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koike19\Desktop\"/>
    </mc:Choice>
  </mc:AlternateContent>
  <xr:revisionPtr revIDLastSave="0" documentId="8_{1DEAD568-C38F-4A48-907F-82D02A3AC91C}" xr6:coauthVersionLast="47" xr6:coauthVersionMax="47" xr10:uidLastSave="{00000000-0000-0000-0000-000000000000}"/>
  <workbookProtection workbookAlgorithmName="SHA-512" workbookHashValue="AUZWwWmLVXJeZjQyMC8NJwnrbouP2iXcwPY7WymHo+vV6a3uYpVPo9RJS7HJArzm7nCaGpnm+zpz2q1ycFV+sQ==" workbookSaltValue="GBB5ZvIgFtWfCc9vTajBaQ==" workbookSpinCount="100000" lockStructure="1"/>
  <bookViews>
    <workbookView xWindow="-120" yWindow="-120" windowWidth="29040" windowHeight="17520" tabRatio="839" firstSheet="1" activeTab="3" xr2:uid="{00000000-000D-0000-FFFF-FFFF00000000}"/>
  </bookViews>
  <sheets>
    <sheet name="設定" sheetId="4" state="hidden" r:id="rId1"/>
    <sheet name="サイズ一覧(25年）" sheetId="5" r:id="rId2"/>
    <sheet name="EDP" sheetId="32" state="hidden" r:id="rId3"/>
    <sheet name="A表" sheetId="34" r:id="rId4"/>
    <sheet name="&amp;リベート" sheetId="35" state="hidden" r:id="rId5"/>
    <sheet name="倍率" sheetId="36" state="hidden" r:id="rId6"/>
    <sheet name="倍率 (税込み)" sheetId="37" state="hidden" r:id="rId7"/>
    <sheet name="粗利率" sheetId="38" state="hidden" r:id="rId8"/>
    <sheet name="粗利率 (税込み)" sheetId="39" state="hidden" r:id="rId9"/>
  </sheets>
  <externalReferences>
    <externalReference r:id="rId10"/>
    <externalReference r:id="rId11"/>
  </externalReferences>
  <definedNames>
    <definedName name="_xlnm._FilterDatabase" localSheetId="4" hidden="1">'&amp;リベート'!$C$8:$P$138</definedName>
    <definedName name="_xlnm._FilterDatabase" localSheetId="3" hidden="1">A表!$C$8:$P$138</definedName>
    <definedName name="_xlnm._FilterDatabase" localSheetId="2" hidden="1">EDP!$C$8:$P$138</definedName>
    <definedName name="_xlnm._FilterDatabase" localSheetId="1" hidden="1">'サイズ一覧(25年）'!$A$4:$BC$539</definedName>
    <definedName name="_xlnm._FilterDatabase" localSheetId="7" hidden="1">粗利率!$C$8:$P$138</definedName>
    <definedName name="_xlnm._FilterDatabase" localSheetId="8" hidden="1">'粗利率 (税込み)'!$C$8:$P$138</definedName>
    <definedName name="_xlnm._FilterDatabase" localSheetId="5" hidden="1">倍率!$C$8:$P$138</definedName>
    <definedName name="_xlnm._FilterDatabase" localSheetId="6" hidden="1">'倍率 (税込み)'!$C$8:$P$138</definedName>
    <definedName name="_KF2" localSheetId="4">[1]仕様一覧TP9月度!#REF!</definedName>
    <definedName name="_KF2" localSheetId="3">[1]仕様一覧TP9月度!#REF!</definedName>
    <definedName name="_KF2" localSheetId="2">[1]仕様一覧TP9月度!#REF!</definedName>
    <definedName name="_KF2" localSheetId="7">[1]仕様一覧TP9月度!#REF!</definedName>
    <definedName name="_KF2" localSheetId="8">[1]仕様一覧TP9月度!#REF!</definedName>
    <definedName name="_KF2" localSheetId="5">[1]仕様一覧TP9月度!#REF!</definedName>
    <definedName name="_KF2" localSheetId="6">[1]仕様一覧TP9月度!#REF!</definedName>
    <definedName name="_KF2">[1]仕様一覧TP9月度!#REF!</definedName>
    <definedName name="_oe1" localSheetId="4">[1]仕様一覧TP9月度!#REF!</definedName>
    <definedName name="_oe1" localSheetId="3">[1]仕様一覧TP9月度!#REF!</definedName>
    <definedName name="_oe1" localSheetId="2">[1]仕様一覧TP9月度!#REF!</definedName>
    <definedName name="_oe1" localSheetId="7">[1]仕様一覧TP9月度!#REF!</definedName>
    <definedName name="_oe1" localSheetId="8">[1]仕様一覧TP9月度!#REF!</definedName>
    <definedName name="_oe1" localSheetId="5">[1]仕様一覧TP9月度!#REF!</definedName>
    <definedName name="_oe1" localSheetId="6">[1]仕様一覧TP9月度!#REF!</definedName>
    <definedName name="_oe1">[1]仕様一覧TP9月度!#REF!</definedName>
    <definedName name="a2s" localSheetId="4">[1]仕様一覧TP9月度!#REF!</definedName>
    <definedName name="a2s" localSheetId="3">[1]仕様一覧TP9月度!#REF!</definedName>
    <definedName name="a2s" localSheetId="2">[1]仕様一覧TP9月度!#REF!</definedName>
    <definedName name="a2s" localSheetId="7">[1]仕様一覧TP9月度!#REF!</definedName>
    <definedName name="a2s" localSheetId="8">[1]仕様一覧TP9月度!#REF!</definedName>
    <definedName name="a2s" localSheetId="5">[1]仕様一覧TP9月度!#REF!</definedName>
    <definedName name="a2s" localSheetId="6">[1]仕様一覧TP9月度!#REF!</definedName>
    <definedName name="a2s">[1]仕様一覧TP9月度!#REF!</definedName>
    <definedName name="as" localSheetId="4">[1]仕様一覧SP9月末!#REF!</definedName>
    <definedName name="as" localSheetId="3">[1]仕様一覧SP9月末!#REF!</definedName>
    <definedName name="as" localSheetId="2">[1]仕様一覧SP9月末!#REF!</definedName>
    <definedName name="as" localSheetId="7">[1]仕様一覧SP9月末!#REF!</definedName>
    <definedName name="as" localSheetId="8">[1]仕様一覧SP9月末!#REF!</definedName>
    <definedName name="as" localSheetId="5">[1]仕様一覧SP9月末!#REF!</definedName>
    <definedName name="as" localSheetId="6">[1]仕様一覧SP9月末!#REF!</definedName>
    <definedName name="as">[1]仕様一覧SP9月末!#REF!</definedName>
    <definedName name="_xlnm.Print_Area" localSheetId="4">'&amp;リベート'!$A$1:$CF$117</definedName>
    <definedName name="_xlnm.Print_Area" localSheetId="3">A表!$A$1:$CF$117</definedName>
    <definedName name="_xlnm.Print_Area" localSheetId="2">EDP!$A$1:$CF$117</definedName>
    <definedName name="_xlnm.Print_Area" localSheetId="7">粗利率!$A$1:$CF$117</definedName>
    <definedName name="_xlnm.Print_Area" localSheetId="8">'粗利率 (税込み)'!$A$1:$CF$117</definedName>
    <definedName name="_xlnm.Print_Area" localSheetId="5">倍率!$A$1:$CF$117</definedName>
    <definedName name="_xlnm.Print_Area" localSheetId="6">'倍率 (税込み)'!$A$1:$CF$117</definedName>
    <definedName name="_xlnm.Print_Area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7">#REF!</definedName>
    <definedName name="PRINT_AREA_MI" localSheetId="8">#REF!</definedName>
    <definedName name="PRINT_AREA_MI" localSheetId="5">#REF!</definedName>
    <definedName name="PRINT_AREA_MI" localSheetId="6">#REF!</definedName>
    <definedName name="PRINT_AREA_MI">#REF!</definedName>
    <definedName name="V" localSheetId="4">[1]仕様一覧SP9月末!#REF!</definedName>
    <definedName name="V" localSheetId="3">[1]仕様一覧SP9月末!#REF!</definedName>
    <definedName name="V" localSheetId="2">[1]仕様一覧SP9月末!#REF!</definedName>
    <definedName name="V" localSheetId="7">[1]仕様一覧SP9月末!#REF!</definedName>
    <definedName name="V" localSheetId="8">[1]仕様一覧SP9月末!#REF!</definedName>
    <definedName name="V" localSheetId="5">[1]仕様一覧SP9月末!#REF!</definedName>
    <definedName name="V" localSheetId="6">[1]仕様一覧SP9月末!#REF!</definedName>
    <definedName name="V">[1]仕様一覧SP9月末!#REF!</definedName>
    <definedName name="van_00">[2]比較!$A$1:$B$43</definedName>
    <definedName name="van_01" localSheetId="4">#REF!</definedName>
    <definedName name="van_01" localSheetId="3">#REF!</definedName>
    <definedName name="van_01" localSheetId="2">#REF!</definedName>
    <definedName name="van_01" localSheetId="7">#REF!</definedName>
    <definedName name="van_01" localSheetId="8">#REF!</definedName>
    <definedName name="van_01" localSheetId="5">#REF!</definedName>
    <definedName name="van_01" localSheetId="6">#REF!</definedName>
    <definedName name="van_01">#REF!</definedName>
    <definedName name="VIEW_1" localSheetId="4">#REF!</definedName>
    <definedName name="VIEW_1" localSheetId="3">#REF!</definedName>
    <definedName name="VIEW_1" localSheetId="2">#REF!</definedName>
    <definedName name="VIEW_1" localSheetId="7">#REF!</definedName>
    <definedName name="VIEW_1" localSheetId="8">#REF!</definedName>
    <definedName name="VIEW_1" localSheetId="5">#REF!</definedName>
    <definedName name="VIEW_1" localSheetId="6">#REF!</definedName>
    <definedName name="VIEW_1">#REF!</definedName>
    <definedName name="VIEW_2" localSheetId="4">#REF!</definedName>
    <definedName name="VIEW_2" localSheetId="3">#REF!</definedName>
    <definedName name="VIEW_2" localSheetId="2">#REF!</definedName>
    <definedName name="VIEW_2" localSheetId="7">#REF!</definedName>
    <definedName name="VIEW_2" localSheetId="8">#REF!</definedName>
    <definedName name="VIEW_2" localSheetId="5">#REF!</definedName>
    <definedName name="VIEW_2" localSheetId="6">#REF!</definedName>
    <definedName name="VIEW_2">#REF!</definedName>
    <definedName name="クエリー1" localSheetId="4">#REF!</definedName>
    <definedName name="クエリー1" localSheetId="3">#REF!</definedName>
    <definedName name="クエリー1" localSheetId="2">#REF!</definedName>
    <definedName name="クエリー1" localSheetId="7">#REF!</definedName>
    <definedName name="クエリー1" localSheetId="8">#REF!</definedName>
    <definedName name="クエリー1" localSheetId="5">#REF!</definedName>
    <definedName name="クエリー1" localSheetId="6">#REF!</definedName>
    <definedName name="クエリー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21" i="39" l="1"/>
  <c r="BP62" i="32" l="1"/>
  <c r="BM56" i="32"/>
  <c r="C24" i="4" l="1"/>
  <c r="C50" i="4"/>
  <c r="C69" i="4"/>
  <c r="AJ67" i="5" s="1"/>
  <c r="AJ76" i="5"/>
  <c r="AJ75" i="5"/>
  <c r="AJ74" i="5"/>
  <c r="AJ73" i="5"/>
  <c r="AJ72" i="5"/>
  <c r="AJ71" i="5"/>
  <c r="AJ70" i="5"/>
  <c r="AJ69" i="5"/>
  <c r="AJ68" i="5"/>
  <c r="AJ65" i="5"/>
  <c r="AJ64" i="5"/>
  <c r="AJ63" i="5"/>
  <c r="AJ62" i="5"/>
  <c r="AJ61" i="5"/>
  <c r="AJ60" i="5"/>
  <c r="AJ59" i="5"/>
  <c r="AJ58" i="5"/>
  <c r="AJ57" i="5"/>
  <c r="AJ56" i="5"/>
  <c r="AJ53" i="5"/>
  <c r="AJ52" i="5"/>
  <c r="AJ51" i="5"/>
  <c r="AJ50" i="5"/>
  <c r="AJ49" i="5"/>
  <c r="AJ48" i="5"/>
  <c r="AJ47" i="5"/>
  <c r="AJ46" i="5"/>
  <c r="AJ45" i="5"/>
  <c r="AJ44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11" i="5"/>
  <c r="AJ10" i="5"/>
  <c r="AJ9" i="5"/>
  <c r="AJ8" i="5"/>
  <c r="AJ7" i="5"/>
  <c r="AJ6" i="5"/>
  <c r="AN482" i="5"/>
  <c r="AN481" i="5"/>
  <c r="AN480" i="5"/>
  <c r="AN479" i="5"/>
  <c r="AN478" i="5"/>
  <c r="AN477" i="5"/>
  <c r="AN476" i="5"/>
  <c r="AN475" i="5"/>
  <c r="AN474" i="5"/>
  <c r="AN473" i="5"/>
  <c r="AN472" i="5"/>
  <c r="AN471" i="5"/>
  <c r="AN470" i="5"/>
  <c r="AN469" i="5"/>
  <c r="AN468" i="5"/>
  <c r="AN467" i="5"/>
  <c r="AN466" i="5"/>
  <c r="AN465" i="5"/>
  <c r="AN464" i="5"/>
  <c r="AN463" i="5"/>
  <c r="AN462" i="5"/>
  <c r="AN461" i="5"/>
  <c r="AN460" i="5"/>
  <c r="AN459" i="5"/>
  <c r="AN458" i="5"/>
  <c r="AN457" i="5"/>
  <c r="AN456" i="5"/>
  <c r="AN455" i="5"/>
  <c r="AN454" i="5"/>
  <c r="AN453" i="5"/>
  <c r="AN452" i="5"/>
  <c r="AN451" i="5"/>
  <c r="AN450" i="5"/>
  <c r="AN449" i="5"/>
  <c r="AN448" i="5"/>
  <c r="AN447" i="5"/>
  <c r="AN446" i="5"/>
  <c r="AN445" i="5"/>
  <c r="AN444" i="5"/>
  <c r="AN443" i="5"/>
  <c r="AN442" i="5"/>
  <c r="AN441" i="5"/>
  <c r="AN440" i="5"/>
  <c r="AN439" i="5"/>
  <c r="AN438" i="5"/>
  <c r="AN437" i="5"/>
  <c r="AN436" i="5"/>
  <c r="AN435" i="5"/>
  <c r="AN434" i="5"/>
  <c r="AN433" i="5"/>
  <c r="AN432" i="5"/>
  <c r="AN431" i="5"/>
  <c r="AN430" i="5"/>
  <c r="AN429" i="5"/>
  <c r="AN428" i="5"/>
  <c r="AN427" i="5"/>
  <c r="AN426" i="5"/>
  <c r="AN425" i="5"/>
  <c r="AN424" i="5"/>
  <c r="AN423" i="5"/>
  <c r="AN422" i="5"/>
  <c r="AN421" i="5"/>
  <c r="AN420" i="5"/>
  <c r="AN419" i="5"/>
  <c r="AN418" i="5"/>
  <c r="AN417" i="5"/>
  <c r="AN416" i="5"/>
  <c r="AN415" i="5"/>
  <c r="AN414" i="5"/>
  <c r="AN413" i="5"/>
  <c r="AN412" i="5"/>
  <c r="AN411" i="5"/>
  <c r="AN410" i="5"/>
  <c r="AN409" i="5"/>
  <c r="AN408" i="5"/>
  <c r="AN407" i="5"/>
  <c r="AN406" i="5"/>
  <c r="AN405" i="5"/>
  <c r="AN404" i="5"/>
  <c r="AN403" i="5"/>
  <c r="AN402" i="5"/>
  <c r="AN401" i="5"/>
  <c r="AN400" i="5"/>
  <c r="AN399" i="5"/>
  <c r="AN398" i="5"/>
  <c r="AN397" i="5"/>
  <c r="AN396" i="5"/>
  <c r="AN395" i="5"/>
  <c r="AN394" i="5"/>
  <c r="AN393" i="5"/>
  <c r="AN392" i="5"/>
  <c r="AN391" i="5"/>
  <c r="AN390" i="5"/>
  <c r="AN389" i="5"/>
  <c r="AN388" i="5"/>
  <c r="AN387" i="5"/>
  <c r="AN386" i="5"/>
  <c r="AN385" i="5"/>
  <c r="AN384" i="5"/>
  <c r="AN383" i="5"/>
  <c r="AN382" i="5"/>
  <c r="AN381" i="5"/>
  <c r="AN380" i="5"/>
  <c r="AN379" i="5"/>
  <c r="AN378" i="5"/>
  <c r="AN377" i="5"/>
  <c r="AN376" i="5"/>
  <c r="AN375" i="5"/>
  <c r="AN374" i="5"/>
  <c r="AN373" i="5"/>
  <c r="AN372" i="5"/>
  <c r="AN371" i="5"/>
  <c r="AN370" i="5"/>
  <c r="AN369" i="5"/>
  <c r="AN368" i="5"/>
  <c r="AN367" i="5"/>
  <c r="AN366" i="5"/>
  <c r="AN365" i="5"/>
  <c r="AN364" i="5"/>
  <c r="AN363" i="5"/>
  <c r="AN362" i="5"/>
  <c r="AN361" i="5"/>
  <c r="AN360" i="5"/>
  <c r="AN359" i="5"/>
  <c r="AN358" i="5"/>
  <c r="AN357" i="5"/>
  <c r="AN356" i="5"/>
  <c r="AN355" i="5"/>
  <c r="AN354" i="5"/>
  <c r="AN353" i="5"/>
  <c r="AN352" i="5"/>
  <c r="AN351" i="5"/>
  <c r="AN350" i="5"/>
  <c r="AN349" i="5"/>
  <c r="AN348" i="5"/>
  <c r="AN347" i="5"/>
  <c r="AN346" i="5"/>
  <c r="AN345" i="5"/>
  <c r="AN344" i="5"/>
  <c r="AN343" i="5"/>
  <c r="AN342" i="5"/>
  <c r="AN341" i="5"/>
  <c r="AN340" i="5"/>
  <c r="AN339" i="5"/>
  <c r="AN338" i="5"/>
  <c r="AN337" i="5"/>
  <c r="AN336" i="5"/>
  <c r="AN335" i="5"/>
  <c r="AN334" i="5"/>
  <c r="AN333" i="5"/>
  <c r="AN332" i="5"/>
  <c r="AN331" i="5"/>
  <c r="AN330" i="5"/>
  <c r="AN329" i="5"/>
  <c r="AN328" i="5"/>
  <c r="AN327" i="5"/>
  <c r="AN326" i="5"/>
  <c r="AN325" i="5"/>
  <c r="AN324" i="5"/>
  <c r="AN323" i="5"/>
  <c r="AN322" i="5"/>
  <c r="AN321" i="5"/>
  <c r="AN320" i="5"/>
  <c r="AN319" i="5"/>
  <c r="AN318" i="5"/>
  <c r="AN317" i="5"/>
  <c r="AN316" i="5"/>
  <c r="AN315" i="5"/>
  <c r="AN314" i="5"/>
  <c r="AN313" i="5"/>
  <c r="AN312" i="5"/>
  <c r="AN311" i="5"/>
  <c r="AN310" i="5"/>
  <c r="AN309" i="5"/>
  <c r="AN308" i="5"/>
  <c r="AN307" i="5"/>
  <c r="AN306" i="5"/>
  <c r="AN305" i="5"/>
  <c r="AN304" i="5"/>
  <c r="AN303" i="5"/>
  <c r="AN302" i="5"/>
  <c r="AN301" i="5"/>
  <c r="AN300" i="5"/>
  <c r="AN299" i="5"/>
  <c r="AN298" i="5"/>
  <c r="AN297" i="5"/>
  <c r="AN296" i="5"/>
  <c r="AN295" i="5"/>
  <c r="AN294" i="5"/>
  <c r="AN293" i="5"/>
  <c r="AN292" i="5"/>
  <c r="AN291" i="5"/>
  <c r="AN290" i="5"/>
  <c r="AN289" i="5"/>
  <c r="AN288" i="5"/>
  <c r="AN287" i="5"/>
  <c r="AN286" i="5"/>
  <c r="AN285" i="5"/>
  <c r="AN284" i="5"/>
  <c r="AN283" i="5"/>
  <c r="AN282" i="5"/>
  <c r="AN281" i="5"/>
  <c r="AN280" i="5"/>
  <c r="AN279" i="5"/>
  <c r="AN278" i="5"/>
  <c r="AN277" i="5"/>
  <c r="AN276" i="5"/>
  <c r="AN275" i="5"/>
  <c r="AN274" i="5"/>
  <c r="AN273" i="5"/>
  <c r="AN272" i="5"/>
  <c r="AN271" i="5"/>
  <c r="AN270" i="5"/>
  <c r="AN269" i="5"/>
  <c r="AN268" i="5"/>
  <c r="AN267" i="5"/>
  <c r="AN266" i="5"/>
  <c r="AN265" i="5"/>
  <c r="AN264" i="5"/>
  <c r="AN263" i="5"/>
  <c r="AN262" i="5"/>
  <c r="AN261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M482" i="5"/>
  <c r="AM481" i="5"/>
  <c r="AM480" i="5"/>
  <c r="AM479" i="5"/>
  <c r="AM478" i="5"/>
  <c r="AM477" i="5"/>
  <c r="AM476" i="5"/>
  <c r="AM475" i="5"/>
  <c r="AM474" i="5"/>
  <c r="AM473" i="5"/>
  <c r="AM472" i="5"/>
  <c r="AM471" i="5"/>
  <c r="AM470" i="5"/>
  <c r="AM469" i="5"/>
  <c r="AM468" i="5"/>
  <c r="AM467" i="5"/>
  <c r="AM466" i="5"/>
  <c r="AM465" i="5"/>
  <c r="AM464" i="5"/>
  <c r="AM463" i="5"/>
  <c r="AM462" i="5"/>
  <c r="AM461" i="5"/>
  <c r="AM460" i="5"/>
  <c r="AM459" i="5"/>
  <c r="AM458" i="5"/>
  <c r="AM457" i="5"/>
  <c r="AM456" i="5"/>
  <c r="AM455" i="5"/>
  <c r="AM454" i="5"/>
  <c r="AM453" i="5"/>
  <c r="AM452" i="5"/>
  <c r="AM451" i="5"/>
  <c r="AM450" i="5"/>
  <c r="AM449" i="5"/>
  <c r="AM448" i="5"/>
  <c r="AM447" i="5"/>
  <c r="AM446" i="5"/>
  <c r="AM445" i="5"/>
  <c r="AM444" i="5"/>
  <c r="AM443" i="5"/>
  <c r="AM442" i="5"/>
  <c r="AM441" i="5"/>
  <c r="AM440" i="5"/>
  <c r="AM439" i="5"/>
  <c r="AM438" i="5"/>
  <c r="AM437" i="5"/>
  <c r="AM436" i="5"/>
  <c r="AM435" i="5"/>
  <c r="AM434" i="5"/>
  <c r="AM433" i="5"/>
  <c r="AM432" i="5"/>
  <c r="AM431" i="5"/>
  <c r="AM430" i="5"/>
  <c r="AM429" i="5"/>
  <c r="AM428" i="5"/>
  <c r="AM427" i="5"/>
  <c r="AM426" i="5"/>
  <c r="AM425" i="5"/>
  <c r="AM424" i="5"/>
  <c r="AM423" i="5"/>
  <c r="AM422" i="5"/>
  <c r="AM421" i="5"/>
  <c r="AM420" i="5"/>
  <c r="AM419" i="5"/>
  <c r="AM418" i="5"/>
  <c r="AM417" i="5"/>
  <c r="AM416" i="5"/>
  <c r="AM415" i="5"/>
  <c r="AM414" i="5"/>
  <c r="AM413" i="5"/>
  <c r="AM412" i="5"/>
  <c r="AM411" i="5"/>
  <c r="AM410" i="5"/>
  <c r="AM409" i="5"/>
  <c r="AM408" i="5"/>
  <c r="AM407" i="5"/>
  <c r="AM406" i="5"/>
  <c r="AM405" i="5"/>
  <c r="AM404" i="5"/>
  <c r="AM403" i="5"/>
  <c r="AM402" i="5"/>
  <c r="AM401" i="5"/>
  <c r="AM400" i="5"/>
  <c r="AM399" i="5"/>
  <c r="AM398" i="5"/>
  <c r="AM397" i="5"/>
  <c r="AM396" i="5"/>
  <c r="AM395" i="5"/>
  <c r="AM394" i="5"/>
  <c r="AM393" i="5"/>
  <c r="AM392" i="5"/>
  <c r="AM391" i="5"/>
  <c r="AM390" i="5"/>
  <c r="AM389" i="5"/>
  <c r="AM388" i="5"/>
  <c r="AM387" i="5"/>
  <c r="AM386" i="5"/>
  <c r="AM385" i="5"/>
  <c r="AM384" i="5"/>
  <c r="AM383" i="5"/>
  <c r="AM382" i="5"/>
  <c r="AM381" i="5"/>
  <c r="AM380" i="5"/>
  <c r="AM379" i="5"/>
  <c r="AM378" i="5"/>
  <c r="AM377" i="5"/>
  <c r="AM376" i="5"/>
  <c r="AM375" i="5"/>
  <c r="AM374" i="5"/>
  <c r="AM373" i="5"/>
  <c r="AM372" i="5"/>
  <c r="AM371" i="5"/>
  <c r="AM370" i="5"/>
  <c r="AM369" i="5"/>
  <c r="AM368" i="5"/>
  <c r="AM367" i="5"/>
  <c r="AM366" i="5"/>
  <c r="AM365" i="5"/>
  <c r="AM364" i="5"/>
  <c r="AM363" i="5"/>
  <c r="AM362" i="5"/>
  <c r="AM361" i="5"/>
  <c r="AM360" i="5"/>
  <c r="AM359" i="5"/>
  <c r="AM358" i="5"/>
  <c r="AM357" i="5"/>
  <c r="AM356" i="5"/>
  <c r="AM355" i="5"/>
  <c r="AM354" i="5"/>
  <c r="AM353" i="5"/>
  <c r="AM352" i="5"/>
  <c r="AM351" i="5"/>
  <c r="AM350" i="5"/>
  <c r="AM349" i="5"/>
  <c r="AM348" i="5"/>
  <c r="AM347" i="5"/>
  <c r="AM346" i="5"/>
  <c r="AM345" i="5"/>
  <c r="AM344" i="5"/>
  <c r="AM343" i="5"/>
  <c r="AM342" i="5"/>
  <c r="AM341" i="5"/>
  <c r="AM340" i="5"/>
  <c r="AM339" i="5"/>
  <c r="AM338" i="5"/>
  <c r="AM337" i="5"/>
  <c r="AM336" i="5"/>
  <c r="AM335" i="5"/>
  <c r="AM334" i="5"/>
  <c r="AM333" i="5"/>
  <c r="AM332" i="5"/>
  <c r="AM331" i="5"/>
  <c r="AM330" i="5"/>
  <c r="AM329" i="5"/>
  <c r="AM328" i="5"/>
  <c r="AM327" i="5"/>
  <c r="AM326" i="5"/>
  <c r="AM325" i="5"/>
  <c r="AM324" i="5"/>
  <c r="AM323" i="5"/>
  <c r="AM322" i="5"/>
  <c r="AM321" i="5"/>
  <c r="AM320" i="5"/>
  <c r="AM319" i="5"/>
  <c r="AM318" i="5"/>
  <c r="AM317" i="5"/>
  <c r="AM316" i="5"/>
  <c r="AM315" i="5"/>
  <c r="AM314" i="5"/>
  <c r="AM313" i="5"/>
  <c r="AM312" i="5"/>
  <c r="AM311" i="5"/>
  <c r="AM310" i="5"/>
  <c r="AM309" i="5"/>
  <c r="AM308" i="5"/>
  <c r="AM307" i="5"/>
  <c r="AM306" i="5"/>
  <c r="AM305" i="5"/>
  <c r="AM304" i="5"/>
  <c r="AM303" i="5"/>
  <c r="AM302" i="5"/>
  <c r="AM301" i="5"/>
  <c r="AM300" i="5"/>
  <c r="AM299" i="5"/>
  <c r="AM298" i="5"/>
  <c r="AM297" i="5"/>
  <c r="AM296" i="5"/>
  <c r="AM295" i="5"/>
  <c r="AM294" i="5"/>
  <c r="AM293" i="5"/>
  <c r="AM292" i="5"/>
  <c r="AM291" i="5"/>
  <c r="AM290" i="5"/>
  <c r="AM289" i="5"/>
  <c r="AM288" i="5"/>
  <c r="AM287" i="5"/>
  <c r="AM286" i="5"/>
  <c r="AM285" i="5"/>
  <c r="AM284" i="5"/>
  <c r="AM283" i="5"/>
  <c r="AM282" i="5"/>
  <c r="AM281" i="5"/>
  <c r="AM280" i="5"/>
  <c r="AM279" i="5"/>
  <c r="AM278" i="5"/>
  <c r="AM277" i="5"/>
  <c r="AM276" i="5"/>
  <c r="AM275" i="5"/>
  <c r="AM274" i="5"/>
  <c r="AM273" i="5"/>
  <c r="AM272" i="5"/>
  <c r="AM271" i="5"/>
  <c r="AM270" i="5"/>
  <c r="AM269" i="5"/>
  <c r="AM268" i="5"/>
  <c r="AM267" i="5"/>
  <c r="AM266" i="5"/>
  <c r="AM265" i="5"/>
  <c r="AM264" i="5"/>
  <c r="AM263" i="5"/>
  <c r="AM262" i="5"/>
  <c r="AM261" i="5"/>
  <c r="AM260" i="5"/>
  <c r="AM259" i="5"/>
  <c r="AM258" i="5"/>
  <c r="AM257" i="5"/>
  <c r="AM256" i="5"/>
  <c r="AM255" i="5"/>
  <c r="AM254" i="5"/>
  <c r="AM253" i="5"/>
  <c r="AM252" i="5"/>
  <c r="AM251" i="5"/>
  <c r="AM250" i="5"/>
  <c r="AM249" i="5"/>
  <c r="AM248" i="5"/>
  <c r="AM247" i="5"/>
  <c r="AM246" i="5"/>
  <c r="AM245" i="5"/>
  <c r="AM244" i="5"/>
  <c r="AM243" i="5"/>
  <c r="AM242" i="5"/>
  <c r="AM241" i="5"/>
  <c r="AM240" i="5"/>
  <c r="AM239" i="5"/>
  <c r="AM238" i="5"/>
  <c r="AM237" i="5"/>
  <c r="AM236" i="5"/>
  <c r="AM235" i="5"/>
  <c r="AM234" i="5"/>
  <c r="AM233" i="5"/>
  <c r="AM232" i="5"/>
  <c r="AM231" i="5"/>
  <c r="AM230" i="5"/>
  <c r="AM229" i="5"/>
  <c r="AM228" i="5"/>
  <c r="AM227" i="5"/>
  <c r="AM226" i="5"/>
  <c r="AM225" i="5"/>
  <c r="AM224" i="5"/>
  <c r="AM223" i="5"/>
  <c r="AM222" i="5"/>
  <c r="AM221" i="5"/>
  <c r="AM220" i="5"/>
  <c r="AM219" i="5"/>
  <c r="AM218" i="5"/>
  <c r="AM217" i="5"/>
  <c r="AM216" i="5"/>
  <c r="AM215" i="5"/>
  <c r="AM214" i="5"/>
  <c r="AM213" i="5"/>
  <c r="AM212" i="5"/>
  <c r="AM211" i="5"/>
  <c r="AM210" i="5"/>
  <c r="AM209" i="5"/>
  <c r="AM208" i="5"/>
  <c r="AM207" i="5"/>
  <c r="AM206" i="5"/>
  <c r="AM205" i="5"/>
  <c r="AM204" i="5"/>
  <c r="AM203" i="5"/>
  <c r="AM202" i="5"/>
  <c r="AM201" i="5"/>
  <c r="AM200" i="5"/>
  <c r="AM199" i="5"/>
  <c r="AM198" i="5"/>
  <c r="AM197" i="5"/>
  <c r="AM196" i="5"/>
  <c r="AM195" i="5"/>
  <c r="AM194" i="5"/>
  <c r="AM193" i="5"/>
  <c r="AM192" i="5"/>
  <c r="AM191" i="5"/>
  <c r="AM190" i="5"/>
  <c r="AM189" i="5"/>
  <c r="AM188" i="5"/>
  <c r="AM187" i="5"/>
  <c r="AM186" i="5"/>
  <c r="AM185" i="5"/>
  <c r="AM184" i="5"/>
  <c r="AM183" i="5"/>
  <c r="AM182" i="5"/>
  <c r="AM181" i="5"/>
  <c r="AM180" i="5"/>
  <c r="AM179" i="5"/>
  <c r="AM178" i="5"/>
  <c r="AM177" i="5"/>
  <c r="AM176" i="5"/>
  <c r="AM175" i="5"/>
  <c r="AM174" i="5"/>
  <c r="AM173" i="5"/>
  <c r="AM172" i="5"/>
  <c r="AM171" i="5"/>
  <c r="AM170" i="5"/>
  <c r="AM169" i="5"/>
  <c r="AM168" i="5"/>
  <c r="AM167" i="5"/>
  <c r="AM166" i="5"/>
  <c r="AM165" i="5"/>
  <c r="AM164" i="5"/>
  <c r="AM163" i="5"/>
  <c r="AM162" i="5"/>
  <c r="AM161" i="5"/>
  <c r="AM160" i="5"/>
  <c r="AM159" i="5"/>
  <c r="AM158" i="5"/>
  <c r="AM157" i="5"/>
  <c r="AM156" i="5"/>
  <c r="AM155" i="5"/>
  <c r="AM154" i="5"/>
  <c r="AM153" i="5"/>
  <c r="AM152" i="5"/>
  <c r="AM151" i="5"/>
  <c r="AM150" i="5"/>
  <c r="AM149" i="5"/>
  <c r="AM148" i="5"/>
  <c r="AM147" i="5"/>
  <c r="AM146" i="5"/>
  <c r="AM145" i="5"/>
  <c r="AM144" i="5"/>
  <c r="AM143" i="5"/>
  <c r="AM142" i="5"/>
  <c r="AM141" i="5"/>
  <c r="AM140" i="5"/>
  <c r="AM139" i="5"/>
  <c r="AM138" i="5"/>
  <c r="AM137" i="5"/>
  <c r="AM136" i="5"/>
  <c r="AM135" i="5"/>
  <c r="AM134" i="5"/>
  <c r="AM133" i="5"/>
  <c r="AM132" i="5"/>
  <c r="AM131" i="5"/>
  <c r="AM130" i="5"/>
  <c r="AM129" i="5"/>
  <c r="AM128" i="5"/>
  <c r="AM127" i="5"/>
  <c r="AM126" i="5"/>
  <c r="AM125" i="5"/>
  <c r="AM124" i="5"/>
  <c r="AM123" i="5"/>
  <c r="AM122" i="5"/>
  <c r="AM121" i="5"/>
  <c r="AM120" i="5"/>
  <c r="AM119" i="5"/>
  <c r="AM118" i="5"/>
  <c r="AM117" i="5"/>
  <c r="AM116" i="5"/>
  <c r="AM115" i="5"/>
  <c r="AM114" i="5"/>
  <c r="AM113" i="5"/>
  <c r="AM112" i="5"/>
  <c r="AM111" i="5"/>
  <c r="AM110" i="5"/>
  <c r="AM109" i="5"/>
  <c r="AM108" i="5"/>
  <c r="AM107" i="5"/>
  <c r="AM106" i="5"/>
  <c r="AM105" i="5"/>
  <c r="AM104" i="5"/>
  <c r="AM103" i="5"/>
  <c r="AM102" i="5"/>
  <c r="AM101" i="5"/>
  <c r="AM100" i="5"/>
  <c r="AM99" i="5"/>
  <c r="AM98" i="5"/>
  <c r="AM97" i="5"/>
  <c r="AM96" i="5"/>
  <c r="AM95" i="5"/>
  <c r="AM94" i="5"/>
  <c r="AM93" i="5"/>
  <c r="AM92" i="5"/>
  <c r="AM91" i="5"/>
  <c r="AM90" i="5"/>
  <c r="AM89" i="5"/>
  <c r="AM88" i="5"/>
  <c r="AM87" i="5"/>
  <c r="AM86" i="5"/>
  <c r="AM85" i="5"/>
  <c r="AM84" i="5"/>
  <c r="AM83" i="5"/>
  <c r="AM82" i="5"/>
  <c r="AM81" i="5"/>
  <c r="AM80" i="5"/>
  <c r="AM79" i="5"/>
  <c r="AM78" i="5"/>
  <c r="AM77" i="5"/>
  <c r="AM76" i="5"/>
  <c r="AM75" i="5"/>
  <c r="AM74" i="5"/>
  <c r="AM73" i="5"/>
  <c r="AM72" i="5"/>
  <c r="AM71" i="5"/>
  <c r="AM70" i="5"/>
  <c r="AM69" i="5"/>
  <c r="AM68" i="5"/>
  <c r="AM67" i="5"/>
  <c r="AM66" i="5"/>
  <c r="AM65" i="5"/>
  <c r="AM64" i="5"/>
  <c r="AM63" i="5"/>
  <c r="AM62" i="5"/>
  <c r="AM61" i="5"/>
  <c r="AM60" i="5"/>
  <c r="AM59" i="5"/>
  <c r="AM58" i="5"/>
  <c r="AM57" i="5"/>
  <c r="AM56" i="5"/>
  <c r="AM55" i="5"/>
  <c r="AM54" i="5"/>
  <c r="AM53" i="5"/>
  <c r="AM52" i="5"/>
  <c r="AM51" i="5"/>
  <c r="AM50" i="5"/>
  <c r="AM49" i="5"/>
  <c r="AM48" i="5"/>
  <c r="AM47" i="5"/>
  <c r="AM46" i="5"/>
  <c r="AM45" i="5"/>
  <c r="AM44" i="5"/>
  <c r="AM43" i="5"/>
  <c r="AM42" i="5"/>
  <c r="AM41" i="5"/>
  <c r="AM40" i="5"/>
  <c r="AM39" i="5"/>
  <c r="AM38" i="5"/>
  <c r="AM37" i="5"/>
  <c r="AM36" i="5"/>
  <c r="AM35" i="5"/>
  <c r="AM34" i="5"/>
  <c r="AM33" i="5"/>
  <c r="AM32" i="5"/>
  <c r="AM31" i="5"/>
  <c r="AM30" i="5"/>
  <c r="AM29" i="5"/>
  <c r="AM28" i="5"/>
  <c r="AM27" i="5"/>
  <c r="AM26" i="5"/>
  <c r="AM25" i="5"/>
  <c r="AM24" i="5"/>
  <c r="AM23" i="5"/>
  <c r="AM22" i="5"/>
  <c r="AM21" i="5"/>
  <c r="AM20" i="5"/>
  <c r="AM19" i="5"/>
  <c r="AM18" i="5"/>
  <c r="AM17" i="5"/>
  <c r="AM16" i="5"/>
  <c r="AM15" i="5"/>
  <c r="AM14" i="5"/>
  <c r="AM13" i="5"/>
  <c r="AM12" i="5"/>
  <c r="AM11" i="5"/>
  <c r="AM10" i="5"/>
  <c r="AM9" i="5"/>
  <c r="AM8" i="5"/>
  <c r="AM7" i="5"/>
  <c r="AM6" i="5"/>
  <c r="AL482" i="5"/>
  <c r="AL481" i="5"/>
  <c r="AL480" i="5"/>
  <c r="AL479" i="5"/>
  <c r="AL478" i="5"/>
  <c r="AL477" i="5"/>
  <c r="AL476" i="5"/>
  <c r="AL475" i="5"/>
  <c r="AL474" i="5"/>
  <c r="AL473" i="5"/>
  <c r="AL472" i="5"/>
  <c r="AL471" i="5"/>
  <c r="AL470" i="5"/>
  <c r="AL469" i="5"/>
  <c r="AL468" i="5"/>
  <c r="AL467" i="5"/>
  <c r="AL466" i="5"/>
  <c r="AL465" i="5"/>
  <c r="AL464" i="5"/>
  <c r="AL463" i="5"/>
  <c r="AL462" i="5"/>
  <c r="AL461" i="5"/>
  <c r="AL460" i="5"/>
  <c r="AL459" i="5"/>
  <c r="AL458" i="5"/>
  <c r="AL457" i="5"/>
  <c r="AL456" i="5"/>
  <c r="AL455" i="5"/>
  <c r="AL454" i="5"/>
  <c r="AL453" i="5"/>
  <c r="AL452" i="5"/>
  <c r="AL451" i="5"/>
  <c r="AL450" i="5"/>
  <c r="AL449" i="5"/>
  <c r="AL448" i="5"/>
  <c r="AL447" i="5"/>
  <c r="AL446" i="5"/>
  <c r="AL445" i="5"/>
  <c r="AL444" i="5"/>
  <c r="AL443" i="5"/>
  <c r="AL442" i="5"/>
  <c r="AL441" i="5"/>
  <c r="AL440" i="5"/>
  <c r="AL439" i="5"/>
  <c r="AL438" i="5"/>
  <c r="AL437" i="5"/>
  <c r="AL436" i="5"/>
  <c r="AL435" i="5"/>
  <c r="AL434" i="5"/>
  <c r="AL433" i="5"/>
  <c r="AL432" i="5"/>
  <c r="AL431" i="5"/>
  <c r="AL430" i="5"/>
  <c r="AL429" i="5"/>
  <c r="AL428" i="5"/>
  <c r="AL427" i="5"/>
  <c r="AL426" i="5"/>
  <c r="AL425" i="5"/>
  <c r="AL424" i="5"/>
  <c r="AL423" i="5"/>
  <c r="AL422" i="5"/>
  <c r="AL421" i="5"/>
  <c r="AL420" i="5"/>
  <c r="AL419" i="5"/>
  <c r="AL418" i="5"/>
  <c r="AL417" i="5"/>
  <c r="AL416" i="5"/>
  <c r="AL415" i="5"/>
  <c r="AL414" i="5"/>
  <c r="AL413" i="5"/>
  <c r="AL412" i="5"/>
  <c r="AL411" i="5"/>
  <c r="AL410" i="5"/>
  <c r="AL409" i="5"/>
  <c r="AL408" i="5"/>
  <c r="AL407" i="5"/>
  <c r="AL406" i="5"/>
  <c r="AL405" i="5"/>
  <c r="AL404" i="5"/>
  <c r="AL403" i="5"/>
  <c r="AL402" i="5"/>
  <c r="AL401" i="5"/>
  <c r="AL400" i="5"/>
  <c r="AL399" i="5"/>
  <c r="AL398" i="5"/>
  <c r="AL397" i="5"/>
  <c r="AL396" i="5"/>
  <c r="AL395" i="5"/>
  <c r="AL394" i="5"/>
  <c r="AL393" i="5"/>
  <c r="AL392" i="5"/>
  <c r="AL391" i="5"/>
  <c r="AL390" i="5"/>
  <c r="AL389" i="5"/>
  <c r="AL388" i="5"/>
  <c r="AL387" i="5"/>
  <c r="AL386" i="5"/>
  <c r="AL385" i="5"/>
  <c r="AL384" i="5"/>
  <c r="AL383" i="5"/>
  <c r="AL382" i="5"/>
  <c r="AL381" i="5"/>
  <c r="AL380" i="5"/>
  <c r="AL379" i="5"/>
  <c r="AL378" i="5"/>
  <c r="AL377" i="5"/>
  <c r="AL376" i="5"/>
  <c r="AL375" i="5"/>
  <c r="AL374" i="5"/>
  <c r="AL373" i="5"/>
  <c r="AL372" i="5"/>
  <c r="AL371" i="5"/>
  <c r="AL370" i="5"/>
  <c r="AL369" i="5"/>
  <c r="AL368" i="5"/>
  <c r="AL367" i="5"/>
  <c r="AL366" i="5"/>
  <c r="AL365" i="5"/>
  <c r="AL364" i="5"/>
  <c r="AL363" i="5"/>
  <c r="AL362" i="5"/>
  <c r="AL361" i="5"/>
  <c r="AL360" i="5"/>
  <c r="AL359" i="5"/>
  <c r="AL358" i="5"/>
  <c r="AL357" i="5"/>
  <c r="AL356" i="5"/>
  <c r="AL355" i="5"/>
  <c r="AL354" i="5"/>
  <c r="AL353" i="5"/>
  <c r="AL352" i="5"/>
  <c r="AL351" i="5"/>
  <c r="AL350" i="5"/>
  <c r="AL349" i="5"/>
  <c r="AL348" i="5"/>
  <c r="AL347" i="5"/>
  <c r="AL346" i="5"/>
  <c r="AL345" i="5"/>
  <c r="AL344" i="5"/>
  <c r="AL343" i="5"/>
  <c r="AL342" i="5"/>
  <c r="AL341" i="5"/>
  <c r="AL340" i="5"/>
  <c r="AL339" i="5"/>
  <c r="AL338" i="5"/>
  <c r="AL337" i="5"/>
  <c r="AL336" i="5"/>
  <c r="AL335" i="5"/>
  <c r="AL334" i="5"/>
  <c r="AL333" i="5"/>
  <c r="AL332" i="5"/>
  <c r="AL331" i="5"/>
  <c r="AL330" i="5"/>
  <c r="AL329" i="5"/>
  <c r="AL328" i="5"/>
  <c r="AL327" i="5"/>
  <c r="AL326" i="5"/>
  <c r="AL325" i="5"/>
  <c r="AL324" i="5"/>
  <c r="AL323" i="5"/>
  <c r="AL322" i="5"/>
  <c r="AL321" i="5"/>
  <c r="AL320" i="5"/>
  <c r="AL319" i="5"/>
  <c r="AL318" i="5"/>
  <c r="AL317" i="5"/>
  <c r="AL316" i="5"/>
  <c r="AL315" i="5"/>
  <c r="AL314" i="5"/>
  <c r="AL313" i="5"/>
  <c r="AL312" i="5"/>
  <c r="AL311" i="5"/>
  <c r="AL310" i="5"/>
  <c r="AL309" i="5"/>
  <c r="AL308" i="5"/>
  <c r="AL307" i="5"/>
  <c r="AL306" i="5"/>
  <c r="AL305" i="5"/>
  <c r="AL304" i="5"/>
  <c r="AL303" i="5"/>
  <c r="AL302" i="5"/>
  <c r="AL301" i="5"/>
  <c r="AL300" i="5"/>
  <c r="AL299" i="5"/>
  <c r="AL298" i="5"/>
  <c r="AL297" i="5"/>
  <c r="AL296" i="5"/>
  <c r="AL295" i="5"/>
  <c r="AL294" i="5"/>
  <c r="AL293" i="5"/>
  <c r="AL292" i="5"/>
  <c r="AL291" i="5"/>
  <c r="AL290" i="5"/>
  <c r="AL289" i="5"/>
  <c r="AL288" i="5"/>
  <c r="AL287" i="5"/>
  <c r="AL286" i="5"/>
  <c r="AL285" i="5"/>
  <c r="AL284" i="5"/>
  <c r="AL283" i="5"/>
  <c r="AL282" i="5"/>
  <c r="AL281" i="5"/>
  <c r="AL280" i="5"/>
  <c r="AL279" i="5"/>
  <c r="AL278" i="5"/>
  <c r="AL277" i="5"/>
  <c r="AL276" i="5"/>
  <c r="AL275" i="5"/>
  <c r="AL274" i="5"/>
  <c r="AL273" i="5"/>
  <c r="AL272" i="5"/>
  <c r="AL271" i="5"/>
  <c r="AL270" i="5"/>
  <c r="AL269" i="5"/>
  <c r="AL268" i="5"/>
  <c r="AL267" i="5"/>
  <c r="AL266" i="5"/>
  <c r="AL265" i="5"/>
  <c r="AL264" i="5"/>
  <c r="AL263" i="5"/>
  <c r="AL262" i="5"/>
  <c r="AL261" i="5"/>
  <c r="AL260" i="5"/>
  <c r="AL259" i="5"/>
  <c r="AL258" i="5"/>
  <c r="AL257" i="5"/>
  <c r="AL256" i="5"/>
  <c r="AL255" i="5"/>
  <c r="AL254" i="5"/>
  <c r="AL253" i="5"/>
  <c r="AL252" i="5"/>
  <c r="AL251" i="5"/>
  <c r="AL250" i="5"/>
  <c r="AL249" i="5"/>
  <c r="AL248" i="5"/>
  <c r="AL247" i="5"/>
  <c r="AL246" i="5"/>
  <c r="AL245" i="5"/>
  <c r="AL244" i="5"/>
  <c r="AL243" i="5"/>
  <c r="AL242" i="5"/>
  <c r="AL241" i="5"/>
  <c r="AL240" i="5"/>
  <c r="AL239" i="5"/>
  <c r="AL238" i="5"/>
  <c r="AL237" i="5"/>
  <c r="AL236" i="5"/>
  <c r="AL235" i="5"/>
  <c r="AL234" i="5"/>
  <c r="AL233" i="5"/>
  <c r="AL232" i="5"/>
  <c r="AL231" i="5"/>
  <c r="AL230" i="5"/>
  <c r="AL229" i="5"/>
  <c r="AL228" i="5"/>
  <c r="AL227" i="5"/>
  <c r="AL226" i="5"/>
  <c r="AL225" i="5"/>
  <c r="AL224" i="5"/>
  <c r="AL223" i="5"/>
  <c r="AL222" i="5"/>
  <c r="AL221" i="5"/>
  <c r="AL220" i="5"/>
  <c r="AL219" i="5"/>
  <c r="AL218" i="5"/>
  <c r="AL217" i="5"/>
  <c r="AL216" i="5"/>
  <c r="AL215" i="5"/>
  <c r="AL214" i="5"/>
  <c r="AL213" i="5"/>
  <c r="AL212" i="5"/>
  <c r="AL211" i="5"/>
  <c r="AL210" i="5"/>
  <c r="AL209" i="5"/>
  <c r="AL208" i="5"/>
  <c r="AL207" i="5"/>
  <c r="AL206" i="5"/>
  <c r="AL205" i="5"/>
  <c r="AL204" i="5"/>
  <c r="AL203" i="5"/>
  <c r="AL202" i="5"/>
  <c r="AL201" i="5"/>
  <c r="AL200" i="5"/>
  <c r="AL199" i="5"/>
  <c r="AL198" i="5"/>
  <c r="AL197" i="5"/>
  <c r="AL196" i="5"/>
  <c r="AL195" i="5"/>
  <c r="AL194" i="5"/>
  <c r="AL193" i="5"/>
  <c r="AL192" i="5"/>
  <c r="AL191" i="5"/>
  <c r="AL190" i="5"/>
  <c r="AL189" i="5"/>
  <c r="AL188" i="5"/>
  <c r="AL187" i="5"/>
  <c r="AL186" i="5"/>
  <c r="AL185" i="5"/>
  <c r="AL184" i="5"/>
  <c r="AL183" i="5"/>
  <c r="AL182" i="5"/>
  <c r="AL181" i="5"/>
  <c r="AL180" i="5"/>
  <c r="AL179" i="5"/>
  <c r="AL178" i="5"/>
  <c r="AL177" i="5"/>
  <c r="AL176" i="5"/>
  <c r="AL175" i="5"/>
  <c r="AL174" i="5"/>
  <c r="AL173" i="5"/>
  <c r="AL172" i="5"/>
  <c r="AL171" i="5"/>
  <c r="AL170" i="5"/>
  <c r="AL169" i="5"/>
  <c r="AL168" i="5"/>
  <c r="AL167" i="5"/>
  <c r="AL166" i="5"/>
  <c r="AL165" i="5"/>
  <c r="AL164" i="5"/>
  <c r="AL163" i="5"/>
  <c r="AL162" i="5"/>
  <c r="AL161" i="5"/>
  <c r="AL160" i="5"/>
  <c r="AL159" i="5"/>
  <c r="AL158" i="5"/>
  <c r="AL157" i="5"/>
  <c r="AL156" i="5"/>
  <c r="AL155" i="5"/>
  <c r="AL154" i="5"/>
  <c r="AL153" i="5"/>
  <c r="AL152" i="5"/>
  <c r="AL151" i="5"/>
  <c r="AL150" i="5"/>
  <c r="AL149" i="5"/>
  <c r="AL148" i="5"/>
  <c r="AL147" i="5"/>
  <c r="AL146" i="5"/>
  <c r="AL145" i="5"/>
  <c r="AL144" i="5"/>
  <c r="AL143" i="5"/>
  <c r="AL142" i="5"/>
  <c r="AL141" i="5"/>
  <c r="AL140" i="5"/>
  <c r="AL139" i="5"/>
  <c r="AL138" i="5"/>
  <c r="AL137" i="5"/>
  <c r="AL136" i="5"/>
  <c r="AL135" i="5"/>
  <c r="AL134" i="5"/>
  <c r="AL133" i="5"/>
  <c r="AL132" i="5"/>
  <c r="AL131" i="5"/>
  <c r="AL130" i="5"/>
  <c r="AL129" i="5"/>
  <c r="AL128" i="5"/>
  <c r="AL127" i="5"/>
  <c r="AL126" i="5"/>
  <c r="AL125" i="5"/>
  <c r="AL124" i="5"/>
  <c r="AL123" i="5"/>
  <c r="AL122" i="5"/>
  <c r="AL121" i="5"/>
  <c r="AL120" i="5"/>
  <c r="AL119" i="5"/>
  <c r="AL118" i="5"/>
  <c r="AL117" i="5"/>
  <c r="AL116" i="5"/>
  <c r="AL115" i="5"/>
  <c r="AL114" i="5"/>
  <c r="AL113" i="5"/>
  <c r="AL112" i="5"/>
  <c r="AL111" i="5"/>
  <c r="AL110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11" i="5"/>
  <c r="AL10" i="5"/>
  <c r="AL9" i="5"/>
  <c r="AL8" i="5"/>
  <c r="AL7" i="5"/>
  <c r="AL6" i="5"/>
  <c r="AI482" i="5"/>
  <c r="AI481" i="5"/>
  <c r="AI480" i="5"/>
  <c r="AI479" i="5"/>
  <c r="AI478" i="5"/>
  <c r="AI477" i="5"/>
  <c r="AI476" i="5"/>
  <c r="AI475" i="5"/>
  <c r="AI474" i="5"/>
  <c r="AI473" i="5"/>
  <c r="AI472" i="5"/>
  <c r="AI471" i="5"/>
  <c r="AI470" i="5"/>
  <c r="AI469" i="5"/>
  <c r="AI468" i="5"/>
  <c r="AI467" i="5"/>
  <c r="AI466" i="5"/>
  <c r="AI465" i="5"/>
  <c r="AI464" i="5"/>
  <c r="AI463" i="5"/>
  <c r="AI462" i="5"/>
  <c r="AI461" i="5"/>
  <c r="AI460" i="5"/>
  <c r="AI459" i="5"/>
  <c r="AI458" i="5"/>
  <c r="AI457" i="5"/>
  <c r="AI456" i="5"/>
  <c r="AI455" i="5"/>
  <c r="AI454" i="5"/>
  <c r="AI453" i="5"/>
  <c r="AI452" i="5"/>
  <c r="AI451" i="5"/>
  <c r="AI450" i="5"/>
  <c r="AI449" i="5"/>
  <c r="AI448" i="5"/>
  <c r="AI447" i="5"/>
  <c r="AI446" i="5"/>
  <c r="AI445" i="5"/>
  <c r="AI444" i="5"/>
  <c r="AI443" i="5"/>
  <c r="AI442" i="5"/>
  <c r="AI441" i="5"/>
  <c r="AI440" i="5"/>
  <c r="AI439" i="5"/>
  <c r="AI438" i="5"/>
  <c r="AI437" i="5"/>
  <c r="AI436" i="5"/>
  <c r="AI435" i="5"/>
  <c r="AI434" i="5"/>
  <c r="AI433" i="5"/>
  <c r="AI432" i="5"/>
  <c r="AI431" i="5"/>
  <c r="AI430" i="5"/>
  <c r="AI429" i="5"/>
  <c r="AI428" i="5"/>
  <c r="AI427" i="5"/>
  <c r="AI426" i="5"/>
  <c r="AI425" i="5"/>
  <c r="AI424" i="5"/>
  <c r="AI423" i="5"/>
  <c r="AI422" i="5"/>
  <c r="AI421" i="5"/>
  <c r="AI420" i="5"/>
  <c r="AI419" i="5"/>
  <c r="AI418" i="5"/>
  <c r="AI417" i="5"/>
  <c r="AI416" i="5"/>
  <c r="AI415" i="5"/>
  <c r="AI414" i="5"/>
  <c r="AI413" i="5"/>
  <c r="AI412" i="5"/>
  <c r="AI411" i="5"/>
  <c r="AI410" i="5"/>
  <c r="AI409" i="5"/>
  <c r="AI408" i="5"/>
  <c r="AI407" i="5"/>
  <c r="AI406" i="5"/>
  <c r="AI405" i="5"/>
  <c r="AI404" i="5"/>
  <c r="AI403" i="5"/>
  <c r="AI402" i="5"/>
  <c r="AI401" i="5"/>
  <c r="AI400" i="5"/>
  <c r="AI399" i="5"/>
  <c r="AI398" i="5"/>
  <c r="AI397" i="5"/>
  <c r="AI396" i="5"/>
  <c r="AI395" i="5"/>
  <c r="AI394" i="5"/>
  <c r="AI393" i="5"/>
  <c r="AI392" i="5"/>
  <c r="AI391" i="5"/>
  <c r="AI390" i="5"/>
  <c r="AI389" i="5"/>
  <c r="AI388" i="5"/>
  <c r="AI387" i="5"/>
  <c r="AI386" i="5"/>
  <c r="AI385" i="5"/>
  <c r="AI384" i="5"/>
  <c r="AI383" i="5"/>
  <c r="AI382" i="5"/>
  <c r="AI381" i="5"/>
  <c r="AI380" i="5"/>
  <c r="AI379" i="5"/>
  <c r="AI378" i="5"/>
  <c r="AI377" i="5"/>
  <c r="AI376" i="5"/>
  <c r="AI375" i="5"/>
  <c r="AI374" i="5"/>
  <c r="AI373" i="5"/>
  <c r="AI372" i="5"/>
  <c r="AI371" i="5"/>
  <c r="AI370" i="5"/>
  <c r="AI369" i="5"/>
  <c r="AI368" i="5"/>
  <c r="AI367" i="5"/>
  <c r="AI366" i="5"/>
  <c r="AI365" i="5"/>
  <c r="AI364" i="5"/>
  <c r="AI363" i="5"/>
  <c r="AI362" i="5"/>
  <c r="AI361" i="5"/>
  <c r="AI360" i="5"/>
  <c r="AI359" i="5"/>
  <c r="AI358" i="5"/>
  <c r="AI357" i="5"/>
  <c r="AI356" i="5"/>
  <c r="AI355" i="5"/>
  <c r="AI354" i="5"/>
  <c r="AI353" i="5"/>
  <c r="AI352" i="5"/>
  <c r="AI351" i="5"/>
  <c r="AI350" i="5"/>
  <c r="AI349" i="5"/>
  <c r="AI348" i="5"/>
  <c r="AI347" i="5"/>
  <c r="AI346" i="5"/>
  <c r="AI345" i="5"/>
  <c r="AI344" i="5"/>
  <c r="AI343" i="5"/>
  <c r="AI342" i="5"/>
  <c r="AI341" i="5"/>
  <c r="AI340" i="5"/>
  <c r="AI339" i="5"/>
  <c r="AI338" i="5"/>
  <c r="AI337" i="5"/>
  <c r="AI336" i="5"/>
  <c r="AI335" i="5"/>
  <c r="AI334" i="5"/>
  <c r="AI333" i="5"/>
  <c r="AI332" i="5"/>
  <c r="AI331" i="5"/>
  <c r="AI330" i="5"/>
  <c r="AI329" i="5"/>
  <c r="AI328" i="5"/>
  <c r="AI327" i="5"/>
  <c r="AI326" i="5"/>
  <c r="AI325" i="5"/>
  <c r="AI324" i="5"/>
  <c r="AI323" i="5"/>
  <c r="AI322" i="5"/>
  <c r="AI321" i="5"/>
  <c r="AI320" i="5"/>
  <c r="AI319" i="5"/>
  <c r="AI318" i="5"/>
  <c r="AI317" i="5"/>
  <c r="AI316" i="5"/>
  <c r="AI315" i="5"/>
  <c r="AI314" i="5"/>
  <c r="AI313" i="5"/>
  <c r="AI312" i="5"/>
  <c r="AI311" i="5"/>
  <c r="AI310" i="5"/>
  <c r="AI309" i="5"/>
  <c r="AI308" i="5"/>
  <c r="AI307" i="5"/>
  <c r="AI306" i="5"/>
  <c r="AI305" i="5"/>
  <c r="AI304" i="5"/>
  <c r="AI303" i="5"/>
  <c r="AI302" i="5"/>
  <c r="AI301" i="5"/>
  <c r="AI300" i="5"/>
  <c r="AI299" i="5"/>
  <c r="AI298" i="5"/>
  <c r="AI297" i="5"/>
  <c r="AI296" i="5"/>
  <c r="AI295" i="5"/>
  <c r="AI294" i="5"/>
  <c r="AI293" i="5"/>
  <c r="AI292" i="5"/>
  <c r="AI291" i="5"/>
  <c r="AI290" i="5"/>
  <c r="AI289" i="5"/>
  <c r="AI288" i="5"/>
  <c r="AI287" i="5"/>
  <c r="AI286" i="5"/>
  <c r="AI285" i="5"/>
  <c r="AI284" i="5"/>
  <c r="AI283" i="5"/>
  <c r="AI282" i="5"/>
  <c r="AI281" i="5"/>
  <c r="AI280" i="5"/>
  <c r="AI279" i="5"/>
  <c r="AI278" i="5"/>
  <c r="AI277" i="5"/>
  <c r="AI276" i="5"/>
  <c r="AI275" i="5"/>
  <c r="AI274" i="5"/>
  <c r="AI273" i="5"/>
  <c r="AI272" i="5"/>
  <c r="AI271" i="5"/>
  <c r="AI270" i="5"/>
  <c r="AI269" i="5"/>
  <c r="AI268" i="5"/>
  <c r="AI267" i="5"/>
  <c r="AI266" i="5"/>
  <c r="AI265" i="5"/>
  <c r="AI264" i="5"/>
  <c r="AI263" i="5"/>
  <c r="AI262" i="5"/>
  <c r="AI261" i="5"/>
  <c r="AI260" i="5"/>
  <c r="AI259" i="5"/>
  <c r="AI258" i="5"/>
  <c r="AI257" i="5"/>
  <c r="AI256" i="5"/>
  <c r="AI255" i="5"/>
  <c r="AI254" i="5"/>
  <c r="AI253" i="5"/>
  <c r="AI252" i="5"/>
  <c r="AI251" i="5"/>
  <c r="AI250" i="5"/>
  <c r="AI249" i="5"/>
  <c r="AI248" i="5"/>
  <c r="AI247" i="5"/>
  <c r="AI246" i="5"/>
  <c r="AI245" i="5"/>
  <c r="AI244" i="5"/>
  <c r="AI243" i="5"/>
  <c r="AI242" i="5"/>
  <c r="AI241" i="5"/>
  <c r="AI240" i="5"/>
  <c r="AI239" i="5"/>
  <c r="AI238" i="5"/>
  <c r="AI237" i="5"/>
  <c r="AI236" i="5"/>
  <c r="AI235" i="5"/>
  <c r="AI234" i="5"/>
  <c r="AI233" i="5"/>
  <c r="AI232" i="5"/>
  <c r="AI231" i="5"/>
  <c r="AI230" i="5"/>
  <c r="AI229" i="5"/>
  <c r="AI228" i="5"/>
  <c r="AI227" i="5"/>
  <c r="AI226" i="5"/>
  <c r="AI225" i="5"/>
  <c r="AI224" i="5"/>
  <c r="AI223" i="5"/>
  <c r="AI222" i="5"/>
  <c r="AI221" i="5"/>
  <c r="AI220" i="5"/>
  <c r="AI219" i="5"/>
  <c r="AI218" i="5"/>
  <c r="AI217" i="5"/>
  <c r="AI216" i="5"/>
  <c r="AI215" i="5"/>
  <c r="AI214" i="5"/>
  <c r="AI213" i="5"/>
  <c r="AI212" i="5"/>
  <c r="AI211" i="5"/>
  <c r="AI210" i="5"/>
  <c r="AI209" i="5"/>
  <c r="AI208" i="5"/>
  <c r="AI207" i="5"/>
  <c r="AI206" i="5"/>
  <c r="AI205" i="5"/>
  <c r="AI204" i="5"/>
  <c r="AI203" i="5"/>
  <c r="AI202" i="5"/>
  <c r="AI201" i="5"/>
  <c r="AI200" i="5"/>
  <c r="AI199" i="5"/>
  <c r="AI198" i="5"/>
  <c r="AI197" i="5"/>
  <c r="AI196" i="5"/>
  <c r="AI195" i="5"/>
  <c r="AI194" i="5"/>
  <c r="AI193" i="5"/>
  <c r="AI192" i="5"/>
  <c r="AI191" i="5"/>
  <c r="AI190" i="5"/>
  <c r="AI189" i="5"/>
  <c r="AI188" i="5"/>
  <c r="AI187" i="5"/>
  <c r="AI186" i="5"/>
  <c r="AI185" i="5"/>
  <c r="AI184" i="5"/>
  <c r="AI183" i="5"/>
  <c r="AI182" i="5"/>
  <c r="AI181" i="5"/>
  <c r="AI180" i="5"/>
  <c r="AI179" i="5"/>
  <c r="AI178" i="5"/>
  <c r="AI177" i="5"/>
  <c r="AI176" i="5"/>
  <c r="AI175" i="5"/>
  <c r="AI174" i="5"/>
  <c r="AI173" i="5"/>
  <c r="AI172" i="5"/>
  <c r="AI171" i="5"/>
  <c r="AI170" i="5"/>
  <c r="AI169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27" i="5"/>
  <c r="AI126" i="5"/>
  <c r="AI125" i="5"/>
  <c r="AI124" i="5"/>
  <c r="AI123" i="5"/>
  <c r="AI122" i="5"/>
  <c r="AI121" i="5"/>
  <c r="AI120" i="5"/>
  <c r="AI119" i="5"/>
  <c r="AI118" i="5"/>
  <c r="AI117" i="5"/>
  <c r="AI116" i="5"/>
  <c r="AI115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02" i="5"/>
  <c r="AI101" i="5"/>
  <c r="AI100" i="5"/>
  <c r="AI99" i="5"/>
  <c r="AI98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77" i="5"/>
  <c r="AI76" i="5"/>
  <c r="AI75" i="5"/>
  <c r="AI74" i="5"/>
  <c r="AI73" i="5"/>
  <c r="AI72" i="5"/>
  <c r="AI71" i="5"/>
  <c r="AI70" i="5"/>
  <c r="AI69" i="5"/>
  <c r="AI68" i="5"/>
  <c r="AI67" i="5"/>
  <c r="AI66" i="5"/>
  <c r="AI65" i="5"/>
  <c r="AI64" i="5"/>
  <c r="AI63" i="5"/>
  <c r="AI62" i="5"/>
  <c r="AI61" i="5"/>
  <c r="AI60" i="5"/>
  <c r="AI59" i="5"/>
  <c r="AI58" i="5"/>
  <c r="AI57" i="5"/>
  <c r="AI56" i="5"/>
  <c r="AI55" i="5"/>
  <c r="AI54" i="5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5" i="5"/>
  <c r="AI24" i="5"/>
  <c r="AI23" i="5"/>
  <c r="AI22" i="5"/>
  <c r="AI21" i="5"/>
  <c r="AI20" i="5"/>
  <c r="AI19" i="5"/>
  <c r="AI18" i="5"/>
  <c r="AI17" i="5"/>
  <c r="AI16" i="5"/>
  <c r="AI15" i="5"/>
  <c r="AI14" i="5"/>
  <c r="AI13" i="5"/>
  <c r="AI12" i="5"/>
  <c r="AI11" i="5"/>
  <c r="AI10" i="5"/>
  <c r="AI9" i="5"/>
  <c r="AI8" i="5"/>
  <c r="AI7" i="5"/>
  <c r="AI6" i="5"/>
  <c r="AH482" i="5"/>
  <c r="AH481" i="5"/>
  <c r="AH480" i="5"/>
  <c r="AH479" i="5"/>
  <c r="AH478" i="5"/>
  <c r="AH477" i="5"/>
  <c r="AH476" i="5"/>
  <c r="AH475" i="5"/>
  <c r="AH474" i="5"/>
  <c r="AH473" i="5"/>
  <c r="AH472" i="5"/>
  <c r="AH471" i="5"/>
  <c r="AH470" i="5"/>
  <c r="AH469" i="5"/>
  <c r="AH468" i="5"/>
  <c r="AH467" i="5"/>
  <c r="AH466" i="5"/>
  <c r="AH465" i="5"/>
  <c r="AH464" i="5"/>
  <c r="AH463" i="5"/>
  <c r="AH462" i="5"/>
  <c r="AH461" i="5"/>
  <c r="AH460" i="5"/>
  <c r="AH459" i="5"/>
  <c r="AH458" i="5"/>
  <c r="AH457" i="5"/>
  <c r="AH456" i="5"/>
  <c r="AH455" i="5"/>
  <c r="AH454" i="5"/>
  <c r="AH453" i="5"/>
  <c r="AH452" i="5"/>
  <c r="AH451" i="5"/>
  <c r="AH450" i="5"/>
  <c r="AH449" i="5"/>
  <c r="AH448" i="5"/>
  <c r="AH447" i="5"/>
  <c r="AH446" i="5"/>
  <c r="AH445" i="5"/>
  <c r="AH444" i="5"/>
  <c r="AH443" i="5"/>
  <c r="AH442" i="5"/>
  <c r="AH441" i="5"/>
  <c r="AH440" i="5"/>
  <c r="AH439" i="5"/>
  <c r="AH438" i="5"/>
  <c r="AH437" i="5"/>
  <c r="AH436" i="5"/>
  <c r="AH435" i="5"/>
  <c r="AH434" i="5"/>
  <c r="AH433" i="5"/>
  <c r="AH432" i="5"/>
  <c r="AH431" i="5"/>
  <c r="AH430" i="5"/>
  <c r="AH429" i="5"/>
  <c r="AH428" i="5"/>
  <c r="AH427" i="5"/>
  <c r="AH426" i="5"/>
  <c r="AH425" i="5"/>
  <c r="AH424" i="5"/>
  <c r="AH423" i="5"/>
  <c r="AH422" i="5"/>
  <c r="AH421" i="5"/>
  <c r="AH420" i="5"/>
  <c r="AH419" i="5"/>
  <c r="AH418" i="5"/>
  <c r="AH417" i="5"/>
  <c r="AH416" i="5"/>
  <c r="AH415" i="5"/>
  <c r="AH414" i="5"/>
  <c r="AH413" i="5"/>
  <c r="AH412" i="5"/>
  <c r="AH411" i="5"/>
  <c r="AH410" i="5"/>
  <c r="AH409" i="5"/>
  <c r="AH408" i="5"/>
  <c r="AH407" i="5"/>
  <c r="AH406" i="5"/>
  <c r="AH405" i="5"/>
  <c r="AH404" i="5"/>
  <c r="AH403" i="5"/>
  <c r="AH402" i="5"/>
  <c r="AH401" i="5"/>
  <c r="AH400" i="5"/>
  <c r="AH399" i="5"/>
  <c r="AH398" i="5"/>
  <c r="AH397" i="5"/>
  <c r="AH396" i="5"/>
  <c r="AH395" i="5"/>
  <c r="AH394" i="5"/>
  <c r="AH393" i="5"/>
  <c r="AH392" i="5"/>
  <c r="AH391" i="5"/>
  <c r="AH390" i="5"/>
  <c r="AH389" i="5"/>
  <c r="AH388" i="5"/>
  <c r="AH387" i="5"/>
  <c r="AH386" i="5"/>
  <c r="AH385" i="5"/>
  <c r="AH384" i="5"/>
  <c r="AH383" i="5"/>
  <c r="AH382" i="5"/>
  <c r="AH381" i="5"/>
  <c r="AH380" i="5"/>
  <c r="AH379" i="5"/>
  <c r="AH378" i="5"/>
  <c r="AH377" i="5"/>
  <c r="AH376" i="5"/>
  <c r="AH375" i="5"/>
  <c r="AH374" i="5"/>
  <c r="AH373" i="5"/>
  <c r="AH372" i="5"/>
  <c r="AH371" i="5"/>
  <c r="AH370" i="5"/>
  <c r="AH369" i="5"/>
  <c r="AH368" i="5"/>
  <c r="AH367" i="5"/>
  <c r="AH366" i="5"/>
  <c r="AH365" i="5"/>
  <c r="AH364" i="5"/>
  <c r="AH363" i="5"/>
  <c r="AH362" i="5"/>
  <c r="AH361" i="5"/>
  <c r="AH360" i="5"/>
  <c r="AH359" i="5"/>
  <c r="AH358" i="5"/>
  <c r="AH357" i="5"/>
  <c r="AH356" i="5"/>
  <c r="AH355" i="5"/>
  <c r="AH354" i="5"/>
  <c r="AH353" i="5"/>
  <c r="AH352" i="5"/>
  <c r="AH351" i="5"/>
  <c r="AH350" i="5"/>
  <c r="AH349" i="5"/>
  <c r="AH348" i="5"/>
  <c r="AH347" i="5"/>
  <c r="AH346" i="5"/>
  <c r="AH345" i="5"/>
  <c r="AH344" i="5"/>
  <c r="AH343" i="5"/>
  <c r="AH342" i="5"/>
  <c r="AH341" i="5"/>
  <c r="AH340" i="5"/>
  <c r="AH339" i="5"/>
  <c r="AH338" i="5"/>
  <c r="AH337" i="5"/>
  <c r="AH336" i="5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F482" i="5"/>
  <c r="AF481" i="5"/>
  <c r="AF480" i="5"/>
  <c r="AF479" i="5"/>
  <c r="AF478" i="5"/>
  <c r="AF477" i="5"/>
  <c r="AF476" i="5"/>
  <c r="AF475" i="5"/>
  <c r="AF474" i="5"/>
  <c r="AF473" i="5"/>
  <c r="AF472" i="5"/>
  <c r="AF471" i="5"/>
  <c r="AF470" i="5"/>
  <c r="AF469" i="5"/>
  <c r="AF468" i="5"/>
  <c r="AF467" i="5"/>
  <c r="AF466" i="5"/>
  <c r="AF465" i="5"/>
  <c r="AF464" i="5"/>
  <c r="AF463" i="5"/>
  <c r="AF462" i="5"/>
  <c r="AF461" i="5"/>
  <c r="AF460" i="5"/>
  <c r="AF459" i="5"/>
  <c r="AF458" i="5"/>
  <c r="AF457" i="5"/>
  <c r="AF456" i="5"/>
  <c r="AF455" i="5"/>
  <c r="AF454" i="5"/>
  <c r="AF453" i="5"/>
  <c r="AF452" i="5"/>
  <c r="AF451" i="5"/>
  <c r="AF450" i="5"/>
  <c r="AF449" i="5"/>
  <c r="AF448" i="5"/>
  <c r="AF447" i="5"/>
  <c r="AF446" i="5"/>
  <c r="AF445" i="5"/>
  <c r="AF444" i="5"/>
  <c r="AF443" i="5"/>
  <c r="AF442" i="5"/>
  <c r="AF441" i="5"/>
  <c r="AF440" i="5"/>
  <c r="AF439" i="5"/>
  <c r="AF438" i="5"/>
  <c r="AF437" i="5"/>
  <c r="AF436" i="5"/>
  <c r="AF435" i="5"/>
  <c r="AF434" i="5"/>
  <c r="AF433" i="5"/>
  <c r="AF432" i="5"/>
  <c r="AF431" i="5"/>
  <c r="AF430" i="5"/>
  <c r="AF429" i="5"/>
  <c r="AF428" i="5"/>
  <c r="AF427" i="5"/>
  <c r="AF426" i="5"/>
  <c r="AF425" i="5"/>
  <c r="AF424" i="5"/>
  <c r="AF423" i="5"/>
  <c r="AF422" i="5"/>
  <c r="AF421" i="5"/>
  <c r="AF420" i="5"/>
  <c r="AF419" i="5"/>
  <c r="AF418" i="5"/>
  <c r="AF417" i="5"/>
  <c r="AF416" i="5"/>
  <c r="AF415" i="5"/>
  <c r="AF414" i="5"/>
  <c r="AF413" i="5"/>
  <c r="AF412" i="5"/>
  <c r="AF411" i="5"/>
  <c r="AF410" i="5"/>
  <c r="AF409" i="5"/>
  <c r="AF408" i="5"/>
  <c r="AF407" i="5"/>
  <c r="AF406" i="5"/>
  <c r="AF405" i="5"/>
  <c r="AF404" i="5"/>
  <c r="AF403" i="5"/>
  <c r="AF402" i="5"/>
  <c r="AF401" i="5"/>
  <c r="AF400" i="5"/>
  <c r="AF399" i="5"/>
  <c r="AF398" i="5"/>
  <c r="AF397" i="5"/>
  <c r="AF396" i="5"/>
  <c r="AF395" i="5"/>
  <c r="AF394" i="5"/>
  <c r="AF393" i="5"/>
  <c r="AF392" i="5"/>
  <c r="AF391" i="5"/>
  <c r="AF390" i="5"/>
  <c r="AF389" i="5"/>
  <c r="AF388" i="5"/>
  <c r="AF387" i="5"/>
  <c r="AF386" i="5"/>
  <c r="AF385" i="5"/>
  <c r="AF384" i="5"/>
  <c r="AF383" i="5"/>
  <c r="AF382" i="5"/>
  <c r="AF381" i="5"/>
  <c r="AF380" i="5"/>
  <c r="AF379" i="5"/>
  <c r="AF378" i="5"/>
  <c r="AF377" i="5"/>
  <c r="AF376" i="5"/>
  <c r="AF375" i="5"/>
  <c r="AF374" i="5"/>
  <c r="AF373" i="5"/>
  <c r="AF372" i="5"/>
  <c r="AF371" i="5"/>
  <c r="AF370" i="5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E482" i="5"/>
  <c r="AE481" i="5"/>
  <c r="AE480" i="5"/>
  <c r="AE479" i="5"/>
  <c r="AE478" i="5"/>
  <c r="AE477" i="5"/>
  <c r="AE476" i="5"/>
  <c r="AE475" i="5"/>
  <c r="AE474" i="5"/>
  <c r="AE473" i="5"/>
  <c r="AE472" i="5"/>
  <c r="AE471" i="5"/>
  <c r="AE470" i="5"/>
  <c r="AE469" i="5"/>
  <c r="AE468" i="5"/>
  <c r="AE467" i="5"/>
  <c r="AE466" i="5"/>
  <c r="AE465" i="5"/>
  <c r="AE464" i="5"/>
  <c r="AE463" i="5"/>
  <c r="AE462" i="5"/>
  <c r="AE461" i="5"/>
  <c r="AE460" i="5"/>
  <c r="AE459" i="5"/>
  <c r="AE458" i="5"/>
  <c r="AE457" i="5"/>
  <c r="AE456" i="5"/>
  <c r="AE455" i="5"/>
  <c r="AE454" i="5"/>
  <c r="AE453" i="5"/>
  <c r="AE452" i="5"/>
  <c r="AE451" i="5"/>
  <c r="AE450" i="5"/>
  <c r="AE449" i="5"/>
  <c r="AE448" i="5"/>
  <c r="AE447" i="5"/>
  <c r="AE446" i="5"/>
  <c r="AE445" i="5"/>
  <c r="AE444" i="5"/>
  <c r="AE443" i="5"/>
  <c r="AE442" i="5"/>
  <c r="AE441" i="5"/>
  <c r="AE440" i="5"/>
  <c r="AE439" i="5"/>
  <c r="AE438" i="5"/>
  <c r="AE437" i="5"/>
  <c r="AE436" i="5"/>
  <c r="AE435" i="5"/>
  <c r="AE434" i="5"/>
  <c r="AE433" i="5"/>
  <c r="AE432" i="5"/>
  <c r="AE431" i="5"/>
  <c r="AE430" i="5"/>
  <c r="AE429" i="5"/>
  <c r="AE428" i="5"/>
  <c r="AE427" i="5"/>
  <c r="AE426" i="5"/>
  <c r="AE425" i="5"/>
  <c r="AE424" i="5"/>
  <c r="AE423" i="5"/>
  <c r="AE422" i="5"/>
  <c r="AE421" i="5"/>
  <c r="AE420" i="5"/>
  <c r="AE419" i="5"/>
  <c r="AE418" i="5"/>
  <c r="AE417" i="5"/>
  <c r="AE416" i="5"/>
  <c r="AE415" i="5"/>
  <c r="AE414" i="5"/>
  <c r="AE413" i="5"/>
  <c r="AE412" i="5"/>
  <c r="AE411" i="5"/>
  <c r="AE410" i="5"/>
  <c r="AE409" i="5"/>
  <c r="AE408" i="5"/>
  <c r="AE407" i="5"/>
  <c r="AE406" i="5"/>
  <c r="AE405" i="5"/>
  <c r="AE404" i="5"/>
  <c r="AE403" i="5"/>
  <c r="AE402" i="5"/>
  <c r="AE401" i="5"/>
  <c r="AE400" i="5"/>
  <c r="AE399" i="5"/>
  <c r="AE398" i="5"/>
  <c r="AE397" i="5"/>
  <c r="AE396" i="5"/>
  <c r="AE395" i="5"/>
  <c r="AE394" i="5"/>
  <c r="AE393" i="5"/>
  <c r="AE392" i="5"/>
  <c r="AE391" i="5"/>
  <c r="AE390" i="5"/>
  <c r="AE389" i="5"/>
  <c r="AE388" i="5"/>
  <c r="AE387" i="5"/>
  <c r="AE386" i="5"/>
  <c r="AE385" i="5"/>
  <c r="AE384" i="5"/>
  <c r="AE383" i="5"/>
  <c r="AE382" i="5"/>
  <c r="AE381" i="5"/>
  <c r="AE380" i="5"/>
  <c r="AE379" i="5"/>
  <c r="AE378" i="5"/>
  <c r="AE377" i="5"/>
  <c r="AE376" i="5"/>
  <c r="AE375" i="5"/>
  <c r="AE374" i="5"/>
  <c r="AE373" i="5"/>
  <c r="AE372" i="5"/>
  <c r="AE371" i="5"/>
  <c r="AE370" i="5"/>
  <c r="AE369" i="5"/>
  <c r="AE368" i="5"/>
  <c r="AE367" i="5"/>
  <c r="AE366" i="5"/>
  <c r="AE365" i="5"/>
  <c r="AE364" i="5"/>
  <c r="AE363" i="5"/>
  <c r="AE362" i="5"/>
  <c r="AE361" i="5"/>
  <c r="AE360" i="5"/>
  <c r="AE359" i="5"/>
  <c r="AE358" i="5"/>
  <c r="AE357" i="5"/>
  <c r="AE356" i="5"/>
  <c r="AE355" i="5"/>
  <c r="AE354" i="5"/>
  <c r="AE353" i="5"/>
  <c r="AE352" i="5"/>
  <c r="AE351" i="5"/>
  <c r="AE350" i="5"/>
  <c r="AE349" i="5"/>
  <c r="AE348" i="5"/>
  <c r="AE347" i="5"/>
  <c r="AE346" i="5"/>
  <c r="AE345" i="5"/>
  <c r="AE344" i="5"/>
  <c r="AE343" i="5"/>
  <c r="AE342" i="5"/>
  <c r="AE341" i="5"/>
  <c r="AE340" i="5"/>
  <c r="AE339" i="5"/>
  <c r="AE338" i="5"/>
  <c r="AE337" i="5"/>
  <c r="AE336" i="5"/>
  <c r="AE335" i="5"/>
  <c r="AE334" i="5"/>
  <c r="AE333" i="5"/>
  <c r="AE332" i="5"/>
  <c r="AE331" i="5"/>
  <c r="AE330" i="5"/>
  <c r="AE329" i="5"/>
  <c r="AE328" i="5"/>
  <c r="AE327" i="5"/>
  <c r="AE326" i="5"/>
  <c r="AE325" i="5"/>
  <c r="AE324" i="5"/>
  <c r="AE323" i="5"/>
  <c r="AE322" i="5"/>
  <c r="AE321" i="5"/>
  <c r="AE320" i="5"/>
  <c r="AE319" i="5"/>
  <c r="AE318" i="5"/>
  <c r="AE317" i="5"/>
  <c r="AE316" i="5"/>
  <c r="AE315" i="5"/>
  <c r="AE314" i="5"/>
  <c r="AE313" i="5"/>
  <c r="AE312" i="5"/>
  <c r="AE311" i="5"/>
  <c r="AE310" i="5"/>
  <c r="AE309" i="5"/>
  <c r="AE308" i="5"/>
  <c r="AE307" i="5"/>
  <c r="AE306" i="5"/>
  <c r="AE305" i="5"/>
  <c r="AE304" i="5"/>
  <c r="AE303" i="5"/>
  <c r="AE302" i="5"/>
  <c r="AE301" i="5"/>
  <c r="AE300" i="5"/>
  <c r="AE299" i="5"/>
  <c r="AE298" i="5"/>
  <c r="AE297" i="5"/>
  <c r="AE296" i="5"/>
  <c r="AE295" i="5"/>
  <c r="AE294" i="5"/>
  <c r="AE293" i="5"/>
  <c r="AE292" i="5"/>
  <c r="AE291" i="5"/>
  <c r="AE290" i="5"/>
  <c r="AE289" i="5"/>
  <c r="AE288" i="5"/>
  <c r="AE287" i="5"/>
  <c r="AE286" i="5"/>
  <c r="AE285" i="5"/>
  <c r="AE284" i="5"/>
  <c r="AE283" i="5"/>
  <c r="AE282" i="5"/>
  <c r="AE281" i="5"/>
  <c r="AE280" i="5"/>
  <c r="AE279" i="5"/>
  <c r="AE278" i="5"/>
  <c r="AE277" i="5"/>
  <c r="AE276" i="5"/>
  <c r="AE275" i="5"/>
  <c r="AE274" i="5"/>
  <c r="AE273" i="5"/>
  <c r="AE272" i="5"/>
  <c r="AE271" i="5"/>
  <c r="AE270" i="5"/>
  <c r="AE269" i="5"/>
  <c r="AE268" i="5"/>
  <c r="AE267" i="5"/>
  <c r="AE266" i="5"/>
  <c r="AE265" i="5"/>
  <c r="AE264" i="5"/>
  <c r="AE263" i="5"/>
  <c r="AE262" i="5"/>
  <c r="AE261" i="5"/>
  <c r="AE260" i="5"/>
  <c r="AE259" i="5"/>
  <c r="AE258" i="5"/>
  <c r="AE257" i="5"/>
  <c r="AE256" i="5"/>
  <c r="AE255" i="5"/>
  <c r="AE254" i="5"/>
  <c r="AE253" i="5"/>
  <c r="AE252" i="5"/>
  <c r="AE251" i="5"/>
  <c r="AE250" i="5"/>
  <c r="AE249" i="5"/>
  <c r="AE248" i="5"/>
  <c r="AE247" i="5"/>
  <c r="AE246" i="5"/>
  <c r="AE245" i="5"/>
  <c r="AE244" i="5"/>
  <c r="AE243" i="5"/>
  <c r="AE242" i="5"/>
  <c r="AE241" i="5"/>
  <c r="AE240" i="5"/>
  <c r="AE239" i="5"/>
  <c r="AE238" i="5"/>
  <c r="AE237" i="5"/>
  <c r="AE236" i="5"/>
  <c r="AE235" i="5"/>
  <c r="AE234" i="5"/>
  <c r="AE233" i="5"/>
  <c r="AE232" i="5"/>
  <c r="AE231" i="5"/>
  <c r="AE230" i="5"/>
  <c r="AE229" i="5"/>
  <c r="AE228" i="5"/>
  <c r="AE227" i="5"/>
  <c r="AE226" i="5"/>
  <c r="AE225" i="5"/>
  <c r="AE224" i="5"/>
  <c r="AE223" i="5"/>
  <c r="AE222" i="5"/>
  <c r="AE221" i="5"/>
  <c r="AE220" i="5"/>
  <c r="AE219" i="5"/>
  <c r="AE218" i="5"/>
  <c r="AE217" i="5"/>
  <c r="AE216" i="5"/>
  <c r="AE215" i="5"/>
  <c r="AE214" i="5"/>
  <c r="AE213" i="5"/>
  <c r="AE212" i="5"/>
  <c r="AE211" i="5"/>
  <c r="AE210" i="5"/>
  <c r="AE209" i="5"/>
  <c r="AE208" i="5"/>
  <c r="AE207" i="5"/>
  <c r="AE206" i="5"/>
  <c r="AE205" i="5"/>
  <c r="AE204" i="5"/>
  <c r="AE203" i="5"/>
  <c r="AE202" i="5"/>
  <c r="AE201" i="5"/>
  <c r="AE200" i="5"/>
  <c r="AE199" i="5"/>
  <c r="AE198" i="5"/>
  <c r="AE197" i="5"/>
  <c r="AE196" i="5"/>
  <c r="AE195" i="5"/>
  <c r="AE194" i="5"/>
  <c r="AE193" i="5"/>
  <c r="AE192" i="5"/>
  <c r="AE191" i="5"/>
  <c r="AE190" i="5"/>
  <c r="AE189" i="5"/>
  <c r="AE188" i="5"/>
  <c r="AE187" i="5"/>
  <c r="AE186" i="5"/>
  <c r="AE185" i="5"/>
  <c r="AE184" i="5"/>
  <c r="AE183" i="5"/>
  <c r="AE182" i="5"/>
  <c r="AE181" i="5"/>
  <c r="AE180" i="5"/>
  <c r="AE179" i="5"/>
  <c r="AE178" i="5"/>
  <c r="AE177" i="5"/>
  <c r="AE176" i="5"/>
  <c r="AE175" i="5"/>
  <c r="AE174" i="5"/>
  <c r="AE173" i="5"/>
  <c r="AE172" i="5"/>
  <c r="AE171" i="5"/>
  <c r="AE170" i="5"/>
  <c r="AE169" i="5"/>
  <c r="AE168" i="5"/>
  <c r="AE167" i="5"/>
  <c r="AE166" i="5"/>
  <c r="AE165" i="5"/>
  <c r="AE164" i="5"/>
  <c r="AE163" i="5"/>
  <c r="AE162" i="5"/>
  <c r="AE161" i="5"/>
  <c r="AE160" i="5"/>
  <c r="AE159" i="5"/>
  <c r="AE158" i="5"/>
  <c r="AE157" i="5"/>
  <c r="AE156" i="5"/>
  <c r="AE155" i="5"/>
  <c r="AE154" i="5"/>
  <c r="AE153" i="5"/>
  <c r="AE152" i="5"/>
  <c r="AE151" i="5"/>
  <c r="AE150" i="5"/>
  <c r="AE149" i="5"/>
  <c r="AE148" i="5"/>
  <c r="AE147" i="5"/>
  <c r="AE146" i="5"/>
  <c r="AE145" i="5"/>
  <c r="AE144" i="5"/>
  <c r="AE143" i="5"/>
  <c r="AE142" i="5"/>
  <c r="AE141" i="5"/>
  <c r="AE140" i="5"/>
  <c r="AE139" i="5"/>
  <c r="AE138" i="5"/>
  <c r="AE137" i="5"/>
  <c r="AE136" i="5"/>
  <c r="AE135" i="5"/>
  <c r="AE134" i="5"/>
  <c r="AE133" i="5"/>
  <c r="AE132" i="5"/>
  <c r="AE131" i="5"/>
  <c r="AE130" i="5"/>
  <c r="AE129" i="5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E8" i="5"/>
  <c r="AE7" i="5"/>
  <c r="AE6" i="5"/>
  <c r="AD482" i="5"/>
  <c r="AD481" i="5"/>
  <c r="AD480" i="5"/>
  <c r="AD479" i="5"/>
  <c r="AD478" i="5"/>
  <c r="AD477" i="5"/>
  <c r="AD476" i="5"/>
  <c r="AD475" i="5"/>
  <c r="AD474" i="5"/>
  <c r="AD473" i="5"/>
  <c r="AD472" i="5"/>
  <c r="AD471" i="5"/>
  <c r="AD470" i="5"/>
  <c r="AD469" i="5"/>
  <c r="AD468" i="5"/>
  <c r="AD467" i="5"/>
  <c r="AD466" i="5"/>
  <c r="AD465" i="5"/>
  <c r="AD464" i="5"/>
  <c r="AD463" i="5"/>
  <c r="AD462" i="5"/>
  <c r="AD461" i="5"/>
  <c r="AD460" i="5"/>
  <c r="AD459" i="5"/>
  <c r="AD458" i="5"/>
  <c r="AD457" i="5"/>
  <c r="AD456" i="5"/>
  <c r="AD455" i="5"/>
  <c r="AD454" i="5"/>
  <c r="AD453" i="5"/>
  <c r="AD452" i="5"/>
  <c r="AD451" i="5"/>
  <c r="AD450" i="5"/>
  <c r="AD449" i="5"/>
  <c r="AD448" i="5"/>
  <c r="AD447" i="5"/>
  <c r="AD446" i="5"/>
  <c r="AD445" i="5"/>
  <c r="AD444" i="5"/>
  <c r="AD443" i="5"/>
  <c r="AD442" i="5"/>
  <c r="AD441" i="5"/>
  <c r="AD440" i="5"/>
  <c r="AD439" i="5"/>
  <c r="AD438" i="5"/>
  <c r="AD437" i="5"/>
  <c r="AD436" i="5"/>
  <c r="AD435" i="5"/>
  <c r="AD434" i="5"/>
  <c r="AD433" i="5"/>
  <c r="AD432" i="5"/>
  <c r="AD431" i="5"/>
  <c r="AD430" i="5"/>
  <c r="AD429" i="5"/>
  <c r="AD428" i="5"/>
  <c r="AD427" i="5"/>
  <c r="AD426" i="5"/>
  <c r="AD425" i="5"/>
  <c r="AD424" i="5"/>
  <c r="AD423" i="5"/>
  <c r="AD422" i="5"/>
  <c r="AD421" i="5"/>
  <c r="AD420" i="5"/>
  <c r="AD419" i="5"/>
  <c r="AD418" i="5"/>
  <c r="AD417" i="5"/>
  <c r="AD416" i="5"/>
  <c r="AD415" i="5"/>
  <c r="AD414" i="5"/>
  <c r="AD413" i="5"/>
  <c r="AD412" i="5"/>
  <c r="AD411" i="5"/>
  <c r="AD410" i="5"/>
  <c r="AD409" i="5"/>
  <c r="AD408" i="5"/>
  <c r="AD407" i="5"/>
  <c r="AD406" i="5"/>
  <c r="AD405" i="5"/>
  <c r="AD404" i="5"/>
  <c r="AD403" i="5"/>
  <c r="AD402" i="5"/>
  <c r="AD401" i="5"/>
  <c r="AD400" i="5"/>
  <c r="AD399" i="5"/>
  <c r="AD398" i="5"/>
  <c r="AD397" i="5"/>
  <c r="AD396" i="5"/>
  <c r="AD395" i="5"/>
  <c r="AD394" i="5"/>
  <c r="AD393" i="5"/>
  <c r="AD392" i="5"/>
  <c r="AD391" i="5"/>
  <c r="AD390" i="5"/>
  <c r="AD389" i="5"/>
  <c r="AD388" i="5"/>
  <c r="AD387" i="5"/>
  <c r="AD386" i="5"/>
  <c r="AD385" i="5"/>
  <c r="AD384" i="5"/>
  <c r="AD383" i="5"/>
  <c r="AD382" i="5"/>
  <c r="AD381" i="5"/>
  <c r="AD380" i="5"/>
  <c r="AD379" i="5"/>
  <c r="AD378" i="5"/>
  <c r="AD377" i="5"/>
  <c r="AD376" i="5"/>
  <c r="AD375" i="5"/>
  <c r="AD374" i="5"/>
  <c r="AD373" i="5"/>
  <c r="AD372" i="5"/>
  <c r="AD371" i="5"/>
  <c r="AD370" i="5"/>
  <c r="AD369" i="5"/>
  <c r="AD368" i="5"/>
  <c r="AD367" i="5"/>
  <c r="AD366" i="5"/>
  <c r="AD365" i="5"/>
  <c r="AD364" i="5"/>
  <c r="AD363" i="5"/>
  <c r="AD362" i="5"/>
  <c r="AD361" i="5"/>
  <c r="AD360" i="5"/>
  <c r="AD359" i="5"/>
  <c r="AD358" i="5"/>
  <c r="AD357" i="5"/>
  <c r="AD356" i="5"/>
  <c r="AD355" i="5"/>
  <c r="AD354" i="5"/>
  <c r="AD353" i="5"/>
  <c r="AD352" i="5"/>
  <c r="AD351" i="5"/>
  <c r="AD350" i="5"/>
  <c r="AD349" i="5"/>
  <c r="AD348" i="5"/>
  <c r="AD347" i="5"/>
  <c r="AD346" i="5"/>
  <c r="AD345" i="5"/>
  <c r="AD344" i="5"/>
  <c r="AD343" i="5"/>
  <c r="AD342" i="5"/>
  <c r="AD341" i="5"/>
  <c r="AD340" i="5"/>
  <c r="AD339" i="5"/>
  <c r="AD338" i="5"/>
  <c r="AD337" i="5"/>
  <c r="AD336" i="5"/>
  <c r="AD335" i="5"/>
  <c r="AD334" i="5"/>
  <c r="AD333" i="5"/>
  <c r="AD332" i="5"/>
  <c r="AD331" i="5"/>
  <c r="AD330" i="5"/>
  <c r="AD329" i="5"/>
  <c r="AD328" i="5"/>
  <c r="AD327" i="5"/>
  <c r="AD326" i="5"/>
  <c r="AD325" i="5"/>
  <c r="AD324" i="5"/>
  <c r="AD323" i="5"/>
  <c r="AD322" i="5"/>
  <c r="AD321" i="5"/>
  <c r="AD320" i="5"/>
  <c r="AD319" i="5"/>
  <c r="AD318" i="5"/>
  <c r="AD317" i="5"/>
  <c r="AD316" i="5"/>
  <c r="AD315" i="5"/>
  <c r="AD314" i="5"/>
  <c r="AD313" i="5"/>
  <c r="AD312" i="5"/>
  <c r="AD311" i="5"/>
  <c r="AD310" i="5"/>
  <c r="AD309" i="5"/>
  <c r="AD308" i="5"/>
  <c r="AD307" i="5"/>
  <c r="AD306" i="5"/>
  <c r="AD305" i="5"/>
  <c r="AD304" i="5"/>
  <c r="AD303" i="5"/>
  <c r="AD302" i="5"/>
  <c r="AD301" i="5"/>
  <c r="AD300" i="5"/>
  <c r="AD299" i="5"/>
  <c r="AD298" i="5"/>
  <c r="AD297" i="5"/>
  <c r="AD296" i="5"/>
  <c r="AD295" i="5"/>
  <c r="AD294" i="5"/>
  <c r="AD293" i="5"/>
  <c r="AD292" i="5"/>
  <c r="AD291" i="5"/>
  <c r="AD290" i="5"/>
  <c r="AD289" i="5"/>
  <c r="AD288" i="5"/>
  <c r="AD287" i="5"/>
  <c r="AD286" i="5"/>
  <c r="AD285" i="5"/>
  <c r="AD284" i="5"/>
  <c r="AD283" i="5"/>
  <c r="AD282" i="5"/>
  <c r="AD281" i="5"/>
  <c r="AD280" i="5"/>
  <c r="AD279" i="5"/>
  <c r="AD278" i="5"/>
  <c r="AD277" i="5"/>
  <c r="AD276" i="5"/>
  <c r="AD275" i="5"/>
  <c r="AD274" i="5"/>
  <c r="AD273" i="5"/>
  <c r="AD272" i="5"/>
  <c r="AD271" i="5"/>
  <c r="AD270" i="5"/>
  <c r="AD269" i="5"/>
  <c r="AD268" i="5"/>
  <c r="AD267" i="5"/>
  <c r="AD266" i="5"/>
  <c r="AD265" i="5"/>
  <c r="AD264" i="5"/>
  <c r="AD263" i="5"/>
  <c r="AD262" i="5"/>
  <c r="AD261" i="5"/>
  <c r="AD260" i="5"/>
  <c r="AD259" i="5"/>
  <c r="AD258" i="5"/>
  <c r="AD257" i="5"/>
  <c r="AD256" i="5"/>
  <c r="AD255" i="5"/>
  <c r="AD254" i="5"/>
  <c r="AD253" i="5"/>
  <c r="AD252" i="5"/>
  <c r="AD251" i="5"/>
  <c r="AD250" i="5"/>
  <c r="AD249" i="5"/>
  <c r="AD248" i="5"/>
  <c r="AD247" i="5"/>
  <c r="AD246" i="5"/>
  <c r="AD245" i="5"/>
  <c r="AD244" i="5"/>
  <c r="AD243" i="5"/>
  <c r="AD242" i="5"/>
  <c r="AD241" i="5"/>
  <c r="AD240" i="5"/>
  <c r="AD239" i="5"/>
  <c r="AD238" i="5"/>
  <c r="AD237" i="5"/>
  <c r="AD236" i="5"/>
  <c r="AD235" i="5"/>
  <c r="AD234" i="5"/>
  <c r="AD233" i="5"/>
  <c r="AD232" i="5"/>
  <c r="AD231" i="5"/>
  <c r="AD230" i="5"/>
  <c r="AD229" i="5"/>
  <c r="AD228" i="5"/>
  <c r="AD227" i="5"/>
  <c r="AD226" i="5"/>
  <c r="AD225" i="5"/>
  <c r="AD224" i="5"/>
  <c r="AD223" i="5"/>
  <c r="AD222" i="5"/>
  <c r="AD221" i="5"/>
  <c r="AD220" i="5"/>
  <c r="AD219" i="5"/>
  <c r="AD218" i="5"/>
  <c r="AD217" i="5"/>
  <c r="AD216" i="5"/>
  <c r="AD215" i="5"/>
  <c r="AD214" i="5"/>
  <c r="AD213" i="5"/>
  <c r="AD212" i="5"/>
  <c r="AD211" i="5"/>
  <c r="AD210" i="5"/>
  <c r="AD209" i="5"/>
  <c r="AD208" i="5"/>
  <c r="AD207" i="5"/>
  <c r="AD206" i="5"/>
  <c r="AD205" i="5"/>
  <c r="AD204" i="5"/>
  <c r="AD203" i="5"/>
  <c r="AD202" i="5"/>
  <c r="AD201" i="5"/>
  <c r="AD200" i="5"/>
  <c r="AD199" i="5"/>
  <c r="AD198" i="5"/>
  <c r="AD197" i="5"/>
  <c r="AD196" i="5"/>
  <c r="AD195" i="5"/>
  <c r="AD194" i="5"/>
  <c r="AD193" i="5"/>
  <c r="AD192" i="5"/>
  <c r="AD191" i="5"/>
  <c r="AD190" i="5"/>
  <c r="AD189" i="5"/>
  <c r="AD188" i="5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AD6" i="5"/>
  <c r="AA482" i="5"/>
  <c r="AA481" i="5"/>
  <c r="AA480" i="5"/>
  <c r="AA479" i="5"/>
  <c r="AA478" i="5"/>
  <c r="AA477" i="5"/>
  <c r="AA476" i="5"/>
  <c r="AA475" i="5"/>
  <c r="AA474" i="5"/>
  <c r="AA473" i="5"/>
  <c r="AA472" i="5"/>
  <c r="AA471" i="5"/>
  <c r="AA470" i="5"/>
  <c r="AA469" i="5"/>
  <c r="AA468" i="5"/>
  <c r="AA467" i="5"/>
  <c r="AA466" i="5"/>
  <c r="AA465" i="5"/>
  <c r="AA464" i="5"/>
  <c r="AA463" i="5"/>
  <c r="AA462" i="5"/>
  <c r="AA461" i="5"/>
  <c r="AA460" i="5"/>
  <c r="AA459" i="5"/>
  <c r="AA458" i="5"/>
  <c r="AA457" i="5"/>
  <c r="AA456" i="5"/>
  <c r="AA455" i="5"/>
  <c r="AA454" i="5"/>
  <c r="AA453" i="5"/>
  <c r="AA452" i="5"/>
  <c r="AA451" i="5"/>
  <c r="AA450" i="5"/>
  <c r="AA449" i="5"/>
  <c r="AA448" i="5"/>
  <c r="AA447" i="5"/>
  <c r="AA446" i="5"/>
  <c r="AA445" i="5"/>
  <c r="AA444" i="5"/>
  <c r="AA443" i="5"/>
  <c r="AA442" i="5"/>
  <c r="AA441" i="5"/>
  <c r="AA440" i="5"/>
  <c r="AA439" i="5"/>
  <c r="AA438" i="5"/>
  <c r="AA437" i="5"/>
  <c r="AA436" i="5"/>
  <c r="AA435" i="5"/>
  <c r="AA434" i="5"/>
  <c r="AA433" i="5"/>
  <c r="AA432" i="5"/>
  <c r="AA431" i="5"/>
  <c r="AA430" i="5"/>
  <c r="AA429" i="5"/>
  <c r="AA428" i="5"/>
  <c r="AA427" i="5"/>
  <c r="AA426" i="5"/>
  <c r="AA425" i="5"/>
  <c r="AA424" i="5"/>
  <c r="AA423" i="5"/>
  <c r="AA422" i="5"/>
  <c r="AA421" i="5"/>
  <c r="AA420" i="5"/>
  <c r="AA419" i="5"/>
  <c r="AA418" i="5"/>
  <c r="AA417" i="5"/>
  <c r="AA416" i="5"/>
  <c r="AA415" i="5"/>
  <c r="AA414" i="5"/>
  <c r="AA413" i="5"/>
  <c r="AA412" i="5"/>
  <c r="AA411" i="5"/>
  <c r="AA410" i="5"/>
  <c r="AA409" i="5"/>
  <c r="AA408" i="5"/>
  <c r="AA407" i="5"/>
  <c r="AA406" i="5"/>
  <c r="AA405" i="5"/>
  <c r="AA404" i="5"/>
  <c r="AA403" i="5"/>
  <c r="AA402" i="5"/>
  <c r="AA401" i="5"/>
  <c r="AA400" i="5"/>
  <c r="AA399" i="5"/>
  <c r="AA398" i="5"/>
  <c r="AA397" i="5"/>
  <c r="AA396" i="5"/>
  <c r="AA395" i="5"/>
  <c r="AA394" i="5"/>
  <c r="AA393" i="5"/>
  <c r="AA392" i="5"/>
  <c r="AA391" i="5"/>
  <c r="AA390" i="5"/>
  <c r="AA389" i="5"/>
  <c r="AA388" i="5"/>
  <c r="AA387" i="5"/>
  <c r="AA386" i="5"/>
  <c r="AA385" i="5"/>
  <c r="AA384" i="5"/>
  <c r="AA383" i="5"/>
  <c r="AA382" i="5"/>
  <c r="AA381" i="5"/>
  <c r="AA380" i="5"/>
  <c r="AA379" i="5"/>
  <c r="AA378" i="5"/>
  <c r="AA377" i="5"/>
  <c r="AA376" i="5"/>
  <c r="AA375" i="5"/>
  <c r="AA374" i="5"/>
  <c r="AA373" i="5"/>
  <c r="AA372" i="5"/>
  <c r="AA371" i="5"/>
  <c r="AA370" i="5"/>
  <c r="AA369" i="5"/>
  <c r="AA368" i="5"/>
  <c r="AA367" i="5"/>
  <c r="AA366" i="5"/>
  <c r="AA365" i="5"/>
  <c r="AA364" i="5"/>
  <c r="AA363" i="5"/>
  <c r="AA362" i="5"/>
  <c r="AA361" i="5"/>
  <c r="AA360" i="5"/>
  <c r="AA359" i="5"/>
  <c r="AA358" i="5"/>
  <c r="AA357" i="5"/>
  <c r="AA356" i="5"/>
  <c r="AA355" i="5"/>
  <c r="AA354" i="5"/>
  <c r="AA353" i="5"/>
  <c r="AA352" i="5"/>
  <c r="AA351" i="5"/>
  <c r="AA350" i="5"/>
  <c r="AA349" i="5"/>
  <c r="AA348" i="5"/>
  <c r="AA347" i="5"/>
  <c r="AA346" i="5"/>
  <c r="AA345" i="5"/>
  <c r="AA344" i="5"/>
  <c r="AA343" i="5"/>
  <c r="AA342" i="5"/>
  <c r="AA341" i="5"/>
  <c r="AA340" i="5"/>
  <c r="AA339" i="5"/>
  <c r="AA338" i="5"/>
  <c r="AA337" i="5"/>
  <c r="AA336" i="5"/>
  <c r="AA335" i="5"/>
  <c r="AA334" i="5"/>
  <c r="AA333" i="5"/>
  <c r="AA332" i="5"/>
  <c r="AA331" i="5"/>
  <c r="AA330" i="5"/>
  <c r="AA329" i="5"/>
  <c r="AA328" i="5"/>
  <c r="AA327" i="5"/>
  <c r="AA326" i="5"/>
  <c r="AA325" i="5"/>
  <c r="AA324" i="5"/>
  <c r="AA323" i="5"/>
  <c r="AA322" i="5"/>
  <c r="AA321" i="5"/>
  <c r="AA320" i="5"/>
  <c r="AA319" i="5"/>
  <c r="AA318" i="5"/>
  <c r="AA317" i="5"/>
  <c r="AA316" i="5"/>
  <c r="AA315" i="5"/>
  <c r="AA314" i="5"/>
  <c r="AA313" i="5"/>
  <c r="AA312" i="5"/>
  <c r="AA311" i="5"/>
  <c r="AA310" i="5"/>
  <c r="AA309" i="5"/>
  <c r="AA308" i="5"/>
  <c r="AA307" i="5"/>
  <c r="AA306" i="5"/>
  <c r="AA305" i="5"/>
  <c r="AA304" i="5"/>
  <c r="AA303" i="5"/>
  <c r="AA302" i="5"/>
  <c r="AA301" i="5"/>
  <c r="AA300" i="5"/>
  <c r="AA299" i="5"/>
  <c r="AA298" i="5"/>
  <c r="AA297" i="5"/>
  <c r="AA296" i="5"/>
  <c r="AA295" i="5"/>
  <c r="AA294" i="5"/>
  <c r="AA293" i="5"/>
  <c r="AA292" i="5"/>
  <c r="AA291" i="5"/>
  <c r="AA290" i="5"/>
  <c r="AA289" i="5"/>
  <c r="AA288" i="5"/>
  <c r="AA287" i="5"/>
  <c r="AA286" i="5"/>
  <c r="AA285" i="5"/>
  <c r="AA284" i="5"/>
  <c r="AA283" i="5"/>
  <c r="AA282" i="5"/>
  <c r="AA281" i="5"/>
  <c r="AA280" i="5"/>
  <c r="AA279" i="5"/>
  <c r="AA278" i="5"/>
  <c r="AA277" i="5"/>
  <c r="AA276" i="5"/>
  <c r="AA275" i="5"/>
  <c r="AA274" i="5"/>
  <c r="AA273" i="5"/>
  <c r="AA272" i="5"/>
  <c r="AA271" i="5"/>
  <c r="AA270" i="5"/>
  <c r="AA269" i="5"/>
  <c r="AA268" i="5"/>
  <c r="AA267" i="5"/>
  <c r="AA266" i="5"/>
  <c r="AA265" i="5"/>
  <c r="AA264" i="5"/>
  <c r="AA263" i="5"/>
  <c r="AA262" i="5"/>
  <c r="AA261" i="5"/>
  <c r="AA260" i="5"/>
  <c r="AA259" i="5"/>
  <c r="AA258" i="5"/>
  <c r="AA257" i="5"/>
  <c r="AA256" i="5"/>
  <c r="AA255" i="5"/>
  <c r="AA254" i="5"/>
  <c r="AA253" i="5"/>
  <c r="AA252" i="5"/>
  <c r="AA251" i="5"/>
  <c r="AA250" i="5"/>
  <c r="AA249" i="5"/>
  <c r="AA248" i="5"/>
  <c r="AA247" i="5"/>
  <c r="AA246" i="5"/>
  <c r="AA245" i="5"/>
  <c r="AA244" i="5"/>
  <c r="AA243" i="5"/>
  <c r="AA242" i="5"/>
  <c r="AA241" i="5"/>
  <c r="AA240" i="5"/>
  <c r="AA239" i="5"/>
  <c r="AA238" i="5"/>
  <c r="AA237" i="5"/>
  <c r="AA236" i="5"/>
  <c r="AA235" i="5"/>
  <c r="AA234" i="5"/>
  <c r="AA233" i="5"/>
  <c r="AA232" i="5"/>
  <c r="AA231" i="5"/>
  <c r="AA230" i="5"/>
  <c r="AA229" i="5"/>
  <c r="AA228" i="5"/>
  <c r="AA227" i="5"/>
  <c r="AA226" i="5"/>
  <c r="AA225" i="5"/>
  <c r="AA224" i="5"/>
  <c r="AA223" i="5"/>
  <c r="AA222" i="5"/>
  <c r="AA221" i="5"/>
  <c r="AA220" i="5"/>
  <c r="AA219" i="5"/>
  <c r="AA218" i="5"/>
  <c r="AA217" i="5"/>
  <c r="AA216" i="5"/>
  <c r="AA215" i="5"/>
  <c r="AA214" i="5"/>
  <c r="AA213" i="5"/>
  <c r="AA212" i="5"/>
  <c r="AA211" i="5"/>
  <c r="AA210" i="5"/>
  <c r="AA209" i="5"/>
  <c r="AA208" i="5"/>
  <c r="AA207" i="5"/>
  <c r="AA206" i="5"/>
  <c r="AA205" i="5"/>
  <c r="AA204" i="5"/>
  <c r="AA203" i="5"/>
  <c r="AA202" i="5"/>
  <c r="AA201" i="5"/>
  <c r="AA200" i="5"/>
  <c r="AA199" i="5"/>
  <c r="AA198" i="5"/>
  <c r="AA197" i="5"/>
  <c r="AA196" i="5"/>
  <c r="AA195" i="5"/>
  <c r="AA194" i="5"/>
  <c r="AA193" i="5"/>
  <c r="AA192" i="5"/>
  <c r="AA191" i="5"/>
  <c r="AA190" i="5"/>
  <c r="AA189" i="5"/>
  <c r="AA188" i="5"/>
  <c r="AA187" i="5"/>
  <c r="AA186" i="5"/>
  <c r="AA185" i="5"/>
  <c r="AA184" i="5"/>
  <c r="AA183" i="5"/>
  <c r="AA182" i="5"/>
  <c r="AA181" i="5"/>
  <c r="AA180" i="5"/>
  <c r="AA179" i="5"/>
  <c r="AA178" i="5"/>
  <c r="AA177" i="5"/>
  <c r="AA176" i="5"/>
  <c r="AA175" i="5"/>
  <c r="AA174" i="5"/>
  <c r="AA173" i="5"/>
  <c r="AA172" i="5"/>
  <c r="AA171" i="5"/>
  <c r="AA170" i="5"/>
  <c r="AA169" i="5"/>
  <c r="AA168" i="5"/>
  <c r="AA167" i="5"/>
  <c r="AA166" i="5"/>
  <c r="AA165" i="5"/>
  <c r="AA164" i="5"/>
  <c r="AA163" i="5"/>
  <c r="AA162" i="5"/>
  <c r="AA161" i="5"/>
  <c r="AA160" i="5"/>
  <c r="AA159" i="5"/>
  <c r="AA158" i="5"/>
  <c r="AA157" i="5"/>
  <c r="AA156" i="5"/>
  <c r="AA155" i="5"/>
  <c r="AA154" i="5"/>
  <c r="AA153" i="5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AA135" i="5"/>
  <c r="AA134" i="5"/>
  <c r="AA133" i="5"/>
  <c r="AA132" i="5"/>
  <c r="AA131" i="5"/>
  <c r="AA130" i="5"/>
  <c r="AA129" i="5"/>
  <c r="AA128" i="5"/>
  <c r="AA127" i="5"/>
  <c r="AA126" i="5"/>
  <c r="AA125" i="5"/>
  <c r="AA124" i="5"/>
  <c r="AA123" i="5"/>
  <c r="AA122" i="5"/>
  <c r="AA121" i="5"/>
  <c r="AA120" i="5"/>
  <c r="AA119" i="5"/>
  <c r="AA118" i="5"/>
  <c r="AA117" i="5"/>
  <c r="AA116" i="5"/>
  <c r="AA115" i="5"/>
  <c r="AA114" i="5"/>
  <c r="AA113" i="5"/>
  <c r="AA112" i="5"/>
  <c r="AA111" i="5"/>
  <c r="AA110" i="5"/>
  <c r="AA109" i="5"/>
  <c r="AA108" i="5"/>
  <c r="AA107" i="5"/>
  <c r="AA106" i="5"/>
  <c r="AA105" i="5"/>
  <c r="AA104" i="5"/>
  <c r="AA103" i="5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Z482" i="5"/>
  <c r="Z481" i="5"/>
  <c r="Z480" i="5"/>
  <c r="Z479" i="5"/>
  <c r="Z478" i="5"/>
  <c r="Z477" i="5"/>
  <c r="Z476" i="5"/>
  <c r="Z475" i="5"/>
  <c r="Z474" i="5"/>
  <c r="Z473" i="5"/>
  <c r="Z472" i="5"/>
  <c r="Z471" i="5"/>
  <c r="Z470" i="5"/>
  <c r="Z469" i="5"/>
  <c r="Z468" i="5"/>
  <c r="Z467" i="5"/>
  <c r="Z466" i="5"/>
  <c r="Z465" i="5"/>
  <c r="Z464" i="5"/>
  <c r="Z463" i="5"/>
  <c r="Z462" i="5"/>
  <c r="Z461" i="5"/>
  <c r="Z460" i="5"/>
  <c r="Z459" i="5"/>
  <c r="Z458" i="5"/>
  <c r="Z457" i="5"/>
  <c r="Z456" i="5"/>
  <c r="Z455" i="5"/>
  <c r="Z454" i="5"/>
  <c r="Z453" i="5"/>
  <c r="Z452" i="5"/>
  <c r="Z451" i="5"/>
  <c r="Z450" i="5"/>
  <c r="Z449" i="5"/>
  <c r="Z448" i="5"/>
  <c r="Z447" i="5"/>
  <c r="Z446" i="5"/>
  <c r="Z445" i="5"/>
  <c r="Z444" i="5"/>
  <c r="Z443" i="5"/>
  <c r="Z442" i="5"/>
  <c r="Z441" i="5"/>
  <c r="Z440" i="5"/>
  <c r="Z439" i="5"/>
  <c r="Z438" i="5"/>
  <c r="Z437" i="5"/>
  <c r="Z436" i="5"/>
  <c r="Z435" i="5"/>
  <c r="Z434" i="5"/>
  <c r="Z433" i="5"/>
  <c r="Z432" i="5"/>
  <c r="Z431" i="5"/>
  <c r="Z430" i="5"/>
  <c r="Z429" i="5"/>
  <c r="Z428" i="5"/>
  <c r="Z427" i="5"/>
  <c r="Z426" i="5"/>
  <c r="Z425" i="5"/>
  <c r="Z424" i="5"/>
  <c r="Z423" i="5"/>
  <c r="Z422" i="5"/>
  <c r="Z421" i="5"/>
  <c r="Z420" i="5"/>
  <c r="Z419" i="5"/>
  <c r="Z418" i="5"/>
  <c r="Z417" i="5"/>
  <c r="Z416" i="5"/>
  <c r="Z415" i="5"/>
  <c r="Z414" i="5"/>
  <c r="Z413" i="5"/>
  <c r="Z412" i="5"/>
  <c r="Z411" i="5"/>
  <c r="Z410" i="5"/>
  <c r="Z409" i="5"/>
  <c r="Z408" i="5"/>
  <c r="Z407" i="5"/>
  <c r="Z406" i="5"/>
  <c r="Z405" i="5"/>
  <c r="Z404" i="5"/>
  <c r="Z403" i="5"/>
  <c r="Z402" i="5"/>
  <c r="Z401" i="5"/>
  <c r="Z400" i="5"/>
  <c r="Z399" i="5"/>
  <c r="Z398" i="5"/>
  <c r="Z397" i="5"/>
  <c r="Z396" i="5"/>
  <c r="Z395" i="5"/>
  <c r="Z394" i="5"/>
  <c r="Z393" i="5"/>
  <c r="Z392" i="5"/>
  <c r="Z391" i="5"/>
  <c r="Z390" i="5"/>
  <c r="Z389" i="5"/>
  <c r="Z388" i="5"/>
  <c r="Z387" i="5"/>
  <c r="Z386" i="5"/>
  <c r="Z385" i="5"/>
  <c r="Z384" i="5"/>
  <c r="Z383" i="5"/>
  <c r="Z382" i="5"/>
  <c r="Z381" i="5"/>
  <c r="Z380" i="5"/>
  <c r="Z379" i="5"/>
  <c r="Z378" i="5"/>
  <c r="Z377" i="5"/>
  <c r="Z376" i="5"/>
  <c r="Z375" i="5"/>
  <c r="Z374" i="5"/>
  <c r="Z373" i="5"/>
  <c r="Z372" i="5"/>
  <c r="Z371" i="5"/>
  <c r="Z370" i="5"/>
  <c r="Z369" i="5"/>
  <c r="Z368" i="5"/>
  <c r="Z367" i="5"/>
  <c r="Z366" i="5"/>
  <c r="Z365" i="5"/>
  <c r="Z364" i="5"/>
  <c r="Z363" i="5"/>
  <c r="Z362" i="5"/>
  <c r="Z361" i="5"/>
  <c r="Z360" i="5"/>
  <c r="Z359" i="5"/>
  <c r="Z358" i="5"/>
  <c r="Z357" i="5"/>
  <c r="Z356" i="5"/>
  <c r="Z355" i="5"/>
  <c r="Z354" i="5"/>
  <c r="Z353" i="5"/>
  <c r="Z352" i="5"/>
  <c r="Z351" i="5"/>
  <c r="Z350" i="5"/>
  <c r="Z349" i="5"/>
  <c r="Z348" i="5"/>
  <c r="Z347" i="5"/>
  <c r="Z346" i="5"/>
  <c r="Z345" i="5"/>
  <c r="Z344" i="5"/>
  <c r="Z343" i="5"/>
  <c r="Z342" i="5"/>
  <c r="Z341" i="5"/>
  <c r="Z340" i="5"/>
  <c r="Z339" i="5"/>
  <c r="Z338" i="5"/>
  <c r="Z337" i="5"/>
  <c r="Z336" i="5"/>
  <c r="Z335" i="5"/>
  <c r="Z334" i="5"/>
  <c r="Z333" i="5"/>
  <c r="Z332" i="5"/>
  <c r="Z331" i="5"/>
  <c r="Z330" i="5"/>
  <c r="Z329" i="5"/>
  <c r="Z328" i="5"/>
  <c r="Z327" i="5"/>
  <c r="Z326" i="5"/>
  <c r="Z325" i="5"/>
  <c r="Z324" i="5"/>
  <c r="Z323" i="5"/>
  <c r="Z322" i="5"/>
  <c r="Z321" i="5"/>
  <c r="Z320" i="5"/>
  <c r="Z319" i="5"/>
  <c r="Z318" i="5"/>
  <c r="Z317" i="5"/>
  <c r="Z316" i="5"/>
  <c r="Z315" i="5"/>
  <c r="Z314" i="5"/>
  <c r="Z313" i="5"/>
  <c r="Z312" i="5"/>
  <c r="Z311" i="5"/>
  <c r="Z310" i="5"/>
  <c r="Z309" i="5"/>
  <c r="Z308" i="5"/>
  <c r="Z307" i="5"/>
  <c r="Z306" i="5"/>
  <c r="Z305" i="5"/>
  <c r="Z304" i="5"/>
  <c r="Z303" i="5"/>
  <c r="Z302" i="5"/>
  <c r="Z301" i="5"/>
  <c r="Z300" i="5"/>
  <c r="Z299" i="5"/>
  <c r="Z298" i="5"/>
  <c r="Z297" i="5"/>
  <c r="Z296" i="5"/>
  <c r="Z295" i="5"/>
  <c r="Z294" i="5"/>
  <c r="Z293" i="5"/>
  <c r="Z292" i="5"/>
  <c r="Z291" i="5"/>
  <c r="Z290" i="5"/>
  <c r="Z289" i="5"/>
  <c r="Z288" i="5"/>
  <c r="Z287" i="5"/>
  <c r="Z286" i="5"/>
  <c r="Z285" i="5"/>
  <c r="Z284" i="5"/>
  <c r="Z283" i="5"/>
  <c r="Z282" i="5"/>
  <c r="Z281" i="5"/>
  <c r="Z280" i="5"/>
  <c r="Z279" i="5"/>
  <c r="Z278" i="5"/>
  <c r="Z277" i="5"/>
  <c r="Z276" i="5"/>
  <c r="Z275" i="5"/>
  <c r="Z274" i="5"/>
  <c r="Z273" i="5"/>
  <c r="Z272" i="5"/>
  <c r="Z271" i="5"/>
  <c r="Z270" i="5"/>
  <c r="Z269" i="5"/>
  <c r="Z268" i="5"/>
  <c r="Z267" i="5"/>
  <c r="Z266" i="5"/>
  <c r="Z265" i="5"/>
  <c r="Z264" i="5"/>
  <c r="Z263" i="5"/>
  <c r="Z262" i="5"/>
  <c r="Z261" i="5"/>
  <c r="Z260" i="5"/>
  <c r="Z259" i="5"/>
  <c r="Z258" i="5"/>
  <c r="Z257" i="5"/>
  <c r="Z256" i="5"/>
  <c r="Z255" i="5"/>
  <c r="Z254" i="5"/>
  <c r="Z253" i="5"/>
  <c r="Z252" i="5"/>
  <c r="Z251" i="5"/>
  <c r="Z250" i="5"/>
  <c r="Z249" i="5"/>
  <c r="Z248" i="5"/>
  <c r="Z247" i="5"/>
  <c r="Z246" i="5"/>
  <c r="Z245" i="5"/>
  <c r="Z244" i="5"/>
  <c r="Z243" i="5"/>
  <c r="Z242" i="5"/>
  <c r="Z241" i="5"/>
  <c r="Z240" i="5"/>
  <c r="Z239" i="5"/>
  <c r="Z238" i="5"/>
  <c r="Z237" i="5"/>
  <c r="Z236" i="5"/>
  <c r="Z235" i="5"/>
  <c r="Z234" i="5"/>
  <c r="Z233" i="5"/>
  <c r="Z232" i="5"/>
  <c r="Z231" i="5"/>
  <c r="Z230" i="5"/>
  <c r="Z229" i="5"/>
  <c r="Z228" i="5"/>
  <c r="Z227" i="5"/>
  <c r="Z226" i="5"/>
  <c r="Z225" i="5"/>
  <c r="Z224" i="5"/>
  <c r="Z223" i="5"/>
  <c r="Z222" i="5"/>
  <c r="Z221" i="5"/>
  <c r="Z220" i="5"/>
  <c r="Z219" i="5"/>
  <c r="Z218" i="5"/>
  <c r="Z217" i="5"/>
  <c r="Z216" i="5"/>
  <c r="Z215" i="5"/>
  <c r="Z214" i="5"/>
  <c r="Z213" i="5"/>
  <c r="Z212" i="5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6" i="5"/>
  <c r="Z135" i="5"/>
  <c r="Z134" i="5"/>
  <c r="Z133" i="5"/>
  <c r="Z132" i="5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10" i="5"/>
  <c r="Z109" i="5"/>
  <c r="Z108" i="5"/>
  <c r="Z107" i="5"/>
  <c r="Z106" i="5"/>
  <c r="Z105" i="5"/>
  <c r="Z104" i="5"/>
  <c r="Z103" i="5"/>
  <c r="Z102" i="5"/>
  <c r="Z101" i="5"/>
  <c r="Z100" i="5"/>
  <c r="Z99" i="5"/>
  <c r="Z98" i="5"/>
  <c r="Z97" i="5"/>
  <c r="Z96" i="5"/>
  <c r="Z95" i="5"/>
  <c r="Z94" i="5"/>
  <c r="Z93" i="5"/>
  <c r="Z92" i="5"/>
  <c r="Z91" i="5"/>
  <c r="Z90" i="5"/>
  <c r="Z89" i="5"/>
  <c r="Z88" i="5"/>
  <c r="Z87" i="5"/>
  <c r="Z86" i="5"/>
  <c r="Z85" i="5"/>
  <c r="Z84" i="5"/>
  <c r="Z83" i="5"/>
  <c r="Z82" i="5"/>
  <c r="Z81" i="5"/>
  <c r="Z80" i="5"/>
  <c r="Z79" i="5"/>
  <c r="Z78" i="5"/>
  <c r="Z77" i="5"/>
  <c r="Z76" i="5"/>
  <c r="Z75" i="5"/>
  <c r="Z74" i="5"/>
  <c r="Z73" i="5"/>
  <c r="Z72" i="5"/>
  <c r="Z71" i="5"/>
  <c r="Z70" i="5"/>
  <c r="Z69" i="5"/>
  <c r="Z68" i="5"/>
  <c r="Z67" i="5"/>
  <c r="Z66" i="5"/>
  <c r="Z65" i="5"/>
  <c r="Z64" i="5"/>
  <c r="Z63" i="5"/>
  <c r="Z62" i="5"/>
  <c r="Z61" i="5"/>
  <c r="Z60" i="5"/>
  <c r="Z59" i="5"/>
  <c r="Z58" i="5"/>
  <c r="Z57" i="5"/>
  <c r="Z56" i="5"/>
  <c r="Z55" i="5"/>
  <c r="Z54" i="5"/>
  <c r="Z53" i="5"/>
  <c r="Z52" i="5"/>
  <c r="Z51" i="5"/>
  <c r="Z50" i="5"/>
  <c r="Z49" i="5"/>
  <c r="Z48" i="5"/>
  <c r="Z47" i="5"/>
  <c r="Z46" i="5"/>
  <c r="Z45" i="5"/>
  <c r="Z44" i="5"/>
  <c r="Z43" i="5"/>
  <c r="Z42" i="5"/>
  <c r="Z41" i="5"/>
  <c r="Z40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Y482" i="5"/>
  <c r="Y481" i="5"/>
  <c r="Y480" i="5"/>
  <c r="Y479" i="5"/>
  <c r="Y478" i="5"/>
  <c r="Y477" i="5"/>
  <c r="Y476" i="5"/>
  <c r="Y475" i="5"/>
  <c r="Y474" i="5"/>
  <c r="Y473" i="5"/>
  <c r="Y472" i="5"/>
  <c r="Y471" i="5"/>
  <c r="Y470" i="5"/>
  <c r="Y469" i="5"/>
  <c r="Y468" i="5"/>
  <c r="Y467" i="5"/>
  <c r="Y466" i="5"/>
  <c r="Y465" i="5"/>
  <c r="Y464" i="5"/>
  <c r="Y463" i="5"/>
  <c r="Y462" i="5"/>
  <c r="Y461" i="5"/>
  <c r="Y460" i="5"/>
  <c r="Y459" i="5"/>
  <c r="Y458" i="5"/>
  <c r="Y457" i="5"/>
  <c r="Y456" i="5"/>
  <c r="Y455" i="5"/>
  <c r="Y454" i="5"/>
  <c r="Y453" i="5"/>
  <c r="Y452" i="5"/>
  <c r="Y451" i="5"/>
  <c r="Y450" i="5"/>
  <c r="Y449" i="5"/>
  <c r="Y448" i="5"/>
  <c r="Y447" i="5"/>
  <c r="Y446" i="5"/>
  <c r="Y445" i="5"/>
  <c r="Y444" i="5"/>
  <c r="Y443" i="5"/>
  <c r="Y442" i="5"/>
  <c r="Y441" i="5"/>
  <c r="Y440" i="5"/>
  <c r="Y439" i="5"/>
  <c r="Y438" i="5"/>
  <c r="Y437" i="5"/>
  <c r="Y436" i="5"/>
  <c r="Y435" i="5"/>
  <c r="Y434" i="5"/>
  <c r="Y433" i="5"/>
  <c r="Y432" i="5"/>
  <c r="Y431" i="5"/>
  <c r="Y430" i="5"/>
  <c r="Y429" i="5"/>
  <c r="Y428" i="5"/>
  <c r="Y427" i="5"/>
  <c r="Y426" i="5"/>
  <c r="Y425" i="5"/>
  <c r="Y424" i="5"/>
  <c r="Y423" i="5"/>
  <c r="Y422" i="5"/>
  <c r="Y421" i="5"/>
  <c r="Y420" i="5"/>
  <c r="Y419" i="5"/>
  <c r="Y418" i="5"/>
  <c r="Y417" i="5"/>
  <c r="Y416" i="5"/>
  <c r="Y415" i="5"/>
  <c r="Y414" i="5"/>
  <c r="Y413" i="5"/>
  <c r="Y412" i="5"/>
  <c r="Y411" i="5"/>
  <c r="Y410" i="5"/>
  <c r="Y409" i="5"/>
  <c r="Y408" i="5"/>
  <c r="Y407" i="5"/>
  <c r="Y406" i="5"/>
  <c r="Y405" i="5"/>
  <c r="Y404" i="5"/>
  <c r="Y403" i="5"/>
  <c r="Y402" i="5"/>
  <c r="Y401" i="5"/>
  <c r="Y400" i="5"/>
  <c r="Y399" i="5"/>
  <c r="Y398" i="5"/>
  <c r="Y397" i="5"/>
  <c r="Y396" i="5"/>
  <c r="Y395" i="5"/>
  <c r="Y394" i="5"/>
  <c r="Y393" i="5"/>
  <c r="Y392" i="5"/>
  <c r="Y391" i="5"/>
  <c r="Y390" i="5"/>
  <c r="Y389" i="5"/>
  <c r="Y388" i="5"/>
  <c r="Y387" i="5"/>
  <c r="Y386" i="5"/>
  <c r="Y385" i="5"/>
  <c r="Y384" i="5"/>
  <c r="Y383" i="5"/>
  <c r="Y382" i="5"/>
  <c r="Y381" i="5"/>
  <c r="Y380" i="5"/>
  <c r="Y379" i="5"/>
  <c r="Y378" i="5"/>
  <c r="Y377" i="5"/>
  <c r="Y376" i="5"/>
  <c r="Y375" i="5"/>
  <c r="Y374" i="5"/>
  <c r="Y373" i="5"/>
  <c r="Y372" i="5"/>
  <c r="Y371" i="5"/>
  <c r="Y370" i="5"/>
  <c r="Y369" i="5"/>
  <c r="Y368" i="5"/>
  <c r="Y367" i="5"/>
  <c r="Y366" i="5"/>
  <c r="Y365" i="5"/>
  <c r="Y364" i="5"/>
  <c r="Y363" i="5"/>
  <c r="Y362" i="5"/>
  <c r="Y361" i="5"/>
  <c r="Y360" i="5"/>
  <c r="Y359" i="5"/>
  <c r="Y358" i="5"/>
  <c r="Y357" i="5"/>
  <c r="Y356" i="5"/>
  <c r="Y355" i="5"/>
  <c r="Y354" i="5"/>
  <c r="Y353" i="5"/>
  <c r="Y352" i="5"/>
  <c r="Y351" i="5"/>
  <c r="Y350" i="5"/>
  <c r="Y349" i="5"/>
  <c r="Y348" i="5"/>
  <c r="Y347" i="5"/>
  <c r="Y346" i="5"/>
  <c r="Y345" i="5"/>
  <c r="Y344" i="5"/>
  <c r="Y343" i="5"/>
  <c r="Y342" i="5"/>
  <c r="Y341" i="5"/>
  <c r="Y340" i="5"/>
  <c r="Y339" i="5"/>
  <c r="Y338" i="5"/>
  <c r="Y337" i="5"/>
  <c r="Y336" i="5"/>
  <c r="Y335" i="5"/>
  <c r="Y334" i="5"/>
  <c r="Y333" i="5"/>
  <c r="Y332" i="5"/>
  <c r="Y331" i="5"/>
  <c r="Y330" i="5"/>
  <c r="Y329" i="5"/>
  <c r="Y328" i="5"/>
  <c r="Y327" i="5"/>
  <c r="Y326" i="5"/>
  <c r="Y325" i="5"/>
  <c r="Y324" i="5"/>
  <c r="Y323" i="5"/>
  <c r="Y322" i="5"/>
  <c r="Y321" i="5"/>
  <c r="Y320" i="5"/>
  <c r="Y319" i="5"/>
  <c r="Y318" i="5"/>
  <c r="Y317" i="5"/>
  <c r="Y316" i="5"/>
  <c r="Y315" i="5"/>
  <c r="Y314" i="5"/>
  <c r="Y313" i="5"/>
  <c r="Y312" i="5"/>
  <c r="Y311" i="5"/>
  <c r="Y310" i="5"/>
  <c r="Y309" i="5"/>
  <c r="Y308" i="5"/>
  <c r="Y307" i="5"/>
  <c r="Y306" i="5"/>
  <c r="Y305" i="5"/>
  <c r="Y304" i="5"/>
  <c r="Y303" i="5"/>
  <c r="Y302" i="5"/>
  <c r="Y301" i="5"/>
  <c r="Y300" i="5"/>
  <c r="Y299" i="5"/>
  <c r="Y298" i="5"/>
  <c r="Y297" i="5"/>
  <c r="Y296" i="5"/>
  <c r="Y295" i="5"/>
  <c r="Y294" i="5"/>
  <c r="Y293" i="5"/>
  <c r="Y292" i="5"/>
  <c r="Y291" i="5"/>
  <c r="Y290" i="5"/>
  <c r="Y289" i="5"/>
  <c r="Y288" i="5"/>
  <c r="Y287" i="5"/>
  <c r="Y286" i="5"/>
  <c r="Y285" i="5"/>
  <c r="Y284" i="5"/>
  <c r="Y283" i="5"/>
  <c r="Y282" i="5"/>
  <c r="Y281" i="5"/>
  <c r="Y280" i="5"/>
  <c r="Y279" i="5"/>
  <c r="Y278" i="5"/>
  <c r="Y277" i="5"/>
  <c r="Y276" i="5"/>
  <c r="Y275" i="5"/>
  <c r="Y274" i="5"/>
  <c r="Y273" i="5"/>
  <c r="Y272" i="5"/>
  <c r="Y271" i="5"/>
  <c r="Y270" i="5"/>
  <c r="Y269" i="5"/>
  <c r="Y268" i="5"/>
  <c r="Y267" i="5"/>
  <c r="Y266" i="5"/>
  <c r="Y265" i="5"/>
  <c r="Y264" i="5"/>
  <c r="Y263" i="5"/>
  <c r="Y262" i="5"/>
  <c r="Y261" i="5"/>
  <c r="Y260" i="5"/>
  <c r="Y259" i="5"/>
  <c r="Y258" i="5"/>
  <c r="Y257" i="5"/>
  <c r="Y256" i="5"/>
  <c r="Y255" i="5"/>
  <c r="Y254" i="5"/>
  <c r="Y253" i="5"/>
  <c r="Y252" i="5"/>
  <c r="Y251" i="5"/>
  <c r="Y250" i="5"/>
  <c r="Y249" i="5"/>
  <c r="Y248" i="5"/>
  <c r="Y247" i="5"/>
  <c r="Y246" i="5"/>
  <c r="Y245" i="5"/>
  <c r="Y244" i="5"/>
  <c r="Y243" i="5"/>
  <c r="Y242" i="5"/>
  <c r="Y241" i="5"/>
  <c r="Y240" i="5"/>
  <c r="Y239" i="5"/>
  <c r="Y238" i="5"/>
  <c r="Y237" i="5"/>
  <c r="Y236" i="5"/>
  <c r="Y235" i="5"/>
  <c r="Y234" i="5"/>
  <c r="Y233" i="5"/>
  <c r="Y232" i="5"/>
  <c r="Y231" i="5"/>
  <c r="Y230" i="5"/>
  <c r="Y229" i="5"/>
  <c r="Y228" i="5"/>
  <c r="Y227" i="5"/>
  <c r="Y226" i="5"/>
  <c r="Y225" i="5"/>
  <c r="Y224" i="5"/>
  <c r="Y223" i="5"/>
  <c r="Y222" i="5"/>
  <c r="Y221" i="5"/>
  <c r="Y220" i="5"/>
  <c r="Y219" i="5"/>
  <c r="Y218" i="5"/>
  <c r="Y217" i="5"/>
  <c r="Y216" i="5"/>
  <c r="Y215" i="5"/>
  <c r="Y214" i="5"/>
  <c r="Y213" i="5"/>
  <c r="Y212" i="5"/>
  <c r="Y211" i="5"/>
  <c r="Y210" i="5"/>
  <c r="Y209" i="5"/>
  <c r="Y208" i="5"/>
  <c r="Y207" i="5"/>
  <c r="Y206" i="5"/>
  <c r="Y205" i="5"/>
  <c r="Y204" i="5"/>
  <c r="Y203" i="5"/>
  <c r="Y202" i="5"/>
  <c r="Y201" i="5"/>
  <c r="Y200" i="5"/>
  <c r="Y199" i="5"/>
  <c r="Y198" i="5"/>
  <c r="Y197" i="5"/>
  <c r="Y196" i="5"/>
  <c r="Y195" i="5"/>
  <c r="Y194" i="5"/>
  <c r="Y193" i="5"/>
  <c r="Y192" i="5"/>
  <c r="Y191" i="5"/>
  <c r="Y190" i="5"/>
  <c r="Y189" i="5"/>
  <c r="Y188" i="5"/>
  <c r="Y187" i="5"/>
  <c r="Y186" i="5"/>
  <c r="Y185" i="5"/>
  <c r="Y184" i="5"/>
  <c r="Y183" i="5"/>
  <c r="Y182" i="5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65" i="5"/>
  <c r="Y164" i="5"/>
  <c r="Y163" i="5"/>
  <c r="Y162" i="5"/>
  <c r="Y161" i="5"/>
  <c r="Y160" i="5"/>
  <c r="Y159" i="5"/>
  <c r="Y158" i="5"/>
  <c r="Y157" i="5"/>
  <c r="Y156" i="5"/>
  <c r="Y155" i="5"/>
  <c r="Y154" i="5"/>
  <c r="Y153" i="5"/>
  <c r="Y152" i="5"/>
  <c r="Y151" i="5"/>
  <c r="Y150" i="5"/>
  <c r="Y149" i="5"/>
  <c r="Y148" i="5"/>
  <c r="Y147" i="5"/>
  <c r="Y146" i="5"/>
  <c r="Y145" i="5"/>
  <c r="Y144" i="5"/>
  <c r="Y143" i="5"/>
  <c r="Y142" i="5"/>
  <c r="Y141" i="5"/>
  <c r="Y140" i="5"/>
  <c r="Y139" i="5"/>
  <c r="Y138" i="5"/>
  <c r="Y137" i="5"/>
  <c r="Y136" i="5"/>
  <c r="Y135" i="5"/>
  <c r="Y134" i="5"/>
  <c r="Y133" i="5"/>
  <c r="Y132" i="5"/>
  <c r="Y131" i="5"/>
  <c r="Y130" i="5"/>
  <c r="Y129" i="5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W6" i="5"/>
  <c r="V482" i="5"/>
  <c r="V481" i="5"/>
  <c r="V480" i="5"/>
  <c r="V479" i="5"/>
  <c r="V478" i="5"/>
  <c r="V477" i="5"/>
  <c r="V476" i="5"/>
  <c r="V475" i="5"/>
  <c r="V474" i="5"/>
  <c r="V473" i="5"/>
  <c r="V472" i="5"/>
  <c r="V471" i="5"/>
  <c r="V470" i="5"/>
  <c r="V469" i="5"/>
  <c r="V468" i="5"/>
  <c r="V467" i="5"/>
  <c r="V466" i="5"/>
  <c r="V465" i="5"/>
  <c r="V464" i="5"/>
  <c r="V463" i="5"/>
  <c r="V462" i="5"/>
  <c r="V461" i="5"/>
  <c r="V460" i="5"/>
  <c r="V459" i="5"/>
  <c r="V458" i="5"/>
  <c r="V457" i="5"/>
  <c r="V456" i="5"/>
  <c r="V455" i="5"/>
  <c r="V454" i="5"/>
  <c r="V453" i="5"/>
  <c r="V452" i="5"/>
  <c r="V451" i="5"/>
  <c r="V450" i="5"/>
  <c r="V449" i="5"/>
  <c r="V448" i="5"/>
  <c r="V447" i="5"/>
  <c r="V446" i="5"/>
  <c r="V445" i="5"/>
  <c r="V444" i="5"/>
  <c r="V443" i="5"/>
  <c r="V442" i="5"/>
  <c r="V441" i="5"/>
  <c r="V440" i="5"/>
  <c r="V439" i="5"/>
  <c r="V438" i="5"/>
  <c r="V437" i="5"/>
  <c r="V436" i="5"/>
  <c r="V435" i="5"/>
  <c r="V434" i="5"/>
  <c r="V433" i="5"/>
  <c r="V432" i="5"/>
  <c r="V431" i="5"/>
  <c r="V430" i="5"/>
  <c r="V429" i="5"/>
  <c r="V428" i="5"/>
  <c r="V427" i="5"/>
  <c r="V426" i="5"/>
  <c r="V425" i="5"/>
  <c r="V424" i="5"/>
  <c r="V423" i="5"/>
  <c r="V422" i="5"/>
  <c r="V421" i="5"/>
  <c r="V420" i="5"/>
  <c r="V419" i="5"/>
  <c r="V418" i="5"/>
  <c r="V417" i="5"/>
  <c r="V416" i="5"/>
  <c r="V415" i="5"/>
  <c r="V414" i="5"/>
  <c r="V413" i="5"/>
  <c r="V412" i="5"/>
  <c r="V411" i="5"/>
  <c r="V410" i="5"/>
  <c r="V409" i="5"/>
  <c r="V408" i="5"/>
  <c r="V407" i="5"/>
  <c r="V406" i="5"/>
  <c r="V405" i="5"/>
  <c r="V404" i="5"/>
  <c r="V403" i="5"/>
  <c r="V402" i="5"/>
  <c r="V401" i="5"/>
  <c r="V400" i="5"/>
  <c r="V399" i="5"/>
  <c r="V398" i="5"/>
  <c r="V397" i="5"/>
  <c r="V396" i="5"/>
  <c r="V395" i="5"/>
  <c r="V394" i="5"/>
  <c r="V393" i="5"/>
  <c r="V392" i="5"/>
  <c r="V391" i="5"/>
  <c r="V390" i="5"/>
  <c r="V389" i="5"/>
  <c r="V388" i="5"/>
  <c r="V387" i="5"/>
  <c r="V386" i="5"/>
  <c r="V385" i="5"/>
  <c r="V384" i="5"/>
  <c r="V383" i="5"/>
  <c r="V382" i="5"/>
  <c r="V381" i="5"/>
  <c r="V380" i="5"/>
  <c r="V379" i="5"/>
  <c r="V378" i="5"/>
  <c r="V377" i="5"/>
  <c r="V376" i="5"/>
  <c r="V375" i="5"/>
  <c r="V374" i="5"/>
  <c r="V373" i="5"/>
  <c r="V372" i="5"/>
  <c r="V371" i="5"/>
  <c r="V370" i="5"/>
  <c r="V369" i="5"/>
  <c r="V368" i="5"/>
  <c r="V367" i="5"/>
  <c r="V366" i="5"/>
  <c r="V365" i="5"/>
  <c r="V364" i="5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R482" i="5"/>
  <c r="R481" i="5"/>
  <c r="R480" i="5"/>
  <c r="R479" i="5"/>
  <c r="R478" i="5"/>
  <c r="R477" i="5"/>
  <c r="R476" i="5"/>
  <c r="R475" i="5"/>
  <c r="R474" i="5"/>
  <c r="R473" i="5"/>
  <c r="R472" i="5"/>
  <c r="R471" i="5"/>
  <c r="R470" i="5"/>
  <c r="R469" i="5"/>
  <c r="R468" i="5"/>
  <c r="R467" i="5"/>
  <c r="R466" i="5"/>
  <c r="R465" i="5"/>
  <c r="R464" i="5"/>
  <c r="R463" i="5"/>
  <c r="R462" i="5"/>
  <c r="R461" i="5"/>
  <c r="R460" i="5"/>
  <c r="R459" i="5"/>
  <c r="R458" i="5"/>
  <c r="R457" i="5"/>
  <c r="R456" i="5"/>
  <c r="R455" i="5"/>
  <c r="R454" i="5"/>
  <c r="R453" i="5"/>
  <c r="R452" i="5"/>
  <c r="R451" i="5"/>
  <c r="R450" i="5"/>
  <c r="R449" i="5"/>
  <c r="R448" i="5"/>
  <c r="R447" i="5"/>
  <c r="R446" i="5"/>
  <c r="R445" i="5"/>
  <c r="R444" i="5"/>
  <c r="R443" i="5"/>
  <c r="R442" i="5"/>
  <c r="R441" i="5"/>
  <c r="R440" i="5"/>
  <c r="R439" i="5"/>
  <c r="R438" i="5"/>
  <c r="R437" i="5"/>
  <c r="R436" i="5"/>
  <c r="R435" i="5"/>
  <c r="R434" i="5"/>
  <c r="R433" i="5"/>
  <c r="R432" i="5"/>
  <c r="R431" i="5"/>
  <c r="R430" i="5"/>
  <c r="R429" i="5"/>
  <c r="R428" i="5"/>
  <c r="R427" i="5"/>
  <c r="R426" i="5"/>
  <c r="R425" i="5"/>
  <c r="R424" i="5"/>
  <c r="R423" i="5"/>
  <c r="R422" i="5"/>
  <c r="R421" i="5"/>
  <c r="R420" i="5"/>
  <c r="R419" i="5"/>
  <c r="R418" i="5"/>
  <c r="R417" i="5"/>
  <c r="R416" i="5"/>
  <c r="R415" i="5"/>
  <c r="R414" i="5"/>
  <c r="R413" i="5"/>
  <c r="R412" i="5"/>
  <c r="R411" i="5"/>
  <c r="R410" i="5"/>
  <c r="R409" i="5"/>
  <c r="R408" i="5"/>
  <c r="R407" i="5"/>
  <c r="R406" i="5"/>
  <c r="R405" i="5"/>
  <c r="R404" i="5"/>
  <c r="R403" i="5"/>
  <c r="R402" i="5"/>
  <c r="R401" i="5"/>
  <c r="R400" i="5"/>
  <c r="R399" i="5"/>
  <c r="R398" i="5"/>
  <c r="R397" i="5"/>
  <c r="R396" i="5"/>
  <c r="R395" i="5"/>
  <c r="R394" i="5"/>
  <c r="R393" i="5"/>
  <c r="R392" i="5"/>
  <c r="R391" i="5"/>
  <c r="R390" i="5"/>
  <c r="R389" i="5"/>
  <c r="R388" i="5"/>
  <c r="R387" i="5"/>
  <c r="R386" i="5"/>
  <c r="R385" i="5"/>
  <c r="R384" i="5"/>
  <c r="R383" i="5"/>
  <c r="R382" i="5"/>
  <c r="R381" i="5"/>
  <c r="R380" i="5"/>
  <c r="R379" i="5"/>
  <c r="R378" i="5"/>
  <c r="R377" i="5"/>
  <c r="R376" i="5"/>
  <c r="R375" i="5"/>
  <c r="R374" i="5"/>
  <c r="R373" i="5"/>
  <c r="R372" i="5"/>
  <c r="R371" i="5"/>
  <c r="R370" i="5"/>
  <c r="R369" i="5"/>
  <c r="R368" i="5"/>
  <c r="R367" i="5"/>
  <c r="R366" i="5"/>
  <c r="R365" i="5"/>
  <c r="R364" i="5"/>
  <c r="R363" i="5"/>
  <c r="R362" i="5"/>
  <c r="R361" i="5"/>
  <c r="R360" i="5"/>
  <c r="R359" i="5"/>
  <c r="R358" i="5"/>
  <c r="R357" i="5"/>
  <c r="R356" i="5"/>
  <c r="R355" i="5"/>
  <c r="R354" i="5"/>
  <c r="R353" i="5"/>
  <c r="R352" i="5"/>
  <c r="R351" i="5"/>
  <c r="R350" i="5"/>
  <c r="R349" i="5"/>
  <c r="R348" i="5"/>
  <c r="R347" i="5"/>
  <c r="R346" i="5"/>
  <c r="R345" i="5"/>
  <c r="R344" i="5"/>
  <c r="R343" i="5"/>
  <c r="R342" i="5"/>
  <c r="R341" i="5"/>
  <c r="R340" i="5"/>
  <c r="R339" i="5"/>
  <c r="R338" i="5"/>
  <c r="R337" i="5"/>
  <c r="R336" i="5"/>
  <c r="R335" i="5"/>
  <c r="R334" i="5"/>
  <c r="R333" i="5"/>
  <c r="R332" i="5"/>
  <c r="R331" i="5"/>
  <c r="R330" i="5"/>
  <c r="R329" i="5"/>
  <c r="R328" i="5"/>
  <c r="R327" i="5"/>
  <c r="R326" i="5"/>
  <c r="R325" i="5"/>
  <c r="R324" i="5"/>
  <c r="R323" i="5"/>
  <c r="R322" i="5"/>
  <c r="R321" i="5"/>
  <c r="R320" i="5"/>
  <c r="R319" i="5"/>
  <c r="R318" i="5"/>
  <c r="R317" i="5"/>
  <c r="R316" i="5"/>
  <c r="R315" i="5"/>
  <c r="R314" i="5"/>
  <c r="R313" i="5"/>
  <c r="R312" i="5"/>
  <c r="R311" i="5"/>
  <c r="R310" i="5"/>
  <c r="R309" i="5"/>
  <c r="R308" i="5"/>
  <c r="R307" i="5"/>
  <c r="R306" i="5"/>
  <c r="R305" i="5"/>
  <c r="R304" i="5"/>
  <c r="R303" i="5"/>
  <c r="R302" i="5"/>
  <c r="R301" i="5"/>
  <c r="R300" i="5"/>
  <c r="R299" i="5"/>
  <c r="R298" i="5"/>
  <c r="R297" i="5"/>
  <c r="R296" i="5"/>
  <c r="R295" i="5"/>
  <c r="R294" i="5"/>
  <c r="R293" i="5"/>
  <c r="R292" i="5"/>
  <c r="R291" i="5"/>
  <c r="R290" i="5"/>
  <c r="R289" i="5"/>
  <c r="R288" i="5"/>
  <c r="R287" i="5"/>
  <c r="R286" i="5"/>
  <c r="R285" i="5"/>
  <c r="R284" i="5"/>
  <c r="R283" i="5"/>
  <c r="R282" i="5"/>
  <c r="R281" i="5"/>
  <c r="R280" i="5"/>
  <c r="R279" i="5"/>
  <c r="R278" i="5"/>
  <c r="R277" i="5"/>
  <c r="R276" i="5"/>
  <c r="R275" i="5"/>
  <c r="R274" i="5"/>
  <c r="R273" i="5"/>
  <c r="R272" i="5"/>
  <c r="R271" i="5"/>
  <c r="R270" i="5"/>
  <c r="R269" i="5"/>
  <c r="R268" i="5"/>
  <c r="R267" i="5"/>
  <c r="R266" i="5"/>
  <c r="R265" i="5"/>
  <c r="R264" i="5"/>
  <c r="R263" i="5"/>
  <c r="R262" i="5"/>
  <c r="R261" i="5"/>
  <c r="R260" i="5"/>
  <c r="R259" i="5"/>
  <c r="R258" i="5"/>
  <c r="R257" i="5"/>
  <c r="R256" i="5"/>
  <c r="R255" i="5"/>
  <c r="R254" i="5"/>
  <c r="R253" i="5"/>
  <c r="R252" i="5"/>
  <c r="R251" i="5"/>
  <c r="R250" i="5"/>
  <c r="R249" i="5"/>
  <c r="R248" i="5"/>
  <c r="R247" i="5"/>
  <c r="R246" i="5"/>
  <c r="R245" i="5"/>
  <c r="R244" i="5"/>
  <c r="R243" i="5"/>
  <c r="R242" i="5"/>
  <c r="R241" i="5"/>
  <c r="R240" i="5"/>
  <c r="R239" i="5"/>
  <c r="R238" i="5"/>
  <c r="R237" i="5"/>
  <c r="R236" i="5"/>
  <c r="R235" i="5"/>
  <c r="R234" i="5"/>
  <c r="R233" i="5"/>
  <c r="R232" i="5"/>
  <c r="R231" i="5"/>
  <c r="R230" i="5"/>
  <c r="R229" i="5"/>
  <c r="R228" i="5"/>
  <c r="R227" i="5"/>
  <c r="R226" i="5"/>
  <c r="R225" i="5"/>
  <c r="R224" i="5"/>
  <c r="R223" i="5"/>
  <c r="R222" i="5"/>
  <c r="R221" i="5"/>
  <c r="R220" i="5"/>
  <c r="R219" i="5"/>
  <c r="R218" i="5"/>
  <c r="R217" i="5"/>
  <c r="R216" i="5"/>
  <c r="R215" i="5"/>
  <c r="R214" i="5"/>
  <c r="R213" i="5"/>
  <c r="R212" i="5"/>
  <c r="R211" i="5"/>
  <c r="R210" i="5"/>
  <c r="R209" i="5"/>
  <c r="R208" i="5"/>
  <c r="R207" i="5"/>
  <c r="R206" i="5"/>
  <c r="R205" i="5"/>
  <c r="R204" i="5"/>
  <c r="R203" i="5"/>
  <c r="R202" i="5"/>
  <c r="R201" i="5"/>
  <c r="R200" i="5"/>
  <c r="R199" i="5"/>
  <c r="R198" i="5"/>
  <c r="R197" i="5"/>
  <c r="R196" i="5"/>
  <c r="R195" i="5"/>
  <c r="R194" i="5"/>
  <c r="R193" i="5"/>
  <c r="R192" i="5"/>
  <c r="R191" i="5"/>
  <c r="R190" i="5"/>
  <c r="R189" i="5"/>
  <c r="R188" i="5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T6" i="5" s="1"/>
  <c r="AJ42" i="5" l="1"/>
  <c r="AJ54" i="5"/>
  <c r="AJ66" i="5"/>
  <c r="AJ43" i="5"/>
  <c r="AJ55" i="5"/>
  <c r="X6" i="5"/>
  <c r="AK6" i="5" s="1"/>
  <c r="AO6" i="5" s="1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C6" i="5" s="1"/>
  <c r="AG6" i="5" s="1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G13" i="32"/>
  <c r="P539" i="5" l="1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AQ482" i="5"/>
  <c r="T482" i="5"/>
  <c r="P482" i="5"/>
  <c r="AQ481" i="5"/>
  <c r="T481" i="5"/>
  <c r="P481" i="5"/>
  <c r="AQ480" i="5"/>
  <c r="T480" i="5"/>
  <c r="P480" i="5"/>
  <c r="AQ479" i="5"/>
  <c r="T479" i="5"/>
  <c r="P479" i="5"/>
  <c r="AQ478" i="5"/>
  <c r="T478" i="5"/>
  <c r="P478" i="5"/>
  <c r="AQ477" i="5"/>
  <c r="T477" i="5"/>
  <c r="P477" i="5"/>
  <c r="AQ476" i="5"/>
  <c r="T476" i="5"/>
  <c r="P476" i="5"/>
  <c r="AQ475" i="5"/>
  <c r="T475" i="5"/>
  <c r="P475" i="5"/>
  <c r="BO71" i="37" s="1"/>
  <c r="AQ474" i="5"/>
  <c r="T474" i="5"/>
  <c r="P474" i="5"/>
  <c r="AQ473" i="5"/>
  <c r="T473" i="5"/>
  <c r="P473" i="5"/>
  <c r="AQ472" i="5"/>
  <c r="T472" i="5"/>
  <c r="P472" i="5"/>
  <c r="AQ471" i="5"/>
  <c r="T471" i="5"/>
  <c r="P471" i="5"/>
  <c r="AQ470" i="5"/>
  <c r="T470" i="5"/>
  <c r="P470" i="5"/>
  <c r="AQ469" i="5"/>
  <c r="T469" i="5"/>
  <c r="P469" i="5"/>
  <c r="AQ468" i="5"/>
  <c r="T468" i="5"/>
  <c r="P468" i="5"/>
  <c r="AQ467" i="5"/>
  <c r="T467" i="5"/>
  <c r="P467" i="5"/>
  <c r="AQ466" i="5"/>
  <c r="T466" i="5"/>
  <c r="P466" i="5"/>
  <c r="AQ465" i="5"/>
  <c r="T465" i="5"/>
  <c r="P465" i="5"/>
  <c r="AQ464" i="5"/>
  <c r="T464" i="5"/>
  <c r="P464" i="5"/>
  <c r="AQ463" i="5"/>
  <c r="T463" i="5"/>
  <c r="P463" i="5"/>
  <c r="AQ462" i="5"/>
  <c r="T462" i="5"/>
  <c r="P462" i="5"/>
  <c r="AQ461" i="5"/>
  <c r="T461" i="5"/>
  <c r="P461" i="5"/>
  <c r="AQ460" i="5"/>
  <c r="T460" i="5"/>
  <c r="P460" i="5"/>
  <c r="AQ459" i="5"/>
  <c r="T459" i="5"/>
  <c r="P459" i="5"/>
  <c r="AQ458" i="5"/>
  <c r="T458" i="5"/>
  <c r="P458" i="5"/>
  <c r="AQ457" i="5"/>
  <c r="T457" i="5"/>
  <c r="P457" i="5"/>
  <c r="AQ456" i="5"/>
  <c r="T456" i="5"/>
  <c r="P456" i="5"/>
  <c r="AQ455" i="5"/>
  <c r="T455" i="5"/>
  <c r="P455" i="5"/>
  <c r="AQ454" i="5"/>
  <c r="T454" i="5"/>
  <c r="P454" i="5"/>
  <c r="AQ453" i="5"/>
  <c r="T453" i="5"/>
  <c r="P453" i="5"/>
  <c r="AQ452" i="5"/>
  <c r="T452" i="5"/>
  <c r="P452" i="5"/>
  <c r="AQ451" i="5"/>
  <c r="T451" i="5"/>
  <c r="P451" i="5"/>
  <c r="AQ450" i="5"/>
  <c r="T450" i="5"/>
  <c r="P450" i="5"/>
  <c r="AQ449" i="5"/>
  <c r="T449" i="5"/>
  <c r="P449" i="5"/>
  <c r="AQ448" i="5"/>
  <c r="T448" i="5"/>
  <c r="P448" i="5"/>
  <c r="AQ447" i="5"/>
  <c r="T447" i="5"/>
  <c r="P447" i="5"/>
  <c r="AQ446" i="5"/>
  <c r="T446" i="5"/>
  <c r="P446" i="5"/>
  <c r="AQ445" i="5"/>
  <c r="T445" i="5"/>
  <c r="P445" i="5"/>
  <c r="AQ444" i="5"/>
  <c r="T444" i="5"/>
  <c r="P444" i="5"/>
  <c r="AQ443" i="5"/>
  <c r="T443" i="5"/>
  <c r="P443" i="5"/>
  <c r="AQ442" i="5"/>
  <c r="T442" i="5"/>
  <c r="P442" i="5"/>
  <c r="AQ441" i="5"/>
  <c r="T441" i="5"/>
  <c r="P441" i="5"/>
  <c r="AQ440" i="5"/>
  <c r="T440" i="5"/>
  <c r="P440" i="5"/>
  <c r="AQ439" i="5"/>
  <c r="T439" i="5"/>
  <c r="P439" i="5"/>
  <c r="AQ438" i="5"/>
  <c r="T438" i="5"/>
  <c r="P438" i="5"/>
  <c r="AQ437" i="5"/>
  <c r="T437" i="5"/>
  <c r="P437" i="5"/>
  <c r="AQ436" i="5"/>
  <c r="T436" i="5"/>
  <c r="P436" i="5"/>
  <c r="AQ435" i="5"/>
  <c r="T435" i="5"/>
  <c r="P435" i="5"/>
  <c r="AQ434" i="5"/>
  <c r="T434" i="5"/>
  <c r="P434" i="5"/>
  <c r="AQ433" i="5"/>
  <c r="T433" i="5"/>
  <c r="P433" i="5"/>
  <c r="AQ432" i="5"/>
  <c r="T432" i="5"/>
  <c r="P432" i="5"/>
  <c r="AQ431" i="5"/>
  <c r="T431" i="5"/>
  <c r="P431" i="5"/>
  <c r="AQ430" i="5"/>
  <c r="T430" i="5"/>
  <c r="P430" i="5"/>
  <c r="AQ429" i="5"/>
  <c r="T429" i="5"/>
  <c r="P429" i="5"/>
  <c r="AQ428" i="5"/>
  <c r="T428" i="5"/>
  <c r="P428" i="5"/>
  <c r="AQ427" i="5"/>
  <c r="T427" i="5"/>
  <c r="P427" i="5"/>
  <c r="AQ426" i="5"/>
  <c r="T426" i="5"/>
  <c r="P426" i="5"/>
  <c r="AQ425" i="5"/>
  <c r="T425" i="5"/>
  <c r="P425" i="5"/>
  <c r="AQ424" i="5"/>
  <c r="T424" i="5"/>
  <c r="P424" i="5"/>
  <c r="AQ423" i="5"/>
  <c r="T423" i="5"/>
  <c r="P423" i="5"/>
  <c r="AQ422" i="5"/>
  <c r="T422" i="5"/>
  <c r="P422" i="5"/>
  <c r="AQ421" i="5"/>
  <c r="T421" i="5"/>
  <c r="P421" i="5"/>
  <c r="AQ420" i="5"/>
  <c r="T420" i="5"/>
  <c r="P420" i="5"/>
  <c r="AQ419" i="5"/>
  <c r="T419" i="5"/>
  <c r="P419" i="5"/>
  <c r="AQ418" i="5"/>
  <c r="T418" i="5"/>
  <c r="P418" i="5"/>
  <c r="AQ417" i="5"/>
  <c r="T417" i="5"/>
  <c r="P417" i="5"/>
  <c r="AQ416" i="5"/>
  <c r="T416" i="5"/>
  <c r="P416" i="5"/>
  <c r="AQ415" i="5"/>
  <c r="T415" i="5"/>
  <c r="P415" i="5"/>
  <c r="AQ414" i="5"/>
  <c r="T414" i="5"/>
  <c r="P414" i="5"/>
  <c r="AQ413" i="5"/>
  <c r="T413" i="5"/>
  <c r="P413" i="5"/>
  <c r="AQ412" i="5"/>
  <c r="T412" i="5"/>
  <c r="P412" i="5"/>
  <c r="AQ411" i="5"/>
  <c r="T411" i="5"/>
  <c r="P411" i="5"/>
  <c r="AQ410" i="5"/>
  <c r="T410" i="5"/>
  <c r="P410" i="5"/>
  <c r="AQ409" i="5"/>
  <c r="T409" i="5"/>
  <c r="P409" i="5"/>
  <c r="AQ408" i="5"/>
  <c r="T408" i="5"/>
  <c r="P408" i="5"/>
  <c r="AQ407" i="5"/>
  <c r="T407" i="5"/>
  <c r="P407" i="5"/>
  <c r="AQ406" i="5"/>
  <c r="T406" i="5"/>
  <c r="P406" i="5"/>
  <c r="AQ405" i="5"/>
  <c r="T405" i="5"/>
  <c r="P405" i="5"/>
  <c r="AQ404" i="5"/>
  <c r="T404" i="5"/>
  <c r="P404" i="5"/>
  <c r="AQ403" i="5"/>
  <c r="T403" i="5"/>
  <c r="P403" i="5"/>
  <c r="AQ402" i="5"/>
  <c r="T402" i="5"/>
  <c r="P402" i="5"/>
  <c r="AQ401" i="5"/>
  <c r="T401" i="5"/>
  <c r="P401" i="5"/>
  <c r="AQ400" i="5"/>
  <c r="T400" i="5"/>
  <c r="P400" i="5"/>
  <c r="AQ399" i="5"/>
  <c r="T399" i="5"/>
  <c r="P399" i="5"/>
  <c r="AQ398" i="5"/>
  <c r="T398" i="5"/>
  <c r="P398" i="5"/>
  <c r="AQ397" i="5"/>
  <c r="T397" i="5"/>
  <c r="P397" i="5"/>
  <c r="AQ396" i="5"/>
  <c r="T396" i="5"/>
  <c r="P396" i="5"/>
  <c r="AQ395" i="5"/>
  <c r="T395" i="5"/>
  <c r="P395" i="5"/>
  <c r="AQ394" i="5"/>
  <c r="T394" i="5"/>
  <c r="P394" i="5"/>
  <c r="I394" i="5"/>
  <c r="H394" i="5"/>
  <c r="G394" i="5"/>
  <c r="AQ393" i="5"/>
  <c r="P393" i="5"/>
  <c r="I393" i="5"/>
  <c r="H393" i="5"/>
  <c r="G393" i="5"/>
  <c r="AQ392" i="5"/>
  <c r="T392" i="5"/>
  <c r="P392" i="5"/>
  <c r="I392" i="5"/>
  <c r="H392" i="5"/>
  <c r="G392" i="5"/>
  <c r="AQ391" i="5"/>
  <c r="P391" i="5"/>
  <c r="I391" i="5"/>
  <c r="H391" i="5"/>
  <c r="G391" i="5"/>
  <c r="AQ390" i="5"/>
  <c r="T390" i="5"/>
  <c r="P390" i="5"/>
  <c r="I390" i="5"/>
  <c r="H390" i="5"/>
  <c r="G390" i="5"/>
  <c r="AQ389" i="5"/>
  <c r="P389" i="5"/>
  <c r="I389" i="5"/>
  <c r="H389" i="5"/>
  <c r="G389" i="5"/>
  <c r="AQ388" i="5"/>
  <c r="T388" i="5"/>
  <c r="P388" i="5"/>
  <c r="I388" i="5"/>
  <c r="H388" i="5"/>
  <c r="G388" i="5"/>
  <c r="AQ387" i="5"/>
  <c r="P387" i="5"/>
  <c r="I387" i="5"/>
  <c r="H387" i="5"/>
  <c r="G387" i="5"/>
  <c r="AQ386" i="5"/>
  <c r="T386" i="5"/>
  <c r="P386" i="5"/>
  <c r="I386" i="5"/>
  <c r="H386" i="5"/>
  <c r="G386" i="5"/>
  <c r="AQ385" i="5"/>
  <c r="P385" i="5"/>
  <c r="I385" i="5"/>
  <c r="H385" i="5"/>
  <c r="G385" i="5"/>
  <c r="AQ384" i="5"/>
  <c r="T384" i="5"/>
  <c r="P384" i="5"/>
  <c r="I384" i="5"/>
  <c r="H384" i="5"/>
  <c r="G384" i="5"/>
  <c r="AQ383" i="5"/>
  <c r="T383" i="5"/>
  <c r="P383" i="5"/>
  <c r="I383" i="5"/>
  <c r="H383" i="5"/>
  <c r="G383" i="5"/>
  <c r="AQ382" i="5"/>
  <c r="T382" i="5"/>
  <c r="P382" i="5"/>
  <c r="AQ381" i="5"/>
  <c r="T381" i="5"/>
  <c r="P381" i="5"/>
  <c r="I381" i="5"/>
  <c r="H381" i="5"/>
  <c r="G381" i="5"/>
  <c r="AQ380" i="5"/>
  <c r="P380" i="5"/>
  <c r="I380" i="5"/>
  <c r="H380" i="5"/>
  <c r="G380" i="5"/>
  <c r="AQ379" i="5"/>
  <c r="T379" i="5"/>
  <c r="P379" i="5"/>
  <c r="I379" i="5"/>
  <c r="H379" i="5"/>
  <c r="G379" i="5"/>
  <c r="AQ378" i="5"/>
  <c r="P378" i="5"/>
  <c r="I378" i="5"/>
  <c r="H378" i="5"/>
  <c r="G378" i="5"/>
  <c r="AQ377" i="5"/>
  <c r="T377" i="5"/>
  <c r="P377" i="5"/>
  <c r="I377" i="5"/>
  <c r="H377" i="5"/>
  <c r="G377" i="5"/>
  <c r="AQ376" i="5"/>
  <c r="P376" i="5"/>
  <c r="I376" i="5"/>
  <c r="H376" i="5"/>
  <c r="G376" i="5"/>
  <c r="AQ375" i="5"/>
  <c r="T375" i="5"/>
  <c r="P375" i="5"/>
  <c r="I375" i="5"/>
  <c r="H375" i="5"/>
  <c r="G375" i="5"/>
  <c r="AQ374" i="5"/>
  <c r="P374" i="5"/>
  <c r="I374" i="5"/>
  <c r="H374" i="5"/>
  <c r="G374" i="5"/>
  <c r="AQ373" i="5"/>
  <c r="T373" i="5"/>
  <c r="P373" i="5"/>
  <c r="I373" i="5"/>
  <c r="H373" i="5"/>
  <c r="G373" i="5"/>
  <c r="AQ372" i="5"/>
  <c r="P372" i="5"/>
  <c r="I372" i="5"/>
  <c r="H372" i="5"/>
  <c r="G372" i="5"/>
  <c r="AQ371" i="5"/>
  <c r="T371" i="5"/>
  <c r="P371" i="5"/>
  <c r="I371" i="5"/>
  <c r="H371" i="5"/>
  <c r="G371" i="5"/>
  <c r="AQ370" i="5"/>
  <c r="T370" i="5"/>
  <c r="P370" i="5"/>
  <c r="I370" i="5"/>
  <c r="H370" i="5"/>
  <c r="G370" i="5"/>
  <c r="AQ369" i="5"/>
  <c r="T369" i="5"/>
  <c r="P369" i="5"/>
  <c r="I369" i="5"/>
  <c r="H369" i="5"/>
  <c r="G369" i="5"/>
  <c r="AQ368" i="5"/>
  <c r="P368" i="5"/>
  <c r="I368" i="5"/>
  <c r="H368" i="5"/>
  <c r="G368" i="5"/>
  <c r="AQ367" i="5"/>
  <c r="T367" i="5"/>
  <c r="P367" i="5"/>
  <c r="I367" i="5"/>
  <c r="H367" i="5"/>
  <c r="G367" i="5"/>
  <c r="AQ366" i="5"/>
  <c r="P366" i="5"/>
  <c r="I366" i="5"/>
  <c r="H366" i="5"/>
  <c r="G366" i="5"/>
  <c r="AQ365" i="5"/>
  <c r="T365" i="5"/>
  <c r="P365" i="5"/>
  <c r="I365" i="5"/>
  <c r="H365" i="5"/>
  <c r="G365" i="5"/>
  <c r="AQ364" i="5"/>
  <c r="P364" i="5"/>
  <c r="AQ363" i="5"/>
  <c r="P363" i="5"/>
  <c r="AQ362" i="5"/>
  <c r="T362" i="5"/>
  <c r="P362" i="5"/>
  <c r="AQ361" i="5"/>
  <c r="T361" i="5"/>
  <c r="P361" i="5"/>
  <c r="I361" i="5"/>
  <c r="H361" i="5"/>
  <c r="G361" i="5"/>
  <c r="AQ360" i="5"/>
  <c r="T360" i="5"/>
  <c r="P360" i="5"/>
  <c r="I360" i="5"/>
  <c r="H360" i="5"/>
  <c r="G360" i="5"/>
  <c r="AQ359" i="5"/>
  <c r="T359" i="5"/>
  <c r="P359" i="5"/>
  <c r="AQ358" i="5"/>
  <c r="T358" i="5"/>
  <c r="P358" i="5"/>
  <c r="AQ357" i="5"/>
  <c r="T357" i="5"/>
  <c r="P357" i="5"/>
  <c r="AQ356" i="5"/>
  <c r="T356" i="5"/>
  <c r="P356" i="5"/>
  <c r="AQ355" i="5"/>
  <c r="T355" i="5"/>
  <c r="P355" i="5"/>
  <c r="I355" i="5"/>
  <c r="H355" i="5"/>
  <c r="G355" i="5"/>
  <c r="AQ354" i="5"/>
  <c r="T354" i="5"/>
  <c r="P354" i="5"/>
  <c r="I354" i="5"/>
  <c r="H354" i="5"/>
  <c r="G354" i="5"/>
  <c r="AQ353" i="5"/>
  <c r="T353" i="5"/>
  <c r="P353" i="5"/>
  <c r="I353" i="5"/>
  <c r="H353" i="5"/>
  <c r="G353" i="5"/>
  <c r="AQ352" i="5"/>
  <c r="T352" i="5"/>
  <c r="P352" i="5"/>
  <c r="I352" i="5"/>
  <c r="H352" i="5"/>
  <c r="G352" i="5"/>
  <c r="AQ351" i="5"/>
  <c r="P351" i="5"/>
  <c r="I351" i="5"/>
  <c r="H351" i="5"/>
  <c r="G351" i="5"/>
  <c r="AQ350" i="5"/>
  <c r="T350" i="5"/>
  <c r="P350" i="5"/>
  <c r="I350" i="5"/>
  <c r="H350" i="5"/>
  <c r="G350" i="5"/>
  <c r="AQ349" i="5"/>
  <c r="T349" i="5"/>
  <c r="P349" i="5"/>
  <c r="I349" i="5"/>
  <c r="H349" i="5"/>
  <c r="G349" i="5"/>
  <c r="AQ348" i="5"/>
  <c r="T348" i="5"/>
  <c r="P348" i="5"/>
  <c r="I348" i="5"/>
  <c r="H348" i="5"/>
  <c r="G348" i="5"/>
  <c r="AQ347" i="5"/>
  <c r="T347" i="5"/>
  <c r="P347" i="5"/>
  <c r="I347" i="5"/>
  <c r="H347" i="5"/>
  <c r="G347" i="5"/>
  <c r="AQ346" i="5"/>
  <c r="T346" i="5"/>
  <c r="P346" i="5"/>
  <c r="I346" i="5"/>
  <c r="H346" i="5"/>
  <c r="G346" i="5"/>
  <c r="AQ345" i="5"/>
  <c r="T345" i="5"/>
  <c r="P345" i="5"/>
  <c r="I345" i="5"/>
  <c r="H345" i="5"/>
  <c r="G345" i="5"/>
  <c r="AQ344" i="5"/>
  <c r="T344" i="5"/>
  <c r="P344" i="5"/>
  <c r="I344" i="5"/>
  <c r="H344" i="5"/>
  <c r="G344" i="5"/>
  <c r="AQ343" i="5"/>
  <c r="T343" i="5"/>
  <c r="P343" i="5"/>
  <c r="I343" i="5"/>
  <c r="H343" i="5"/>
  <c r="G343" i="5"/>
  <c r="AQ342" i="5"/>
  <c r="T342" i="5"/>
  <c r="P342" i="5"/>
  <c r="I342" i="5"/>
  <c r="H342" i="5"/>
  <c r="G342" i="5"/>
  <c r="AQ341" i="5"/>
  <c r="T341" i="5"/>
  <c r="P341" i="5"/>
  <c r="I341" i="5"/>
  <c r="H341" i="5"/>
  <c r="G341" i="5"/>
  <c r="AQ340" i="5"/>
  <c r="T340" i="5"/>
  <c r="P340" i="5"/>
  <c r="I340" i="5"/>
  <c r="H340" i="5"/>
  <c r="G340" i="5"/>
  <c r="AQ339" i="5"/>
  <c r="T339" i="5"/>
  <c r="P339" i="5"/>
  <c r="I339" i="5"/>
  <c r="H339" i="5"/>
  <c r="G339" i="5"/>
  <c r="AQ338" i="5"/>
  <c r="T338" i="5"/>
  <c r="P338" i="5"/>
  <c r="I338" i="5"/>
  <c r="H338" i="5"/>
  <c r="G338" i="5"/>
  <c r="AQ337" i="5"/>
  <c r="T337" i="5"/>
  <c r="P337" i="5"/>
  <c r="I337" i="5"/>
  <c r="H337" i="5"/>
  <c r="G337" i="5"/>
  <c r="AQ336" i="5"/>
  <c r="T336" i="5"/>
  <c r="P336" i="5"/>
  <c r="I336" i="5"/>
  <c r="H336" i="5"/>
  <c r="G336" i="5"/>
  <c r="AQ335" i="5"/>
  <c r="T335" i="5"/>
  <c r="P335" i="5"/>
  <c r="I335" i="5"/>
  <c r="H335" i="5"/>
  <c r="G335" i="5"/>
  <c r="AQ334" i="5"/>
  <c r="T334" i="5"/>
  <c r="P334" i="5"/>
  <c r="I334" i="5"/>
  <c r="H334" i="5"/>
  <c r="G334" i="5"/>
  <c r="AQ333" i="5"/>
  <c r="T333" i="5"/>
  <c r="P333" i="5"/>
  <c r="AQ332" i="5"/>
  <c r="T332" i="5"/>
  <c r="P332" i="5"/>
  <c r="I332" i="5"/>
  <c r="H332" i="5"/>
  <c r="G332" i="5"/>
  <c r="AQ331" i="5"/>
  <c r="T331" i="5"/>
  <c r="P331" i="5"/>
  <c r="I331" i="5"/>
  <c r="H331" i="5"/>
  <c r="G331" i="5"/>
  <c r="AQ330" i="5"/>
  <c r="T330" i="5"/>
  <c r="P330" i="5"/>
  <c r="I330" i="5"/>
  <c r="H330" i="5"/>
  <c r="G330" i="5"/>
  <c r="AQ329" i="5"/>
  <c r="T329" i="5"/>
  <c r="P329" i="5"/>
  <c r="I329" i="5"/>
  <c r="H329" i="5"/>
  <c r="G329" i="5"/>
  <c r="AQ328" i="5"/>
  <c r="T328" i="5"/>
  <c r="P328" i="5"/>
  <c r="I328" i="5"/>
  <c r="H328" i="5"/>
  <c r="G328" i="5"/>
  <c r="AQ327" i="5"/>
  <c r="T327" i="5"/>
  <c r="P327" i="5"/>
  <c r="AQ326" i="5"/>
  <c r="T326" i="5"/>
  <c r="P326" i="5"/>
  <c r="I326" i="5"/>
  <c r="H326" i="5"/>
  <c r="G326" i="5"/>
  <c r="AQ325" i="5"/>
  <c r="T325" i="5"/>
  <c r="P325" i="5"/>
  <c r="I325" i="5"/>
  <c r="H325" i="5"/>
  <c r="G325" i="5"/>
  <c r="AQ324" i="5"/>
  <c r="T324" i="5"/>
  <c r="P324" i="5"/>
  <c r="I324" i="5"/>
  <c r="H324" i="5"/>
  <c r="G324" i="5"/>
  <c r="AQ323" i="5"/>
  <c r="T323" i="5"/>
  <c r="P323" i="5"/>
  <c r="I323" i="5"/>
  <c r="H323" i="5"/>
  <c r="G323" i="5"/>
  <c r="AQ322" i="5"/>
  <c r="T322" i="5"/>
  <c r="P322" i="5"/>
  <c r="I322" i="5"/>
  <c r="H322" i="5"/>
  <c r="G322" i="5"/>
  <c r="AQ321" i="5"/>
  <c r="T321" i="5"/>
  <c r="P321" i="5"/>
  <c r="I321" i="5"/>
  <c r="H321" i="5"/>
  <c r="G321" i="5"/>
  <c r="AQ320" i="5"/>
  <c r="T320" i="5"/>
  <c r="P320" i="5"/>
  <c r="I320" i="5"/>
  <c r="H320" i="5"/>
  <c r="G320" i="5"/>
  <c r="AQ319" i="5"/>
  <c r="T319" i="5"/>
  <c r="P319" i="5"/>
  <c r="I319" i="5"/>
  <c r="H319" i="5"/>
  <c r="G319" i="5"/>
  <c r="AQ318" i="5"/>
  <c r="T318" i="5"/>
  <c r="P318" i="5"/>
  <c r="AQ317" i="5"/>
  <c r="T317" i="5"/>
  <c r="P317" i="5"/>
  <c r="AQ316" i="5"/>
  <c r="T316" i="5"/>
  <c r="P316" i="5"/>
  <c r="I316" i="5"/>
  <c r="H316" i="5"/>
  <c r="G316" i="5"/>
  <c r="AQ315" i="5"/>
  <c r="T315" i="5"/>
  <c r="P315" i="5"/>
  <c r="I315" i="5"/>
  <c r="H315" i="5"/>
  <c r="G315" i="5"/>
  <c r="AQ314" i="5"/>
  <c r="T314" i="5"/>
  <c r="P314" i="5"/>
  <c r="I314" i="5"/>
  <c r="H314" i="5"/>
  <c r="G314" i="5"/>
  <c r="AQ313" i="5"/>
  <c r="T313" i="5"/>
  <c r="P313" i="5"/>
  <c r="I313" i="5"/>
  <c r="H313" i="5"/>
  <c r="G313" i="5"/>
  <c r="AQ312" i="5"/>
  <c r="T312" i="5"/>
  <c r="P312" i="5"/>
  <c r="AQ311" i="5"/>
  <c r="T311" i="5"/>
  <c r="P311" i="5"/>
  <c r="I311" i="5"/>
  <c r="H311" i="5"/>
  <c r="G311" i="5"/>
  <c r="AQ310" i="5"/>
  <c r="T310" i="5"/>
  <c r="P310" i="5"/>
  <c r="I310" i="5"/>
  <c r="H310" i="5"/>
  <c r="G310" i="5"/>
  <c r="AQ309" i="5"/>
  <c r="T309" i="5"/>
  <c r="P309" i="5"/>
  <c r="I309" i="5"/>
  <c r="H309" i="5"/>
  <c r="G309" i="5"/>
  <c r="AQ308" i="5"/>
  <c r="T308" i="5"/>
  <c r="P308" i="5"/>
  <c r="I308" i="5"/>
  <c r="H308" i="5"/>
  <c r="G308" i="5"/>
  <c r="AQ307" i="5"/>
  <c r="T307" i="5"/>
  <c r="P307" i="5"/>
  <c r="I307" i="5"/>
  <c r="H307" i="5"/>
  <c r="G307" i="5"/>
  <c r="AQ306" i="5"/>
  <c r="T306" i="5"/>
  <c r="P306" i="5"/>
  <c r="I306" i="5"/>
  <c r="H306" i="5"/>
  <c r="G306" i="5"/>
  <c r="AQ305" i="5"/>
  <c r="T305" i="5"/>
  <c r="P305" i="5"/>
  <c r="I305" i="5"/>
  <c r="H305" i="5"/>
  <c r="G305" i="5"/>
  <c r="AQ304" i="5"/>
  <c r="T304" i="5"/>
  <c r="P304" i="5"/>
  <c r="I304" i="5"/>
  <c r="H304" i="5"/>
  <c r="G304" i="5"/>
  <c r="AQ303" i="5"/>
  <c r="T303" i="5"/>
  <c r="P303" i="5"/>
  <c r="I303" i="5"/>
  <c r="H303" i="5"/>
  <c r="G303" i="5"/>
  <c r="AQ302" i="5"/>
  <c r="T302" i="5"/>
  <c r="P302" i="5"/>
  <c r="AQ301" i="5"/>
  <c r="T301" i="5"/>
  <c r="P301" i="5"/>
  <c r="I301" i="5"/>
  <c r="H301" i="5"/>
  <c r="G301" i="5"/>
  <c r="AQ300" i="5"/>
  <c r="P300" i="5"/>
  <c r="I300" i="5"/>
  <c r="H300" i="5"/>
  <c r="G300" i="5"/>
  <c r="AQ299" i="5"/>
  <c r="T299" i="5"/>
  <c r="P299" i="5"/>
  <c r="I299" i="5"/>
  <c r="H299" i="5"/>
  <c r="G299" i="5"/>
  <c r="AQ298" i="5"/>
  <c r="T298" i="5"/>
  <c r="P298" i="5"/>
  <c r="I298" i="5"/>
  <c r="H298" i="5"/>
  <c r="G298" i="5"/>
  <c r="AQ297" i="5"/>
  <c r="T297" i="5"/>
  <c r="P297" i="5"/>
  <c r="I297" i="5"/>
  <c r="H297" i="5"/>
  <c r="G297" i="5"/>
  <c r="AQ296" i="5"/>
  <c r="T296" i="5"/>
  <c r="P296" i="5"/>
  <c r="I296" i="5"/>
  <c r="H296" i="5"/>
  <c r="G296" i="5"/>
  <c r="AQ295" i="5"/>
  <c r="T295" i="5"/>
  <c r="P295" i="5"/>
  <c r="I295" i="5"/>
  <c r="H295" i="5"/>
  <c r="G295" i="5"/>
  <c r="AQ294" i="5"/>
  <c r="P294" i="5"/>
  <c r="I294" i="5"/>
  <c r="H294" i="5"/>
  <c r="G294" i="5"/>
  <c r="AQ293" i="5"/>
  <c r="T293" i="5"/>
  <c r="P293" i="5"/>
  <c r="I293" i="5"/>
  <c r="H293" i="5"/>
  <c r="G293" i="5"/>
  <c r="AQ292" i="5"/>
  <c r="T292" i="5"/>
  <c r="P292" i="5"/>
  <c r="I292" i="5"/>
  <c r="H292" i="5"/>
  <c r="G292" i="5"/>
  <c r="AQ291" i="5"/>
  <c r="T291" i="5"/>
  <c r="P291" i="5"/>
  <c r="I291" i="5"/>
  <c r="H291" i="5"/>
  <c r="G291" i="5"/>
  <c r="AQ290" i="5"/>
  <c r="T290" i="5"/>
  <c r="P290" i="5"/>
  <c r="I290" i="5"/>
  <c r="H290" i="5"/>
  <c r="G290" i="5"/>
  <c r="AQ289" i="5"/>
  <c r="T289" i="5"/>
  <c r="P289" i="5"/>
  <c r="I289" i="5"/>
  <c r="H289" i="5"/>
  <c r="G289" i="5"/>
  <c r="AQ288" i="5"/>
  <c r="T288" i="5"/>
  <c r="P288" i="5"/>
  <c r="I288" i="5"/>
  <c r="H288" i="5"/>
  <c r="G288" i="5"/>
  <c r="AQ287" i="5"/>
  <c r="T287" i="5"/>
  <c r="P287" i="5"/>
  <c r="I287" i="5"/>
  <c r="H287" i="5"/>
  <c r="G287" i="5"/>
  <c r="AQ286" i="5"/>
  <c r="T286" i="5"/>
  <c r="P286" i="5"/>
  <c r="I286" i="5"/>
  <c r="H286" i="5"/>
  <c r="G286" i="5"/>
  <c r="AQ285" i="5"/>
  <c r="T285" i="5"/>
  <c r="P285" i="5"/>
  <c r="I285" i="5"/>
  <c r="H285" i="5"/>
  <c r="G285" i="5"/>
  <c r="AQ284" i="5"/>
  <c r="T284" i="5"/>
  <c r="P284" i="5"/>
  <c r="I284" i="5"/>
  <c r="H284" i="5"/>
  <c r="G284" i="5"/>
  <c r="AQ283" i="5"/>
  <c r="T283" i="5"/>
  <c r="P283" i="5"/>
  <c r="I283" i="5"/>
  <c r="H283" i="5"/>
  <c r="G283" i="5"/>
  <c r="AQ282" i="5"/>
  <c r="T282" i="5"/>
  <c r="P282" i="5"/>
  <c r="I282" i="5"/>
  <c r="H282" i="5"/>
  <c r="G282" i="5"/>
  <c r="AQ281" i="5"/>
  <c r="T281" i="5"/>
  <c r="P281" i="5"/>
  <c r="I281" i="5"/>
  <c r="H281" i="5"/>
  <c r="G281" i="5"/>
  <c r="AQ280" i="5"/>
  <c r="T280" i="5"/>
  <c r="P280" i="5"/>
  <c r="I280" i="5"/>
  <c r="H280" i="5"/>
  <c r="G280" i="5"/>
  <c r="AQ279" i="5"/>
  <c r="T279" i="5"/>
  <c r="P279" i="5"/>
  <c r="I279" i="5"/>
  <c r="H279" i="5"/>
  <c r="G279" i="5"/>
  <c r="AQ278" i="5"/>
  <c r="T278" i="5"/>
  <c r="P278" i="5"/>
  <c r="I278" i="5"/>
  <c r="H278" i="5"/>
  <c r="G278" i="5"/>
  <c r="AQ277" i="5"/>
  <c r="T277" i="5"/>
  <c r="P277" i="5"/>
  <c r="I277" i="5"/>
  <c r="H277" i="5"/>
  <c r="G277" i="5"/>
  <c r="AQ276" i="5"/>
  <c r="T276" i="5"/>
  <c r="P276" i="5"/>
  <c r="I276" i="5"/>
  <c r="H276" i="5"/>
  <c r="G276" i="5"/>
  <c r="AQ275" i="5"/>
  <c r="T275" i="5"/>
  <c r="P275" i="5"/>
  <c r="I275" i="5"/>
  <c r="H275" i="5"/>
  <c r="G275" i="5"/>
  <c r="AQ274" i="5"/>
  <c r="T274" i="5"/>
  <c r="P274" i="5"/>
  <c r="I274" i="5"/>
  <c r="H274" i="5"/>
  <c r="G274" i="5"/>
  <c r="AQ273" i="5"/>
  <c r="T273" i="5"/>
  <c r="P273" i="5"/>
  <c r="I273" i="5"/>
  <c r="H273" i="5"/>
  <c r="G273" i="5"/>
  <c r="AQ272" i="5"/>
  <c r="T272" i="5"/>
  <c r="P272" i="5"/>
  <c r="I272" i="5"/>
  <c r="H272" i="5"/>
  <c r="G272" i="5"/>
  <c r="AQ271" i="5"/>
  <c r="T271" i="5"/>
  <c r="P271" i="5"/>
  <c r="I271" i="5"/>
  <c r="H271" i="5"/>
  <c r="G271" i="5"/>
  <c r="AQ270" i="5"/>
  <c r="P270" i="5"/>
  <c r="I270" i="5"/>
  <c r="H270" i="5"/>
  <c r="G270" i="5"/>
  <c r="AQ269" i="5"/>
  <c r="T269" i="5"/>
  <c r="P269" i="5"/>
  <c r="I269" i="5"/>
  <c r="H269" i="5"/>
  <c r="G269" i="5"/>
  <c r="AQ268" i="5"/>
  <c r="P268" i="5"/>
  <c r="I268" i="5"/>
  <c r="H268" i="5"/>
  <c r="G268" i="5"/>
  <c r="AQ267" i="5"/>
  <c r="T267" i="5"/>
  <c r="P267" i="5"/>
  <c r="I267" i="5"/>
  <c r="H267" i="5"/>
  <c r="G267" i="5"/>
  <c r="AQ266" i="5"/>
  <c r="T266" i="5"/>
  <c r="P266" i="5"/>
  <c r="I266" i="5"/>
  <c r="H266" i="5"/>
  <c r="G266" i="5"/>
  <c r="AQ265" i="5"/>
  <c r="T265" i="5"/>
  <c r="P265" i="5"/>
  <c r="AQ264" i="5"/>
  <c r="T264" i="5"/>
  <c r="P264" i="5"/>
  <c r="AQ263" i="5"/>
  <c r="T263" i="5"/>
  <c r="P263" i="5"/>
  <c r="AQ262" i="5"/>
  <c r="T262" i="5"/>
  <c r="P262" i="5"/>
  <c r="AQ261" i="5"/>
  <c r="T261" i="5"/>
  <c r="P261" i="5"/>
  <c r="AQ260" i="5"/>
  <c r="T260" i="5"/>
  <c r="P260" i="5"/>
  <c r="AQ259" i="5"/>
  <c r="P259" i="5"/>
  <c r="AQ258" i="5"/>
  <c r="T258" i="5"/>
  <c r="P258" i="5"/>
  <c r="I258" i="5"/>
  <c r="H258" i="5"/>
  <c r="G258" i="5"/>
  <c r="AQ257" i="5"/>
  <c r="T257" i="5"/>
  <c r="P257" i="5"/>
  <c r="I257" i="5"/>
  <c r="H257" i="5"/>
  <c r="G257" i="5"/>
  <c r="AQ256" i="5"/>
  <c r="P256" i="5"/>
  <c r="I256" i="5"/>
  <c r="H256" i="5"/>
  <c r="G256" i="5"/>
  <c r="AQ255" i="5"/>
  <c r="T255" i="5"/>
  <c r="P255" i="5"/>
  <c r="I255" i="5"/>
  <c r="H255" i="5"/>
  <c r="G255" i="5"/>
  <c r="AQ254" i="5"/>
  <c r="T254" i="5"/>
  <c r="P254" i="5"/>
  <c r="I254" i="5"/>
  <c r="H254" i="5"/>
  <c r="G254" i="5"/>
  <c r="AQ253" i="5"/>
  <c r="T253" i="5"/>
  <c r="P253" i="5"/>
  <c r="I253" i="5"/>
  <c r="H253" i="5"/>
  <c r="G253" i="5"/>
  <c r="AQ252" i="5"/>
  <c r="T252" i="5"/>
  <c r="P252" i="5"/>
  <c r="I252" i="5"/>
  <c r="H252" i="5"/>
  <c r="G252" i="5"/>
  <c r="AQ251" i="5"/>
  <c r="T251" i="5"/>
  <c r="P251" i="5"/>
  <c r="I251" i="5"/>
  <c r="H251" i="5"/>
  <c r="G251" i="5"/>
  <c r="AQ250" i="5"/>
  <c r="T250" i="5"/>
  <c r="P250" i="5"/>
  <c r="I250" i="5"/>
  <c r="H250" i="5"/>
  <c r="G250" i="5"/>
  <c r="AQ249" i="5"/>
  <c r="T249" i="5"/>
  <c r="P249" i="5"/>
  <c r="I249" i="5"/>
  <c r="H249" i="5"/>
  <c r="G249" i="5"/>
  <c r="AQ248" i="5"/>
  <c r="T248" i="5"/>
  <c r="P248" i="5"/>
  <c r="I248" i="5"/>
  <c r="H248" i="5"/>
  <c r="G248" i="5"/>
  <c r="AQ247" i="5"/>
  <c r="T247" i="5"/>
  <c r="P247" i="5"/>
  <c r="I247" i="5"/>
  <c r="H247" i="5"/>
  <c r="G247" i="5"/>
  <c r="AQ246" i="5"/>
  <c r="T246" i="5"/>
  <c r="P246" i="5"/>
  <c r="I246" i="5"/>
  <c r="H246" i="5"/>
  <c r="G246" i="5"/>
  <c r="AQ245" i="5"/>
  <c r="T245" i="5"/>
  <c r="P245" i="5"/>
  <c r="I245" i="5"/>
  <c r="H245" i="5"/>
  <c r="G245" i="5"/>
  <c r="AQ244" i="5"/>
  <c r="T244" i="5"/>
  <c r="P244" i="5"/>
  <c r="I244" i="5"/>
  <c r="H244" i="5"/>
  <c r="G244" i="5"/>
  <c r="AQ243" i="5"/>
  <c r="T243" i="5"/>
  <c r="P243" i="5"/>
  <c r="I243" i="5"/>
  <c r="H243" i="5"/>
  <c r="G243" i="5"/>
  <c r="AQ242" i="5"/>
  <c r="T242" i="5"/>
  <c r="P242" i="5"/>
  <c r="I242" i="5"/>
  <c r="H242" i="5"/>
  <c r="G242" i="5"/>
  <c r="AQ241" i="5"/>
  <c r="T241" i="5"/>
  <c r="P241" i="5"/>
  <c r="I241" i="5"/>
  <c r="H241" i="5"/>
  <c r="G241" i="5"/>
  <c r="AQ240" i="5"/>
  <c r="P240" i="5"/>
  <c r="I240" i="5"/>
  <c r="H240" i="5"/>
  <c r="G240" i="5"/>
  <c r="AQ239" i="5"/>
  <c r="T239" i="5"/>
  <c r="P239" i="5"/>
  <c r="I239" i="5"/>
  <c r="H239" i="5"/>
  <c r="G239" i="5"/>
  <c r="AQ238" i="5"/>
  <c r="T238" i="5"/>
  <c r="P238" i="5"/>
  <c r="I238" i="5"/>
  <c r="H238" i="5"/>
  <c r="G238" i="5"/>
  <c r="AQ237" i="5"/>
  <c r="T237" i="5"/>
  <c r="P237" i="5"/>
  <c r="I237" i="5"/>
  <c r="H237" i="5"/>
  <c r="G237" i="5"/>
  <c r="AQ236" i="5"/>
  <c r="T236" i="5"/>
  <c r="P236" i="5"/>
  <c r="I236" i="5"/>
  <c r="H236" i="5"/>
  <c r="G236" i="5"/>
  <c r="AQ235" i="5"/>
  <c r="T235" i="5"/>
  <c r="P235" i="5"/>
  <c r="I235" i="5"/>
  <c r="H235" i="5"/>
  <c r="G235" i="5"/>
  <c r="AQ234" i="5"/>
  <c r="T234" i="5"/>
  <c r="P234" i="5"/>
  <c r="I234" i="5"/>
  <c r="H234" i="5"/>
  <c r="G234" i="5"/>
  <c r="AQ233" i="5"/>
  <c r="T233" i="5"/>
  <c r="P233" i="5"/>
  <c r="I233" i="5"/>
  <c r="H233" i="5"/>
  <c r="G233" i="5"/>
  <c r="AQ232" i="5"/>
  <c r="T232" i="5"/>
  <c r="P232" i="5"/>
  <c r="I232" i="5"/>
  <c r="H232" i="5"/>
  <c r="G232" i="5"/>
  <c r="AQ231" i="5"/>
  <c r="T231" i="5"/>
  <c r="P231" i="5"/>
  <c r="I231" i="5"/>
  <c r="H231" i="5"/>
  <c r="G231" i="5"/>
  <c r="AQ230" i="5"/>
  <c r="T230" i="5"/>
  <c r="P230" i="5"/>
  <c r="I230" i="5"/>
  <c r="H230" i="5"/>
  <c r="G230" i="5"/>
  <c r="AQ229" i="5"/>
  <c r="T229" i="5"/>
  <c r="P229" i="5"/>
  <c r="I229" i="5"/>
  <c r="H229" i="5"/>
  <c r="G229" i="5"/>
  <c r="AQ228" i="5"/>
  <c r="T228" i="5"/>
  <c r="P228" i="5"/>
  <c r="I228" i="5"/>
  <c r="H228" i="5"/>
  <c r="G228" i="5"/>
  <c r="AQ227" i="5"/>
  <c r="T227" i="5"/>
  <c r="P227" i="5"/>
  <c r="I227" i="5"/>
  <c r="H227" i="5"/>
  <c r="G227" i="5"/>
  <c r="AQ226" i="5"/>
  <c r="T226" i="5"/>
  <c r="P226" i="5"/>
  <c r="I226" i="5"/>
  <c r="H226" i="5"/>
  <c r="G226" i="5"/>
  <c r="AQ225" i="5"/>
  <c r="T225" i="5"/>
  <c r="P225" i="5"/>
  <c r="I225" i="5"/>
  <c r="H225" i="5"/>
  <c r="G225" i="5"/>
  <c r="AQ224" i="5"/>
  <c r="T224" i="5"/>
  <c r="P224" i="5"/>
  <c r="I224" i="5"/>
  <c r="H224" i="5"/>
  <c r="G224" i="5"/>
  <c r="AQ223" i="5"/>
  <c r="T223" i="5"/>
  <c r="P223" i="5"/>
  <c r="I223" i="5"/>
  <c r="H223" i="5"/>
  <c r="G223" i="5"/>
  <c r="AQ222" i="5"/>
  <c r="T222" i="5"/>
  <c r="P222" i="5"/>
  <c r="I222" i="5"/>
  <c r="H222" i="5"/>
  <c r="G222" i="5"/>
  <c r="AQ221" i="5"/>
  <c r="T221" i="5"/>
  <c r="P221" i="5"/>
  <c r="I221" i="5"/>
  <c r="H221" i="5"/>
  <c r="G221" i="5"/>
  <c r="AQ220" i="5"/>
  <c r="T220" i="5"/>
  <c r="P220" i="5"/>
  <c r="I220" i="5"/>
  <c r="H220" i="5"/>
  <c r="G220" i="5"/>
  <c r="AQ219" i="5"/>
  <c r="T219" i="5"/>
  <c r="P219" i="5"/>
  <c r="I219" i="5"/>
  <c r="H219" i="5"/>
  <c r="G219" i="5"/>
  <c r="AQ218" i="5"/>
  <c r="T218" i="5"/>
  <c r="P218" i="5"/>
  <c r="I218" i="5"/>
  <c r="H218" i="5"/>
  <c r="G218" i="5"/>
  <c r="AQ217" i="5"/>
  <c r="T217" i="5"/>
  <c r="P217" i="5"/>
  <c r="I217" i="5"/>
  <c r="H217" i="5"/>
  <c r="G217" i="5"/>
  <c r="AQ216" i="5"/>
  <c r="T216" i="5"/>
  <c r="P216" i="5"/>
  <c r="I216" i="5"/>
  <c r="H216" i="5"/>
  <c r="G216" i="5"/>
  <c r="AQ215" i="5"/>
  <c r="T215" i="5"/>
  <c r="P215" i="5"/>
  <c r="I215" i="5"/>
  <c r="H215" i="5"/>
  <c r="G215" i="5"/>
  <c r="AQ214" i="5"/>
  <c r="T214" i="5"/>
  <c r="P214" i="5"/>
  <c r="I214" i="5"/>
  <c r="H214" i="5"/>
  <c r="G214" i="5"/>
  <c r="AQ213" i="5"/>
  <c r="T213" i="5"/>
  <c r="P213" i="5"/>
  <c r="I213" i="5"/>
  <c r="H213" i="5"/>
  <c r="G213" i="5"/>
  <c r="AQ212" i="5"/>
  <c r="T212" i="5"/>
  <c r="P212" i="5"/>
  <c r="I212" i="5"/>
  <c r="H212" i="5"/>
  <c r="G212" i="5"/>
  <c r="AQ211" i="5"/>
  <c r="T211" i="5"/>
  <c r="P211" i="5"/>
  <c r="I211" i="5"/>
  <c r="H211" i="5"/>
  <c r="G211" i="5"/>
  <c r="AQ210" i="5"/>
  <c r="T210" i="5"/>
  <c r="P210" i="5"/>
  <c r="I210" i="5"/>
  <c r="H210" i="5"/>
  <c r="G210" i="5"/>
  <c r="AQ209" i="5"/>
  <c r="T209" i="5"/>
  <c r="P209" i="5"/>
  <c r="I209" i="5"/>
  <c r="H209" i="5"/>
  <c r="G209" i="5"/>
  <c r="AQ208" i="5"/>
  <c r="T208" i="5"/>
  <c r="P208" i="5"/>
  <c r="I208" i="5"/>
  <c r="H208" i="5"/>
  <c r="G208" i="5"/>
  <c r="AQ207" i="5"/>
  <c r="T207" i="5"/>
  <c r="P207" i="5"/>
  <c r="I207" i="5"/>
  <c r="H207" i="5"/>
  <c r="G207" i="5"/>
  <c r="AQ206" i="5"/>
  <c r="T206" i="5"/>
  <c r="P206" i="5"/>
  <c r="I206" i="5"/>
  <c r="H206" i="5"/>
  <c r="G206" i="5"/>
  <c r="AQ205" i="5"/>
  <c r="T205" i="5"/>
  <c r="P205" i="5"/>
  <c r="I205" i="5"/>
  <c r="H205" i="5"/>
  <c r="G205" i="5"/>
  <c r="AQ204" i="5"/>
  <c r="T204" i="5"/>
  <c r="P204" i="5"/>
  <c r="I204" i="5"/>
  <c r="H204" i="5"/>
  <c r="G204" i="5"/>
  <c r="AQ203" i="5"/>
  <c r="T203" i="5"/>
  <c r="P203" i="5"/>
  <c r="I203" i="5"/>
  <c r="H203" i="5"/>
  <c r="G203" i="5"/>
  <c r="AQ202" i="5"/>
  <c r="T202" i="5"/>
  <c r="P202" i="5"/>
  <c r="I202" i="5"/>
  <c r="H202" i="5"/>
  <c r="G202" i="5"/>
  <c r="AQ201" i="5"/>
  <c r="T201" i="5"/>
  <c r="P201" i="5"/>
  <c r="I201" i="5"/>
  <c r="H201" i="5"/>
  <c r="G201" i="5"/>
  <c r="AQ200" i="5"/>
  <c r="T200" i="5"/>
  <c r="P200" i="5"/>
  <c r="I200" i="5"/>
  <c r="H200" i="5"/>
  <c r="G200" i="5"/>
  <c r="AQ199" i="5"/>
  <c r="T199" i="5"/>
  <c r="P199" i="5"/>
  <c r="I199" i="5"/>
  <c r="H199" i="5"/>
  <c r="G199" i="5"/>
  <c r="AQ198" i="5"/>
  <c r="T198" i="5"/>
  <c r="P198" i="5"/>
  <c r="I198" i="5"/>
  <c r="H198" i="5"/>
  <c r="G198" i="5"/>
  <c r="AQ197" i="5"/>
  <c r="T197" i="5"/>
  <c r="P197" i="5"/>
  <c r="I197" i="5"/>
  <c r="H197" i="5"/>
  <c r="G197" i="5"/>
  <c r="AQ196" i="5"/>
  <c r="T196" i="5"/>
  <c r="P196" i="5"/>
  <c r="I196" i="5"/>
  <c r="H196" i="5"/>
  <c r="G196" i="5"/>
  <c r="AQ195" i="5"/>
  <c r="T195" i="5"/>
  <c r="P195" i="5"/>
  <c r="I195" i="5"/>
  <c r="H195" i="5"/>
  <c r="G195" i="5"/>
  <c r="AQ194" i="5"/>
  <c r="T194" i="5"/>
  <c r="P194" i="5"/>
  <c r="I194" i="5"/>
  <c r="H194" i="5"/>
  <c r="G194" i="5"/>
  <c r="AQ193" i="5"/>
  <c r="T193" i="5"/>
  <c r="P193" i="5"/>
  <c r="I193" i="5"/>
  <c r="H193" i="5"/>
  <c r="G193" i="5"/>
  <c r="AQ192" i="5"/>
  <c r="T192" i="5"/>
  <c r="P192" i="5"/>
  <c r="I192" i="5"/>
  <c r="H192" i="5"/>
  <c r="G192" i="5"/>
  <c r="AQ191" i="5"/>
  <c r="T191" i="5"/>
  <c r="P191" i="5"/>
  <c r="I191" i="5"/>
  <c r="H191" i="5"/>
  <c r="G191" i="5"/>
  <c r="AQ190" i="5"/>
  <c r="T190" i="5"/>
  <c r="P190" i="5"/>
  <c r="I190" i="5"/>
  <c r="H190" i="5"/>
  <c r="G190" i="5"/>
  <c r="AQ189" i="5"/>
  <c r="T189" i="5"/>
  <c r="P189" i="5"/>
  <c r="I189" i="5"/>
  <c r="H189" i="5"/>
  <c r="G189" i="5"/>
  <c r="AQ188" i="5"/>
  <c r="T188" i="5"/>
  <c r="P188" i="5"/>
  <c r="I188" i="5"/>
  <c r="H188" i="5"/>
  <c r="G188" i="5"/>
  <c r="AQ187" i="5"/>
  <c r="T187" i="5"/>
  <c r="P187" i="5"/>
  <c r="I187" i="5"/>
  <c r="H187" i="5"/>
  <c r="G187" i="5"/>
  <c r="AQ186" i="5"/>
  <c r="T186" i="5"/>
  <c r="P186" i="5"/>
  <c r="I186" i="5"/>
  <c r="H186" i="5"/>
  <c r="G186" i="5"/>
  <c r="AQ185" i="5"/>
  <c r="T185" i="5"/>
  <c r="P185" i="5"/>
  <c r="I185" i="5"/>
  <c r="H185" i="5"/>
  <c r="G185" i="5"/>
  <c r="AQ184" i="5"/>
  <c r="T184" i="5"/>
  <c r="P184" i="5"/>
  <c r="I184" i="5"/>
  <c r="H184" i="5"/>
  <c r="G184" i="5"/>
  <c r="AQ183" i="5"/>
  <c r="T183" i="5"/>
  <c r="P183" i="5"/>
  <c r="I183" i="5"/>
  <c r="H183" i="5"/>
  <c r="G183" i="5"/>
  <c r="AQ182" i="5"/>
  <c r="T182" i="5"/>
  <c r="P182" i="5"/>
  <c r="I182" i="5"/>
  <c r="H182" i="5"/>
  <c r="G182" i="5"/>
  <c r="AQ181" i="5"/>
  <c r="T181" i="5"/>
  <c r="P181" i="5"/>
  <c r="I181" i="5"/>
  <c r="H181" i="5"/>
  <c r="G181" i="5"/>
  <c r="AQ180" i="5"/>
  <c r="T180" i="5"/>
  <c r="P180" i="5"/>
  <c r="I180" i="5"/>
  <c r="H180" i="5"/>
  <c r="G180" i="5"/>
  <c r="AQ179" i="5"/>
  <c r="T179" i="5"/>
  <c r="P179" i="5"/>
  <c r="I179" i="5"/>
  <c r="H179" i="5"/>
  <c r="G179" i="5"/>
  <c r="AQ178" i="5"/>
  <c r="T178" i="5"/>
  <c r="P178" i="5"/>
  <c r="I178" i="5"/>
  <c r="H178" i="5"/>
  <c r="G178" i="5"/>
  <c r="AQ177" i="5"/>
  <c r="T177" i="5"/>
  <c r="P177" i="5"/>
  <c r="I177" i="5"/>
  <c r="H177" i="5"/>
  <c r="G177" i="5"/>
  <c r="AQ176" i="5"/>
  <c r="T176" i="5"/>
  <c r="P176" i="5"/>
  <c r="I176" i="5"/>
  <c r="H176" i="5"/>
  <c r="G176" i="5"/>
  <c r="AQ175" i="5"/>
  <c r="T175" i="5"/>
  <c r="P175" i="5"/>
  <c r="I175" i="5"/>
  <c r="H175" i="5"/>
  <c r="G175" i="5"/>
  <c r="AQ174" i="5"/>
  <c r="T174" i="5"/>
  <c r="P174" i="5"/>
  <c r="I174" i="5"/>
  <c r="H174" i="5"/>
  <c r="G174" i="5"/>
  <c r="AQ173" i="5"/>
  <c r="T173" i="5"/>
  <c r="P173" i="5"/>
  <c r="I173" i="5"/>
  <c r="H173" i="5"/>
  <c r="G173" i="5"/>
  <c r="AQ172" i="5"/>
  <c r="T172" i="5"/>
  <c r="P172" i="5"/>
  <c r="I172" i="5"/>
  <c r="H172" i="5"/>
  <c r="G172" i="5"/>
  <c r="AQ171" i="5"/>
  <c r="T171" i="5"/>
  <c r="P171" i="5"/>
  <c r="I171" i="5"/>
  <c r="H171" i="5"/>
  <c r="G171" i="5"/>
  <c r="AQ170" i="5"/>
  <c r="T170" i="5"/>
  <c r="P170" i="5"/>
  <c r="I170" i="5"/>
  <c r="H170" i="5"/>
  <c r="G170" i="5"/>
  <c r="AQ169" i="5"/>
  <c r="T169" i="5"/>
  <c r="P169" i="5"/>
  <c r="I169" i="5"/>
  <c r="H169" i="5"/>
  <c r="G169" i="5"/>
  <c r="AQ168" i="5"/>
  <c r="T168" i="5"/>
  <c r="P168" i="5"/>
  <c r="I168" i="5"/>
  <c r="H168" i="5"/>
  <c r="G168" i="5"/>
  <c r="AQ167" i="5"/>
  <c r="T167" i="5"/>
  <c r="P167" i="5"/>
  <c r="I167" i="5"/>
  <c r="H167" i="5"/>
  <c r="G167" i="5"/>
  <c r="AQ166" i="5"/>
  <c r="T166" i="5"/>
  <c r="P166" i="5"/>
  <c r="I166" i="5"/>
  <c r="H166" i="5"/>
  <c r="G166" i="5"/>
  <c r="AQ165" i="5"/>
  <c r="T165" i="5"/>
  <c r="P165" i="5"/>
  <c r="I165" i="5"/>
  <c r="H165" i="5"/>
  <c r="G165" i="5"/>
  <c r="AQ164" i="5"/>
  <c r="T164" i="5"/>
  <c r="P164" i="5"/>
  <c r="I164" i="5"/>
  <c r="H164" i="5"/>
  <c r="G164" i="5"/>
  <c r="AQ163" i="5"/>
  <c r="T163" i="5"/>
  <c r="P163" i="5"/>
  <c r="I163" i="5"/>
  <c r="H163" i="5"/>
  <c r="G163" i="5"/>
  <c r="AQ162" i="5"/>
  <c r="T162" i="5"/>
  <c r="P162" i="5"/>
  <c r="I162" i="5"/>
  <c r="H162" i="5"/>
  <c r="G162" i="5"/>
  <c r="AQ161" i="5"/>
  <c r="T161" i="5"/>
  <c r="P161" i="5"/>
  <c r="I161" i="5"/>
  <c r="H161" i="5"/>
  <c r="G161" i="5"/>
  <c r="AQ160" i="5"/>
  <c r="T160" i="5"/>
  <c r="P160" i="5"/>
  <c r="I160" i="5"/>
  <c r="H160" i="5"/>
  <c r="G160" i="5"/>
  <c r="AQ159" i="5"/>
  <c r="P159" i="5"/>
  <c r="I159" i="5"/>
  <c r="H159" i="5"/>
  <c r="G159" i="5"/>
  <c r="AQ158" i="5"/>
  <c r="T158" i="5"/>
  <c r="P158" i="5"/>
  <c r="I158" i="5"/>
  <c r="H158" i="5"/>
  <c r="G158" i="5"/>
  <c r="AQ157" i="5"/>
  <c r="T157" i="5"/>
  <c r="P157" i="5"/>
  <c r="I157" i="5"/>
  <c r="H157" i="5"/>
  <c r="G157" i="5"/>
  <c r="AQ156" i="5"/>
  <c r="T156" i="5"/>
  <c r="P156" i="5"/>
  <c r="I156" i="5"/>
  <c r="H156" i="5"/>
  <c r="G156" i="5"/>
  <c r="AQ155" i="5"/>
  <c r="T155" i="5"/>
  <c r="P155" i="5"/>
  <c r="I155" i="5"/>
  <c r="H155" i="5"/>
  <c r="G155" i="5"/>
  <c r="AQ154" i="5"/>
  <c r="T154" i="5"/>
  <c r="P154" i="5"/>
  <c r="I154" i="5"/>
  <c r="H154" i="5"/>
  <c r="G154" i="5"/>
  <c r="AQ153" i="5"/>
  <c r="P153" i="5"/>
  <c r="I153" i="5"/>
  <c r="H153" i="5"/>
  <c r="G153" i="5"/>
  <c r="AQ152" i="5"/>
  <c r="T152" i="5"/>
  <c r="P152" i="5"/>
  <c r="I152" i="5"/>
  <c r="H152" i="5"/>
  <c r="G152" i="5"/>
  <c r="AQ151" i="5"/>
  <c r="T151" i="5"/>
  <c r="P151" i="5"/>
  <c r="I151" i="5"/>
  <c r="H151" i="5"/>
  <c r="G151" i="5"/>
  <c r="AQ150" i="5"/>
  <c r="T150" i="5"/>
  <c r="P150" i="5"/>
  <c r="I150" i="5"/>
  <c r="H150" i="5"/>
  <c r="G150" i="5"/>
  <c r="AQ149" i="5"/>
  <c r="T149" i="5"/>
  <c r="P149" i="5"/>
  <c r="I149" i="5"/>
  <c r="H149" i="5"/>
  <c r="G149" i="5"/>
  <c r="AQ148" i="5"/>
  <c r="T148" i="5"/>
  <c r="P148" i="5"/>
  <c r="I148" i="5"/>
  <c r="H148" i="5"/>
  <c r="G148" i="5"/>
  <c r="AQ147" i="5"/>
  <c r="P147" i="5"/>
  <c r="I147" i="5"/>
  <c r="H147" i="5"/>
  <c r="G147" i="5"/>
  <c r="AQ146" i="5"/>
  <c r="T146" i="5"/>
  <c r="P146" i="5"/>
  <c r="I146" i="5"/>
  <c r="H146" i="5"/>
  <c r="G146" i="5"/>
  <c r="AQ145" i="5"/>
  <c r="T145" i="5"/>
  <c r="P145" i="5"/>
  <c r="I145" i="5"/>
  <c r="H145" i="5"/>
  <c r="G145" i="5"/>
  <c r="AQ144" i="5"/>
  <c r="T144" i="5"/>
  <c r="P144" i="5"/>
  <c r="I144" i="5"/>
  <c r="H144" i="5"/>
  <c r="G144" i="5"/>
  <c r="AQ143" i="5"/>
  <c r="T143" i="5"/>
  <c r="P143" i="5"/>
  <c r="I143" i="5"/>
  <c r="H143" i="5"/>
  <c r="G143" i="5"/>
  <c r="AQ142" i="5"/>
  <c r="T142" i="5"/>
  <c r="P142" i="5"/>
  <c r="I142" i="5"/>
  <c r="H142" i="5"/>
  <c r="G142" i="5"/>
  <c r="AQ141" i="5"/>
  <c r="T141" i="5"/>
  <c r="P141" i="5"/>
  <c r="I141" i="5"/>
  <c r="H141" i="5"/>
  <c r="G141" i="5"/>
  <c r="AQ140" i="5"/>
  <c r="T140" i="5"/>
  <c r="P140" i="5"/>
  <c r="I140" i="5"/>
  <c r="H140" i="5"/>
  <c r="G140" i="5"/>
  <c r="AQ139" i="5"/>
  <c r="T139" i="5"/>
  <c r="P139" i="5"/>
  <c r="I139" i="5"/>
  <c r="H139" i="5"/>
  <c r="G139" i="5"/>
  <c r="AQ138" i="5"/>
  <c r="T138" i="5"/>
  <c r="P138" i="5"/>
  <c r="I138" i="5"/>
  <c r="H138" i="5"/>
  <c r="G138" i="5"/>
  <c r="AQ137" i="5"/>
  <c r="T137" i="5"/>
  <c r="P137" i="5"/>
  <c r="I137" i="5"/>
  <c r="H137" i="5"/>
  <c r="G137" i="5"/>
  <c r="AQ136" i="5"/>
  <c r="T136" i="5"/>
  <c r="P136" i="5"/>
  <c r="I136" i="5"/>
  <c r="H136" i="5"/>
  <c r="G136" i="5"/>
  <c r="AQ135" i="5"/>
  <c r="T135" i="5"/>
  <c r="P135" i="5"/>
  <c r="I135" i="5"/>
  <c r="H135" i="5"/>
  <c r="G135" i="5"/>
  <c r="AQ134" i="5"/>
  <c r="P134" i="5"/>
  <c r="I134" i="5"/>
  <c r="H134" i="5"/>
  <c r="G134" i="5"/>
  <c r="AQ133" i="5"/>
  <c r="T133" i="5"/>
  <c r="P133" i="5"/>
  <c r="I133" i="5"/>
  <c r="H133" i="5"/>
  <c r="G133" i="5"/>
  <c r="AQ132" i="5"/>
  <c r="T132" i="5"/>
  <c r="P132" i="5"/>
  <c r="I132" i="5"/>
  <c r="H132" i="5"/>
  <c r="G132" i="5"/>
  <c r="AQ131" i="5"/>
  <c r="T131" i="5"/>
  <c r="P131" i="5"/>
  <c r="I131" i="5"/>
  <c r="H131" i="5"/>
  <c r="G131" i="5"/>
  <c r="AQ130" i="5"/>
  <c r="T130" i="5"/>
  <c r="P130" i="5"/>
  <c r="I130" i="5"/>
  <c r="H130" i="5"/>
  <c r="G130" i="5"/>
  <c r="AQ129" i="5"/>
  <c r="T129" i="5"/>
  <c r="P129" i="5"/>
  <c r="I129" i="5"/>
  <c r="H129" i="5"/>
  <c r="G129" i="5"/>
  <c r="AQ128" i="5"/>
  <c r="T128" i="5"/>
  <c r="P128" i="5"/>
  <c r="I128" i="5"/>
  <c r="H128" i="5"/>
  <c r="G128" i="5"/>
  <c r="AQ127" i="5"/>
  <c r="T127" i="5"/>
  <c r="P127" i="5"/>
  <c r="I127" i="5"/>
  <c r="H127" i="5"/>
  <c r="G127" i="5"/>
  <c r="AQ126" i="5"/>
  <c r="T126" i="5"/>
  <c r="P126" i="5"/>
  <c r="I126" i="5"/>
  <c r="H126" i="5"/>
  <c r="G126" i="5"/>
  <c r="AQ125" i="5"/>
  <c r="T125" i="5"/>
  <c r="P125" i="5"/>
  <c r="I125" i="5"/>
  <c r="H125" i="5"/>
  <c r="G125" i="5"/>
  <c r="AQ124" i="5"/>
  <c r="T124" i="5"/>
  <c r="P124" i="5"/>
  <c r="I124" i="5"/>
  <c r="H124" i="5"/>
  <c r="G124" i="5"/>
  <c r="AQ123" i="5"/>
  <c r="T123" i="5"/>
  <c r="P123" i="5"/>
  <c r="I123" i="5"/>
  <c r="H123" i="5"/>
  <c r="G123" i="5"/>
  <c r="AQ122" i="5"/>
  <c r="P122" i="5"/>
  <c r="I122" i="5"/>
  <c r="H122" i="5"/>
  <c r="G122" i="5"/>
  <c r="AQ121" i="5"/>
  <c r="T121" i="5"/>
  <c r="P121" i="5"/>
  <c r="I121" i="5"/>
  <c r="H121" i="5"/>
  <c r="G121" i="5"/>
  <c r="AQ120" i="5"/>
  <c r="T120" i="5"/>
  <c r="P120" i="5"/>
  <c r="I120" i="5"/>
  <c r="H120" i="5"/>
  <c r="G120" i="5"/>
  <c r="AQ119" i="5"/>
  <c r="T119" i="5"/>
  <c r="P119" i="5"/>
  <c r="I119" i="5"/>
  <c r="H119" i="5"/>
  <c r="G119" i="5"/>
  <c r="AQ118" i="5"/>
  <c r="T118" i="5"/>
  <c r="P118" i="5"/>
  <c r="I118" i="5"/>
  <c r="H118" i="5"/>
  <c r="G118" i="5"/>
  <c r="AQ117" i="5"/>
  <c r="T117" i="5"/>
  <c r="P117" i="5"/>
  <c r="I117" i="5"/>
  <c r="H117" i="5"/>
  <c r="G117" i="5"/>
  <c r="AQ116" i="5"/>
  <c r="T116" i="5"/>
  <c r="P116" i="5"/>
  <c r="I116" i="5"/>
  <c r="H116" i="5"/>
  <c r="G116" i="5"/>
  <c r="AQ115" i="5"/>
  <c r="T115" i="5"/>
  <c r="P115" i="5"/>
  <c r="I115" i="5"/>
  <c r="H115" i="5"/>
  <c r="G115" i="5"/>
  <c r="AQ114" i="5"/>
  <c r="T114" i="5"/>
  <c r="P114" i="5"/>
  <c r="I114" i="5"/>
  <c r="H114" i="5"/>
  <c r="G114" i="5"/>
  <c r="AQ113" i="5"/>
  <c r="T113" i="5"/>
  <c r="P113" i="5"/>
  <c r="I113" i="5"/>
  <c r="H113" i="5"/>
  <c r="G113" i="5"/>
  <c r="AQ112" i="5"/>
  <c r="P112" i="5"/>
  <c r="I112" i="5"/>
  <c r="H112" i="5"/>
  <c r="G112" i="5"/>
  <c r="AQ111" i="5"/>
  <c r="T111" i="5"/>
  <c r="P111" i="5"/>
  <c r="I111" i="5"/>
  <c r="H111" i="5"/>
  <c r="G111" i="5"/>
  <c r="AQ110" i="5"/>
  <c r="P110" i="5"/>
  <c r="I110" i="5"/>
  <c r="H110" i="5"/>
  <c r="G110" i="5"/>
  <c r="AQ109" i="5"/>
  <c r="T109" i="5"/>
  <c r="P109" i="5"/>
  <c r="I109" i="5"/>
  <c r="H109" i="5"/>
  <c r="G109" i="5"/>
  <c r="AQ108" i="5"/>
  <c r="T108" i="5"/>
  <c r="P108" i="5"/>
  <c r="I108" i="5"/>
  <c r="H108" i="5"/>
  <c r="G108" i="5"/>
  <c r="AQ107" i="5"/>
  <c r="T107" i="5"/>
  <c r="P107" i="5"/>
  <c r="I107" i="5"/>
  <c r="H107" i="5"/>
  <c r="G107" i="5"/>
  <c r="AQ106" i="5"/>
  <c r="T106" i="5"/>
  <c r="P106" i="5"/>
  <c r="I106" i="5"/>
  <c r="H106" i="5"/>
  <c r="G106" i="5"/>
  <c r="AQ105" i="5"/>
  <c r="T105" i="5"/>
  <c r="P105" i="5"/>
  <c r="AQ104" i="5"/>
  <c r="T104" i="5"/>
  <c r="P104" i="5"/>
  <c r="I104" i="5"/>
  <c r="H104" i="5"/>
  <c r="G104" i="5"/>
  <c r="AQ103" i="5"/>
  <c r="T103" i="5"/>
  <c r="P103" i="5"/>
  <c r="I103" i="5"/>
  <c r="H103" i="5"/>
  <c r="G103" i="5"/>
  <c r="AQ102" i="5"/>
  <c r="T102" i="5"/>
  <c r="P102" i="5"/>
  <c r="I102" i="5"/>
  <c r="H102" i="5"/>
  <c r="G102" i="5"/>
  <c r="AQ101" i="5"/>
  <c r="T101" i="5"/>
  <c r="P101" i="5"/>
  <c r="I101" i="5"/>
  <c r="H101" i="5"/>
  <c r="G101" i="5"/>
  <c r="AQ100" i="5"/>
  <c r="T100" i="5"/>
  <c r="P100" i="5"/>
  <c r="I100" i="5"/>
  <c r="H100" i="5"/>
  <c r="G100" i="5"/>
  <c r="AQ99" i="5"/>
  <c r="T99" i="5"/>
  <c r="P99" i="5"/>
  <c r="I99" i="5"/>
  <c r="H99" i="5"/>
  <c r="G99" i="5"/>
  <c r="AQ98" i="5"/>
  <c r="T98" i="5"/>
  <c r="P98" i="5"/>
  <c r="I98" i="5"/>
  <c r="H98" i="5"/>
  <c r="G98" i="5"/>
  <c r="AQ97" i="5"/>
  <c r="T97" i="5"/>
  <c r="P97" i="5"/>
  <c r="I97" i="5"/>
  <c r="H97" i="5"/>
  <c r="G97" i="5"/>
  <c r="AQ96" i="5"/>
  <c r="T96" i="5"/>
  <c r="P96" i="5"/>
  <c r="I96" i="5"/>
  <c r="H96" i="5"/>
  <c r="G96" i="5"/>
  <c r="AQ95" i="5"/>
  <c r="T95" i="5"/>
  <c r="P95" i="5"/>
  <c r="I95" i="5"/>
  <c r="H95" i="5"/>
  <c r="G95" i="5"/>
  <c r="AQ94" i="5"/>
  <c r="T94" i="5"/>
  <c r="P94" i="5"/>
  <c r="I94" i="5"/>
  <c r="H94" i="5"/>
  <c r="G94" i="5"/>
  <c r="AQ93" i="5"/>
  <c r="T93" i="5"/>
  <c r="P93" i="5"/>
  <c r="I93" i="5"/>
  <c r="H93" i="5"/>
  <c r="G93" i="5"/>
  <c r="AQ92" i="5"/>
  <c r="T92" i="5"/>
  <c r="P92" i="5"/>
  <c r="I92" i="5"/>
  <c r="G92" i="5"/>
  <c r="AQ91" i="5"/>
  <c r="T91" i="5"/>
  <c r="P91" i="5"/>
  <c r="I91" i="5"/>
  <c r="H91" i="5"/>
  <c r="G91" i="5"/>
  <c r="AQ90" i="5"/>
  <c r="T90" i="5"/>
  <c r="P90" i="5"/>
  <c r="I90" i="5"/>
  <c r="H90" i="5"/>
  <c r="G90" i="5"/>
  <c r="AQ89" i="5"/>
  <c r="T89" i="5"/>
  <c r="P89" i="5"/>
  <c r="I89" i="5"/>
  <c r="H89" i="5"/>
  <c r="G89" i="5"/>
  <c r="AQ88" i="5"/>
  <c r="T88" i="5"/>
  <c r="P88" i="5"/>
  <c r="I88" i="5"/>
  <c r="H88" i="5"/>
  <c r="G88" i="5"/>
  <c r="AQ87" i="5"/>
  <c r="T87" i="5"/>
  <c r="P87" i="5"/>
  <c r="I87" i="5"/>
  <c r="H87" i="5"/>
  <c r="G87" i="5"/>
  <c r="AQ86" i="5"/>
  <c r="T86" i="5"/>
  <c r="P86" i="5"/>
  <c r="I86" i="5"/>
  <c r="H86" i="5"/>
  <c r="G86" i="5"/>
  <c r="AQ85" i="5"/>
  <c r="P85" i="5"/>
  <c r="I85" i="5"/>
  <c r="H85" i="5"/>
  <c r="G85" i="5"/>
  <c r="AQ84" i="5"/>
  <c r="P84" i="5"/>
  <c r="I84" i="5"/>
  <c r="H84" i="5"/>
  <c r="G84" i="5"/>
  <c r="AQ83" i="5"/>
  <c r="T83" i="5"/>
  <c r="P83" i="5"/>
  <c r="I83" i="5"/>
  <c r="H83" i="5"/>
  <c r="G83" i="5"/>
  <c r="AQ82" i="5"/>
  <c r="T82" i="5"/>
  <c r="P82" i="5"/>
  <c r="I82" i="5"/>
  <c r="H82" i="5"/>
  <c r="G82" i="5"/>
  <c r="AQ81" i="5"/>
  <c r="T81" i="5"/>
  <c r="P81" i="5"/>
  <c r="I81" i="5"/>
  <c r="H81" i="5"/>
  <c r="G81" i="5"/>
  <c r="AQ80" i="5"/>
  <c r="T80" i="5"/>
  <c r="P80" i="5"/>
  <c r="I80" i="5"/>
  <c r="H80" i="5"/>
  <c r="G80" i="5"/>
  <c r="AQ79" i="5"/>
  <c r="T79" i="5"/>
  <c r="P79" i="5"/>
  <c r="I79" i="5"/>
  <c r="H79" i="5"/>
  <c r="G79" i="5"/>
  <c r="AQ78" i="5"/>
  <c r="P78" i="5"/>
  <c r="AQ77" i="5"/>
  <c r="T77" i="5"/>
  <c r="P77" i="5"/>
  <c r="I77" i="5"/>
  <c r="H77" i="5"/>
  <c r="G77" i="5"/>
  <c r="AQ76" i="5"/>
  <c r="T76" i="5"/>
  <c r="X76" i="5" s="1"/>
  <c r="P76" i="5"/>
  <c r="AQ75" i="5"/>
  <c r="T75" i="5"/>
  <c r="P75" i="5"/>
  <c r="AQ74" i="5"/>
  <c r="T74" i="5"/>
  <c r="X74" i="5" s="1"/>
  <c r="AC74" i="5" s="1"/>
  <c r="AG74" i="5" s="1"/>
  <c r="P74" i="5"/>
  <c r="AQ73" i="5"/>
  <c r="T73" i="5"/>
  <c r="X73" i="5" s="1"/>
  <c r="P73" i="5"/>
  <c r="AQ72" i="5"/>
  <c r="T72" i="5"/>
  <c r="P72" i="5"/>
  <c r="AQ71" i="5"/>
  <c r="T71" i="5"/>
  <c r="X71" i="5" s="1"/>
  <c r="P71" i="5"/>
  <c r="AQ70" i="5"/>
  <c r="T70" i="5"/>
  <c r="X70" i="5" s="1"/>
  <c r="P70" i="5"/>
  <c r="AQ69" i="5"/>
  <c r="T69" i="5"/>
  <c r="X69" i="5" s="1"/>
  <c r="AK69" i="5" s="1"/>
  <c r="P69" i="5"/>
  <c r="AQ68" i="5"/>
  <c r="T68" i="5"/>
  <c r="P68" i="5"/>
  <c r="AQ67" i="5"/>
  <c r="T67" i="5"/>
  <c r="X67" i="5" s="1"/>
  <c r="AC67" i="5" s="1"/>
  <c r="P67" i="5"/>
  <c r="AQ66" i="5"/>
  <c r="T66" i="5"/>
  <c r="P66" i="5"/>
  <c r="AQ65" i="5"/>
  <c r="T65" i="5"/>
  <c r="P65" i="5"/>
  <c r="AQ64" i="5"/>
  <c r="T64" i="5"/>
  <c r="X64" i="5" s="1"/>
  <c r="AK64" i="5" s="1"/>
  <c r="AO64" i="5" s="1"/>
  <c r="P64" i="5"/>
  <c r="AQ63" i="5"/>
  <c r="T63" i="5"/>
  <c r="X63" i="5" s="1"/>
  <c r="AK63" i="5" s="1"/>
  <c r="P63" i="5"/>
  <c r="AQ62" i="5"/>
  <c r="T62" i="5"/>
  <c r="X62" i="5" s="1"/>
  <c r="AC62" i="5" s="1"/>
  <c r="AG62" i="5" s="1"/>
  <c r="P62" i="5"/>
  <c r="AQ61" i="5"/>
  <c r="T61" i="5"/>
  <c r="X61" i="5" s="1"/>
  <c r="AC61" i="5" s="1"/>
  <c r="P61" i="5"/>
  <c r="AQ60" i="5"/>
  <c r="T60" i="5"/>
  <c r="P60" i="5"/>
  <c r="AQ59" i="5"/>
  <c r="T59" i="5"/>
  <c r="X59" i="5" s="1"/>
  <c r="P59" i="5"/>
  <c r="AQ58" i="5"/>
  <c r="T58" i="5"/>
  <c r="X58" i="5" s="1"/>
  <c r="AK58" i="5" s="1"/>
  <c r="AO58" i="5" s="1"/>
  <c r="P58" i="5"/>
  <c r="AQ57" i="5"/>
  <c r="T57" i="5"/>
  <c r="X57" i="5" s="1"/>
  <c r="AK57" i="5" s="1"/>
  <c r="P57" i="5"/>
  <c r="AQ56" i="5"/>
  <c r="T56" i="5"/>
  <c r="X56" i="5" s="1"/>
  <c r="AC56" i="5" s="1"/>
  <c r="AG56" i="5" s="1"/>
  <c r="P56" i="5"/>
  <c r="AQ55" i="5"/>
  <c r="T55" i="5"/>
  <c r="X55" i="5" s="1"/>
  <c r="P55" i="5"/>
  <c r="AQ54" i="5"/>
  <c r="T54" i="5"/>
  <c r="P54" i="5"/>
  <c r="AQ53" i="5"/>
  <c r="T53" i="5"/>
  <c r="P53" i="5"/>
  <c r="AQ52" i="5"/>
  <c r="T52" i="5"/>
  <c r="X52" i="5" s="1"/>
  <c r="P52" i="5"/>
  <c r="AQ51" i="5"/>
  <c r="T51" i="5"/>
  <c r="X51" i="5" s="1"/>
  <c r="AK51" i="5" s="1"/>
  <c r="P51" i="5"/>
  <c r="AQ50" i="5"/>
  <c r="T50" i="5"/>
  <c r="P50" i="5"/>
  <c r="AQ49" i="5"/>
  <c r="T49" i="5"/>
  <c r="X49" i="5" s="1"/>
  <c r="AC49" i="5" s="1"/>
  <c r="P49" i="5"/>
  <c r="AQ48" i="5"/>
  <c r="T48" i="5"/>
  <c r="P48" i="5"/>
  <c r="AQ47" i="5"/>
  <c r="T47" i="5"/>
  <c r="P47" i="5"/>
  <c r="AQ46" i="5"/>
  <c r="T46" i="5"/>
  <c r="X46" i="5" s="1"/>
  <c r="AK46" i="5" s="1"/>
  <c r="AO46" i="5" s="1"/>
  <c r="P46" i="5"/>
  <c r="AQ45" i="5"/>
  <c r="T45" i="5"/>
  <c r="X45" i="5" s="1"/>
  <c r="AK45" i="5" s="1"/>
  <c r="P45" i="5"/>
  <c r="AQ44" i="5"/>
  <c r="T44" i="5"/>
  <c r="P44" i="5"/>
  <c r="AQ43" i="5"/>
  <c r="T43" i="5"/>
  <c r="X43" i="5" s="1"/>
  <c r="AC43" i="5" s="1"/>
  <c r="P43" i="5"/>
  <c r="AQ42" i="5"/>
  <c r="T42" i="5"/>
  <c r="P42" i="5"/>
  <c r="AQ41" i="5"/>
  <c r="T41" i="5"/>
  <c r="P41" i="5"/>
  <c r="AQ40" i="5"/>
  <c r="T40" i="5"/>
  <c r="X40" i="5" s="1"/>
  <c r="AK40" i="5" s="1"/>
  <c r="AO40" i="5" s="1"/>
  <c r="P40" i="5"/>
  <c r="AQ39" i="5"/>
  <c r="T39" i="5"/>
  <c r="X39" i="5" s="1"/>
  <c r="AK39" i="5" s="1"/>
  <c r="P39" i="5"/>
  <c r="AQ38" i="5"/>
  <c r="T38" i="5"/>
  <c r="P38" i="5"/>
  <c r="AQ37" i="5"/>
  <c r="T37" i="5"/>
  <c r="X37" i="5" s="1"/>
  <c r="AK37" i="5" s="1"/>
  <c r="P37" i="5"/>
  <c r="AQ36" i="5"/>
  <c r="T36" i="5"/>
  <c r="X36" i="5" s="1"/>
  <c r="AK36" i="5" s="1"/>
  <c r="P36" i="5"/>
  <c r="AQ35" i="5"/>
  <c r="T35" i="5"/>
  <c r="P35" i="5"/>
  <c r="AQ34" i="5"/>
  <c r="T34" i="5"/>
  <c r="X34" i="5" s="1"/>
  <c r="AK34" i="5" s="1"/>
  <c r="P34" i="5"/>
  <c r="AQ33" i="5"/>
  <c r="T33" i="5"/>
  <c r="P33" i="5"/>
  <c r="AQ32" i="5"/>
  <c r="T32" i="5"/>
  <c r="P32" i="5"/>
  <c r="AQ31" i="5"/>
  <c r="T31" i="5"/>
  <c r="P31" i="5"/>
  <c r="AQ30" i="5"/>
  <c r="T30" i="5"/>
  <c r="P30" i="5"/>
  <c r="AQ29" i="5"/>
  <c r="T29" i="5"/>
  <c r="P29" i="5"/>
  <c r="AQ28" i="5"/>
  <c r="T28" i="5"/>
  <c r="X28" i="5" s="1"/>
  <c r="AK28" i="5" s="1"/>
  <c r="AO28" i="5" s="1"/>
  <c r="P28" i="5"/>
  <c r="AQ27" i="5"/>
  <c r="T27" i="5"/>
  <c r="X27" i="5" s="1"/>
  <c r="K27" i="5"/>
  <c r="P27" i="5" s="1"/>
  <c r="AQ26" i="5"/>
  <c r="T26" i="5"/>
  <c r="P26" i="5"/>
  <c r="AQ25" i="5"/>
  <c r="T25" i="5"/>
  <c r="P25" i="5"/>
  <c r="AQ24" i="5"/>
  <c r="T24" i="5"/>
  <c r="K24" i="5"/>
  <c r="P24" i="5" s="1"/>
  <c r="AQ23" i="5"/>
  <c r="T23" i="5"/>
  <c r="X23" i="5" s="1"/>
  <c r="K23" i="5"/>
  <c r="P23" i="5" s="1"/>
  <c r="AQ22" i="5"/>
  <c r="P22" i="5"/>
  <c r="AQ21" i="5"/>
  <c r="T21" i="5"/>
  <c r="P21" i="5"/>
  <c r="AQ20" i="5"/>
  <c r="T20" i="5"/>
  <c r="K20" i="5"/>
  <c r="P20" i="5" s="1"/>
  <c r="AQ19" i="5"/>
  <c r="T19" i="5"/>
  <c r="K19" i="5"/>
  <c r="P19" i="5" s="1"/>
  <c r="AQ18" i="5"/>
  <c r="T18" i="5"/>
  <c r="X18" i="5" s="1"/>
  <c r="P18" i="5"/>
  <c r="AQ17" i="5"/>
  <c r="T17" i="5"/>
  <c r="P17" i="5"/>
  <c r="AQ16" i="5"/>
  <c r="T16" i="5"/>
  <c r="K16" i="5"/>
  <c r="P16" i="5" s="1"/>
  <c r="AQ15" i="5"/>
  <c r="K15" i="5"/>
  <c r="P15" i="5" s="1"/>
  <c r="AQ14" i="5"/>
  <c r="T14" i="5"/>
  <c r="P14" i="5"/>
  <c r="AQ13" i="5"/>
  <c r="T13" i="5"/>
  <c r="P13" i="5"/>
  <c r="AQ12" i="5"/>
  <c r="T12" i="5"/>
  <c r="K12" i="5"/>
  <c r="P12" i="5" s="1"/>
  <c r="AQ11" i="5"/>
  <c r="K11" i="5"/>
  <c r="P11" i="5" s="1"/>
  <c r="AQ10" i="5"/>
  <c r="T10" i="5"/>
  <c r="K10" i="5"/>
  <c r="P10" i="5" s="1"/>
  <c r="AQ9" i="5"/>
  <c r="T9" i="5"/>
  <c r="X9" i="5" s="1"/>
  <c r="K9" i="5"/>
  <c r="P9" i="5" s="1"/>
  <c r="AQ8" i="5"/>
  <c r="K8" i="5"/>
  <c r="P8" i="5" s="1"/>
  <c r="AQ7" i="5"/>
  <c r="K7" i="5"/>
  <c r="P7" i="5" s="1"/>
  <c r="AQ6" i="5"/>
  <c r="P6" i="5"/>
  <c r="T5" i="5"/>
  <c r="X5" i="5" s="1"/>
  <c r="AK5" i="5" s="1"/>
  <c r="AO5" i="5" s="1"/>
  <c r="AY69" i="32" l="1"/>
  <c r="AY69" i="39"/>
  <c r="AY69" i="36"/>
  <c r="AY69" i="37"/>
  <c r="AY69" i="38"/>
  <c r="AY72" i="32"/>
  <c r="AY72" i="36"/>
  <c r="AY72" i="37"/>
  <c r="AY72" i="38"/>
  <c r="AY72" i="39"/>
  <c r="AY77" i="38"/>
  <c r="AY77" i="39"/>
  <c r="AY77" i="32"/>
  <c r="AY77" i="37"/>
  <c r="AY77" i="36"/>
  <c r="AY81" i="32"/>
  <c r="AY81" i="36"/>
  <c r="AY81" i="37"/>
  <c r="AY81" i="38"/>
  <c r="AY81" i="39"/>
  <c r="AY85" i="36"/>
  <c r="AY85" i="37"/>
  <c r="AY85" i="38"/>
  <c r="AY85" i="39"/>
  <c r="AY85" i="32"/>
  <c r="AY70" i="32"/>
  <c r="AY70" i="36"/>
  <c r="AY70" i="37"/>
  <c r="AY70" i="38"/>
  <c r="AY70" i="39"/>
  <c r="AY75" i="36"/>
  <c r="AY75" i="37"/>
  <c r="AY75" i="38"/>
  <c r="AY75" i="39"/>
  <c r="AY75" i="32"/>
  <c r="AY78" i="38"/>
  <c r="AY78" i="39"/>
  <c r="AY78" i="32"/>
  <c r="AY78" i="37"/>
  <c r="AY78" i="36"/>
  <c r="AY82" i="32"/>
  <c r="AY82" i="36"/>
  <c r="AY82" i="37"/>
  <c r="AY82" i="38"/>
  <c r="AY82" i="39"/>
  <c r="AY86" i="36"/>
  <c r="AY86" i="37"/>
  <c r="AY86" i="38"/>
  <c r="AY86" i="39"/>
  <c r="AY86" i="32"/>
  <c r="AY68" i="39"/>
  <c r="AY68" i="32"/>
  <c r="AY68" i="36"/>
  <c r="AY68" i="37"/>
  <c r="AY68" i="38"/>
  <c r="AY71" i="32"/>
  <c r="AY71" i="36"/>
  <c r="AY71" i="37"/>
  <c r="AY71" i="38"/>
  <c r="AY71" i="39"/>
  <c r="AY74" i="36"/>
  <c r="AY74" i="37"/>
  <c r="AY74" i="38"/>
  <c r="AY74" i="39"/>
  <c r="AY74" i="32"/>
  <c r="AY79" i="39"/>
  <c r="AY79" i="38"/>
  <c r="AY79" i="32"/>
  <c r="AY79" i="36"/>
  <c r="AY79" i="37"/>
  <c r="AY83" i="32"/>
  <c r="AY83" i="36"/>
  <c r="AY83" i="37"/>
  <c r="AY83" i="38"/>
  <c r="AY83" i="39"/>
  <c r="AY87" i="36"/>
  <c r="AY87" i="37"/>
  <c r="AY87" i="38"/>
  <c r="AY87" i="39"/>
  <c r="AY87" i="32"/>
  <c r="AY67" i="39"/>
  <c r="AY67" i="36"/>
  <c r="AY67" i="38"/>
  <c r="AY67" i="32"/>
  <c r="AY67" i="37"/>
  <c r="AY73" i="32"/>
  <c r="AY73" i="36"/>
  <c r="AY73" i="37"/>
  <c r="AY73" i="38"/>
  <c r="AY73" i="39"/>
  <c r="AY76" i="37"/>
  <c r="AY76" i="38"/>
  <c r="AY76" i="39"/>
  <c r="AY76" i="32"/>
  <c r="AY76" i="36"/>
  <c r="AY80" i="39"/>
  <c r="AY80" i="32"/>
  <c r="AY80" i="36"/>
  <c r="AY80" i="37"/>
  <c r="AY80" i="38"/>
  <c r="AY84" i="32"/>
  <c r="AY84" i="36"/>
  <c r="AY84" i="37"/>
  <c r="AY84" i="38"/>
  <c r="AY84" i="39"/>
  <c r="AY88" i="37"/>
  <c r="AY88" i="38"/>
  <c r="AY88" i="39"/>
  <c r="AY88" i="32"/>
  <c r="AY88" i="36"/>
  <c r="X30" i="5"/>
  <c r="AK30" i="5" s="1"/>
  <c r="AO30" i="5" s="1"/>
  <c r="X66" i="5"/>
  <c r="AC66" i="5" s="1"/>
  <c r="AG66" i="5" s="1"/>
  <c r="X38" i="5"/>
  <c r="AC38" i="5" s="1"/>
  <c r="AG38" i="5" s="1"/>
  <c r="X42" i="5"/>
  <c r="AK42" i="5" s="1"/>
  <c r="AO42" i="5" s="1"/>
  <c r="AQ2" i="5"/>
  <c r="AK76" i="5"/>
  <c r="AO76" i="5" s="1"/>
  <c r="AK49" i="5"/>
  <c r="AO49" i="5" s="1"/>
  <c r="AC76" i="5"/>
  <c r="AG76" i="5" s="1"/>
  <c r="X14" i="5"/>
  <c r="AK14" i="5" s="1"/>
  <c r="AO14" i="5" s="1"/>
  <c r="X24" i="5"/>
  <c r="AK24" i="5" s="1"/>
  <c r="AO24" i="5" s="1"/>
  <c r="X41" i="5"/>
  <c r="AC41" i="5" s="1"/>
  <c r="AG41" i="5" s="1"/>
  <c r="X48" i="5"/>
  <c r="AK48" i="5" s="1"/>
  <c r="AO48" i="5" s="1"/>
  <c r="X72" i="5"/>
  <c r="AC72" i="5" s="1"/>
  <c r="AG72" i="5" s="1"/>
  <c r="AO37" i="5"/>
  <c r="X65" i="5"/>
  <c r="AC65" i="5" s="1"/>
  <c r="AG65" i="5" s="1"/>
  <c r="X68" i="5"/>
  <c r="AK68" i="5" s="1"/>
  <c r="AO68" i="5" s="1"/>
  <c r="X10" i="5"/>
  <c r="AC10" i="5" s="1"/>
  <c r="AG10" i="5" s="1"/>
  <c r="X26" i="5"/>
  <c r="AK26" i="5" s="1"/>
  <c r="AO26" i="5" s="1"/>
  <c r="AK43" i="5"/>
  <c r="AO43" i="5" s="1"/>
  <c r="AC37" i="5"/>
  <c r="AG37" i="5" s="1"/>
  <c r="X44" i="5"/>
  <c r="AC44" i="5" s="1"/>
  <c r="AG44" i="5" s="1"/>
  <c r="AC34" i="5"/>
  <c r="AG34" i="5" s="1"/>
  <c r="AC59" i="5"/>
  <c r="AG59" i="5" s="1"/>
  <c r="X32" i="5"/>
  <c r="AC32" i="5" s="1"/>
  <c r="AG32" i="5" s="1"/>
  <c r="AC58" i="5"/>
  <c r="AG58" i="5" s="1"/>
  <c r="X53" i="5"/>
  <c r="AC53" i="5" s="1"/>
  <c r="AG53" i="5" s="1"/>
  <c r="X25" i="5"/>
  <c r="AC25" i="5" s="1"/>
  <c r="AG25" i="5" s="1"/>
  <c r="AK9" i="5"/>
  <c r="AO9" i="5" s="1"/>
  <c r="AK18" i="5"/>
  <c r="AO18" i="5" s="1"/>
  <c r="AC18" i="5"/>
  <c r="AG18" i="5" s="1"/>
  <c r="AO34" i="5"/>
  <c r="AC55" i="5"/>
  <c r="AG55" i="5" s="1"/>
  <c r="AK61" i="5"/>
  <c r="AO61" i="5" s="1"/>
  <c r="X29" i="5"/>
  <c r="AK29" i="5" s="1"/>
  <c r="AO29" i="5" s="1"/>
  <c r="X33" i="5"/>
  <c r="AC33" i="5" s="1"/>
  <c r="AG33" i="5" s="1"/>
  <c r="X47" i="5"/>
  <c r="AC47" i="5" s="1"/>
  <c r="AG47" i="5" s="1"/>
  <c r="X54" i="5"/>
  <c r="AC54" i="5" s="1"/>
  <c r="AG54" i="5" s="1"/>
  <c r="AK67" i="5"/>
  <c r="AO67" i="5" s="1"/>
  <c r="X21" i="5"/>
  <c r="AK21" i="5" s="1"/>
  <c r="AO21" i="5" s="1"/>
  <c r="T11" i="5"/>
  <c r="X11" i="5" s="1"/>
  <c r="X20" i="5"/>
  <c r="AC20" i="5" s="1"/>
  <c r="AG20" i="5" s="1"/>
  <c r="AC27" i="5"/>
  <c r="AG27" i="5" s="1"/>
  <c r="X12" i="5"/>
  <c r="AK12" i="5" s="1"/>
  <c r="AO12" i="5" s="1"/>
  <c r="X50" i="5"/>
  <c r="AC50" i="5" s="1"/>
  <c r="AG50" i="5" s="1"/>
  <c r="AK73" i="5"/>
  <c r="AO73" i="5" s="1"/>
  <c r="AC5" i="5"/>
  <c r="AG5" i="5" s="1"/>
  <c r="X19" i="5"/>
  <c r="AK23" i="5"/>
  <c r="AO23" i="5" s="1"/>
  <c r="AK70" i="5"/>
  <c r="AO70" i="5" s="1"/>
  <c r="AC70" i="5"/>
  <c r="AG70" i="5" s="1"/>
  <c r="AC40" i="5"/>
  <c r="AG40" i="5" s="1"/>
  <c r="X17" i="5"/>
  <c r="AK17" i="5" s="1"/>
  <c r="AO17" i="5" s="1"/>
  <c r="T8" i="5"/>
  <c r="X8" i="5" s="1"/>
  <c r="AK8" i="5" s="1"/>
  <c r="AO8" i="5" s="1"/>
  <c r="AK27" i="5"/>
  <c r="AO27" i="5" s="1"/>
  <c r="X31" i="5"/>
  <c r="AK31" i="5" s="1"/>
  <c r="AO31" i="5" s="1"/>
  <c r="X35" i="5"/>
  <c r="AC35" i="5" s="1"/>
  <c r="AG35" i="5" s="1"/>
  <c r="X60" i="5"/>
  <c r="AK60" i="5" s="1"/>
  <c r="AO60" i="5" s="1"/>
  <c r="AC64" i="5"/>
  <c r="AG64" i="5" s="1"/>
  <c r="T7" i="5"/>
  <c r="X7" i="5" s="1"/>
  <c r="T15" i="5"/>
  <c r="X15" i="5" s="1"/>
  <c r="AC15" i="5" s="1"/>
  <c r="AG15" i="5" s="1"/>
  <c r="T22" i="5"/>
  <c r="X22" i="5" s="1"/>
  <c r="AK22" i="5" s="1"/>
  <c r="AO22" i="5" s="1"/>
  <c r="AC28" i="5"/>
  <c r="AG28" i="5" s="1"/>
  <c r="AK55" i="5"/>
  <c r="AO55" i="5" s="1"/>
  <c r="AC71" i="5"/>
  <c r="AG71" i="5" s="1"/>
  <c r="X16" i="5"/>
  <c r="AK16" i="5" s="1"/>
  <c r="AO16" i="5" s="1"/>
  <c r="AC46" i="5"/>
  <c r="AG46" i="5" s="1"/>
  <c r="AK52" i="5"/>
  <c r="AO52" i="5" s="1"/>
  <c r="AC52" i="5"/>
  <c r="AG52" i="5" s="1"/>
  <c r="AC73" i="5"/>
  <c r="AG73" i="5" s="1"/>
  <c r="X75" i="5"/>
  <c r="AC75" i="5" s="1"/>
  <c r="AG75" i="5" s="1"/>
  <c r="AC9" i="5"/>
  <c r="AG9" i="5" s="1"/>
  <c r="AC23" i="5"/>
  <c r="AG23" i="5" s="1"/>
  <c r="AC39" i="5"/>
  <c r="AG39" i="5" s="1"/>
  <c r="AG49" i="5"/>
  <c r="AC57" i="5"/>
  <c r="AG57" i="5" s="1"/>
  <c r="AK62" i="5"/>
  <c r="AO62" i="5" s="1"/>
  <c r="AG67" i="5"/>
  <c r="AO39" i="5"/>
  <c r="AO57" i="5"/>
  <c r="T85" i="5"/>
  <c r="T112" i="5"/>
  <c r="AC45" i="5"/>
  <c r="AG45" i="5" s="1"/>
  <c r="AC63" i="5"/>
  <c r="AG63" i="5" s="1"/>
  <c r="AO45" i="5"/>
  <c r="AO63" i="5"/>
  <c r="AK71" i="5"/>
  <c r="AO71" i="5" s="1"/>
  <c r="AG43" i="5"/>
  <c r="AC51" i="5"/>
  <c r="AG51" i="5" s="1"/>
  <c r="AK56" i="5"/>
  <c r="AO56" i="5" s="1"/>
  <c r="AG61" i="5"/>
  <c r="AC69" i="5"/>
  <c r="AG69" i="5" s="1"/>
  <c r="AK74" i="5"/>
  <c r="AO74" i="5" s="1"/>
  <c r="AO51" i="5"/>
  <c r="AO69" i="5"/>
  <c r="AC36" i="5"/>
  <c r="AG36" i="5" s="1"/>
  <c r="AK59" i="5"/>
  <c r="AO59" i="5" s="1"/>
  <c r="AO36" i="5"/>
  <c r="T78" i="5"/>
  <c r="T84" i="5"/>
  <c r="T147" i="5"/>
  <c r="T153" i="5"/>
  <c r="T110" i="5"/>
  <c r="T122" i="5"/>
  <c r="T134" i="5"/>
  <c r="T159" i="5"/>
  <c r="T270" i="5"/>
  <c r="T240" i="5"/>
  <c r="T259" i="5"/>
  <c r="T256" i="5"/>
  <c r="T268" i="5"/>
  <c r="T294" i="5"/>
  <c r="T300" i="5"/>
  <c r="T366" i="5"/>
  <c r="T372" i="5"/>
  <c r="T378" i="5"/>
  <c r="T387" i="5"/>
  <c r="T393" i="5"/>
  <c r="T368" i="5"/>
  <c r="T374" i="5"/>
  <c r="T380" i="5"/>
  <c r="T389" i="5"/>
  <c r="T363" i="5"/>
  <c r="T364" i="5"/>
  <c r="T376" i="5"/>
  <c r="T351" i="5"/>
  <c r="T385" i="5"/>
  <c r="T391" i="5"/>
  <c r="AK7" i="5" l="1"/>
  <c r="AO7" i="5" s="1"/>
  <c r="AC7" i="5"/>
  <c r="AG7" i="5" s="1"/>
  <c r="AK54" i="5"/>
  <c r="AO54" i="5" s="1"/>
  <c r="AC30" i="5"/>
  <c r="AG30" i="5" s="1"/>
  <c r="AK10" i="5"/>
  <c r="AO10" i="5" s="1"/>
  <c r="AK25" i="5"/>
  <c r="AO25" i="5" s="1"/>
  <c r="AK66" i="5"/>
  <c r="AO66" i="5" s="1"/>
  <c r="AK72" i="5"/>
  <c r="AO72" i="5" s="1"/>
  <c r="AC48" i="5"/>
  <c r="AG48" i="5" s="1"/>
  <c r="AC42" i="5"/>
  <c r="AG42" i="5" s="1"/>
  <c r="AC14" i="5"/>
  <c r="AG14" i="5" s="1"/>
  <c r="AK32" i="5"/>
  <c r="AO32" i="5" s="1"/>
  <c r="AC29" i="5"/>
  <c r="AG29" i="5" s="1"/>
  <c r="AK15" i="5"/>
  <c r="AO15" i="5" s="1"/>
  <c r="AC68" i="5"/>
  <c r="AG68" i="5" s="1"/>
  <c r="AK41" i="5"/>
  <c r="AO41" i="5" s="1"/>
  <c r="AK38" i="5"/>
  <c r="AO38" i="5" s="1"/>
  <c r="AK35" i="5"/>
  <c r="AO35" i="5" s="1"/>
  <c r="AK33" i="5"/>
  <c r="AO33" i="5" s="1"/>
  <c r="AC26" i="5"/>
  <c r="AG26" i="5" s="1"/>
  <c r="AK65" i="5"/>
  <c r="AO65" i="5" s="1"/>
  <c r="AK44" i="5"/>
  <c r="AO44" i="5" s="1"/>
  <c r="AK20" i="5"/>
  <c r="AO20" i="5" s="1"/>
  <c r="AC60" i="5"/>
  <c r="AG60" i="5" s="1"/>
  <c r="AC24" i="5"/>
  <c r="AG24" i="5" s="1"/>
  <c r="AK47" i="5"/>
  <c r="AO47" i="5" s="1"/>
  <c r="AC8" i="5"/>
  <c r="AG8" i="5" s="1"/>
  <c r="AK50" i="5"/>
  <c r="AO50" i="5" s="1"/>
  <c r="AC16" i="5"/>
  <c r="AG16" i="5" s="1"/>
  <c r="AK53" i="5"/>
  <c r="AO53" i="5" s="1"/>
  <c r="AC21" i="5"/>
  <c r="AG21" i="5" s="1"/>
  <c r="AC11" i="5"/>
  <c r="AG11" i="5" s="1"/>
  <c r="AK11" i="5"/>
  <c r="AO11" i="5" s="1"/>
  <c r="AC22" i="5"/>
  <c r="AG22" i="5" s="1"/>
  <c r="AC17" i="5"/>
  <c r="AG17" i="5" s="1"/>
  <c r="AC19" i="5"/>
  <c r="AG19" i="5" s="1"/>
  <c r="AK19" i="5"/>
  <c r="AO19" i="5" s="1"/>
  <c r="AK75" i="5"/>
  <c r="AO75" i="5" s="1"/>
  <c r="AC12" i="5"/>
  <c r="AG12" i="5" s="1"/>
  <c r="AC31" i="5"/>
  <c r="AG31" i="5" s="1"/>
  <c r="AO68" i="32" l="1"/>
  <c r="AO87" i="32"/>
  <c r="E24" i="4" l="1"/>
  <c r="E50" i="4"/>
  <c r="AB368" i="5" l="1"/>
  <c r="AB356" i="5"/>
  <c r="AB344" i="5"/>
  <c r="AB332" i="5"/>
  <c r="AB320" i="5"/>
  <c r="AB308" i="5"/>
  <c r="AB296" i="5"/>
  <c r="AB284" i="5"/>
  <c r="AB370" i="5"/>
  <c r="AB298" i="5"/>
  <c r="AB297" i="5"/>
  <c r="AB367" i="5"/>
  <c r="AB355" i="5"/>
  <c r="AB343" i="5"/>
  <c r="AB331" i="5"/>
  <c r="AB319" i="5"/>
  <c r="AB307" i="5"/>
  <c r="AB295" i="5"/>
  <c r="AB283" i="5"/>
  <c r="AB378" i="5"/>
  <c r="AB366" i="5"/>
  <c r="AB354" i="5"/>
  <c r="AB342" i="5"/>
  <c r="AB330" i="5"/>
  <c r="AB318" i="5"/>
  <c r="AB306" i="5"/>
  <c r="AB294" i="5"/>
  <c r="AB282" i="5"/>
  <c r="AB377" i="5"/>
  <c r="AB365" i="5"/>
  <c r="AB353" i="5"/>
  <c r="AB341" i="5"/>
  <c r="AB329" i="5"/>
  <c r="AB317" i="5"/>
  <c r="AB305" i="5"/>
  <c r="AB293" i="5"/>
  <c r="AB281" i="5"/>
  <c r="AB358" i="5"/>
  <c r="AB286" i="5"/>
  <c r="AB369" i="5"/>
  <c r="AB345" i="5"/>
  <c r="AB309" i="5"/>
  <c r="AB376" i="5"/>
  <c r="AB364" i="5"/>
  <c r="AB352" i="5"/>
  <c r="AB340" i="5"/>
  <c r="AB328" i="5"/>
  <c r="AB316" i="5"/>
  <c r="AB304" i="5"/>
  <c r="AB292" i="5"/>
  <c r="AB280" i="5"/>
  <c r="AB322" i="5"/>
  <c r="AB357" i="5"/>
  <c r="AB321" i="5"/>
  <c r="AB285" i="5"/>
  <c r="AB375" i="5"/>
  <c r="AB363" i="5"/>
  <c r="AB351" i="5"/>
  <c r="AB339" i="5"/>
  <c r="AB327" i="5"/>
  <c r="AB315" i="5"/>
  <c r="AB303" i="5"/>
  <c r="AB291" i="5"/>
  <c r="AB279" i="5"/>
  <c r="AB334" i="5"/>
  <c r="AB374" i="5"/>
  <c r="AB362" i="5"/>
  <c r="AB350" i="5"/>
  <c r="AB338" i="5"/>
  <c r="AB326" i="5"/>
  <c r="AB314" i="5"/>
  <c r="AB302" i="5"/>
  <c r="AB290" i="5"/>
  <c r="AB278" i="5"/>
  <c r="AB373" i="5"/>
  <c r="AB361" i="5"/>
  <c r="AB349" i="5"/>
  <c r="AB337" i="5"/>
  <c r="AB325" i="5"/>
  <c r="AB313" i="5"/>
  <c r="AB301" i="5"/>
  <c r="AB289" i="5"/>
  <c r="AB277" i="5"/>
  <c r="AB372" i="5"/>
  <c r="AB360" i="5"/>
  <c r="AB348" i="5"/>
  <c r="AB336" i="5"/>
  <c r="AB324" i="5"/>
  <c r="AB312" i="5"/>
  <c r="AB300" i="5"/>
  <c r="AB288" i="5"/>
  <c r="AB276" i="5"/>
  <c r="AB371" i="5"/>
  <c r="AB359" i="5"/>
  <c r="AB347" i="5"/>
  <c r="AB335" i="5"/>
  <c r="AB323" i="5"/>
  <c r="AB311" i="5"/>
  <c r="AB299" i="5"/>
  <c r="AB287" i="5"/>
  <c r="AB346" i="5"/>
  <c r="AB310" i="5"/>
  <c r="AB333" i="5"/>
  <c r="W367" i="5"/>
  <c r="X367" i="5" s="1"/>
  <c r="W355" i="5"/>
  <c r="X355" i="5" s="1"/>
  <c r="W343" i="5"/>
  <c r="X343" i="5" s="1"/>
  <c r="W331" i="5"/>
  <c r="X331" i="5" s="1"/>
  <c r="W319" i="5"/>
  <c r="X319" i="5" s="1"/>
  <c r="W307" i="5"/>
  <c r="X307" i="5" s="1"/>
  <c r="W295" i="5"/>
  <c r="X295" i="5" s="1"/>
  <c r="W283" i="5"/>
  <c r="X283" i="5" s="1"/>
  <c r="W378" i="5"/>
  <c r="X378" i="5" s="1"/>
  <c r="W366" i="5"/>
  <c r="X366" i="5" s="1"/>
  <c r="W354" i="5"/>
  <c r="X354" i="5" s="1"/>
  <c r="W342" i="5"/>
  <c r="X342" i="5" s="1"/>
  <c r="W330" i="5"/>
  <c r="X330" i="5" s="1"/>
  <c r="W318" i="5"/>
  <c r="X318" i="5" s="1"/>
  <c r="W306" i="5"/>
  <c r="X306" i="5" s="1"/>
  <c r="W294" i="5"/>
  <c r="X294" i="5" s="1"/>
  <c r="W282" i="5"/>
  <c r="X282" i="5" s="1"/>
  <c r="W377" i="5"/>
  <c r="X377" i="5" s="1"/>
  <c r="W365" i="5"/>
  <c r="X365" i="5" s="1"/>
  <c r="W353" i="5"/>
  <c r="X353" i="5" s="1"/>
  <c r="W341" i="5"/>
  <c r="X341" i="5" s="1"/>
  <c r="W329" i="5"/>
  <c r="X329" i="5" s="1"/>
  <c r="W317" i="5"/>
  <c r="X317" i="5" s="1"/>
  <c r="W305" i="5"/>
  <c r="X305" i="5" s="1"/>
  <c r="W293" i="5"/>
  <c r="X293" i="5" s="1"/>
  <c r="W281" i="5"/>
  <c r="X281" i="5" s="1"/>
  <c r="W376" i="5"/>
  <c r="X376" i="5" s="1"/>
  <c r="W364" i="5"/>
  <c r="X364" i="5" s="1"/>
  <c r="W352" i="5"/>
  <c r="X352" i="5" s="1"/>
  <c r="W340" i="5"/>
  <c r="X340" i="5" s="1"/>
  <c r="W328" i="5"/>
  <c r="X328" i="5" s="1"/>
  <c r="W316" i="5"/>
  <c r="X316" i="5" s="1"/>
  <c r="W304" i="5"/>
  <c r="X304" i="5" s="1"/>
  <c r="W292" i="5"/>
  <c r="X292" i="5" s="1"/>
  <c r="W280" i="5"/>
  <c r="X280" i="5" s="1"/>
  <c r="W375" i="5"/>
  <c r="X375" i="5" s="1"/>
  <c r="W363" i="5"/>
  <c r="X363" i="5" s="1"/>
  <c r="W351" i="5"/>
  <c r="X351" i="5" s="1"/>
  <c r="W339" i="5"/>
  <c r="X339" i="5" s="1"/>
  <c r="W327" i="5"/>
  <c r="X327" i="5" s="1"/>
  <c r="W315" i="5"/>
  <c r="X315" i="5" s="1"/>
  <c r="W303" i="5"/>
  <c r="X303" i="5" s="1"/>
  <c r="W291" i="5"/>
  <c r="X291" i="5" s="1"/>
  <c r="W279" i="5"/>
  <c r="X279" i="5" s="1"/>
  <c r="W374" i="5"/>
  <c r="X374" i="5" s="1"/>
  <c r="W362" i="5"/>
  <c r="X362" i="5" s="1"/>
  <c r="W350" i="5"/>
  <c r="X350" i="5" s="1"/>
  <c r="W338" i="5"/>
  <c r="X338" i="5" s="1"/>
  <c r="W326" i="5"/>
  <c r="X326" i="5" s="1"/>
  <c r="W314" i="5"/>
  <c r="X314" i="5" s="1"/>
  <c r="W302" i="5"/>
  <c r="X302" i="5" s="1"/>
  <c r="W290" i="5"/>
  <c r="X290" i="5" s="1"/>
  <c r="W278" i="5"/>
  <c r="X278" i="5" s="1"/>
  <c r="W344" i="5"/>
  <c r="X344" i="5" s="1"/>
  <c r="W373" i="5"/>
  <c r="X373" i="5" s="1"/>
  <c r="W361" i="5"/>
  <c r="X361" i="5" s="1"/>
  <c r="W349" i="5"/>
  <c r="X349" i="5" s="1"/>
  <c r="W337" i="5"/>
  <c r="X337" i="5" s="1"/>
  <c r="W325" i="5"/>
  <c r="X325" i="5" s="1"/>
  <c r="W313" i="5"/>
  <c r="X313" i="5" s="1"/>
  <c r="W301" i="5"/>
  <c r="X301" i="5" s="1"/>
  <c r="W289" i="5"/>
  <c r="X289" i="5" s="1"/>
  <c r="W277" i="5"/>
  <c r="X277" i="5" s="1"/>
  <c r="W368" i="5"/>
  <c r="X368" i="5" s="1"/>
  <c r="W320" i="5"/>
  <c r="X320" i="5" s="1"/>
  <c r="W296" i="5"/>
  <c r="X296" i="5" s="1"/>
  <c r="W372" i="5"/>
  <c r="X372" i="5" s="1"/>
  <c r="W360" i="5"/>
  <c r="X360" i="5" s="1"/>
  <c r="W348" i="5"/>
  <c r="X348" i="5" s="1"/>
  <c r="W336" i="5"/>
  <c r="X336" i="5" s="1"/>
  <c r="W324" i="5"/>
  <c r="X324" i="5" s="1"/>
  <c r="W312" i="5"/>
  <c r="X312" i="5" s="1"/>
  <c r="W300" i="5"/>
  <c r="X300" i="5" s="1"/>
  <c r="W288" i="5"/>
  <c r="X288" i="5" s="1"/>
  <c r="W276" i="5"/>
  <c r="X276" i="5" s="1"/>
  <c r="W332" i="5"/>
  <c r="X332" i="5" s="1"/>
  <c r="W284" i="5"/>
  <c r="X284" i="5" s="1"/>
  <c r="W371" i="5"/>
  <c r="X371" i="5" s="1"/>
  <c r="W359" i="5"/>
  <c r="X359" i="5" s="1"/>
  <c r="W347" i="5"/>
  <c r="X347" i="5" s="1"/>
  <c r="W335" i="5"/>
  <c r="X335" i="5" s="1"/>
  <c r="W323" i="5"/>
  <c r="X323" i="5" s="1"/>
  <c r="W311" i="5"/>
  <c r="X311" i="5" s="1"/>
  <c r="W299" i="5"/>
  <c r="X299" i="5" s="1"/>
  <c r="W287" i="5"/>
  <c r="X287" i="5" s="1"/>
  <c r="W356" i="5"/>
  <c r="X356" i="5" s="1"/>
  <c r="W308" i="5"/>
  <c r="X308" i="5" s="1"/>
  <c r="W370" i="5"/>
  <c r="X370" i="5" s="1"/>
  <c r="W358" i="5"/>
  <c r="X358" i="5" s="1"/>
  <c r="W346" i="5"/>
  <c r="X346" i="5" s="1"/>
  <c r="W334" i="5"/>
  <c r="X334" i="5" s="1"/>
  <c r="W322" i="5"/>
  <c r="X322" i="5" s="1"/>
  <c r="W310" i="5"/>
  <c r="X310" i="5" s="1"/>
  <c r="W298" i="5"/>
  <c r="X298" i="5" s="1"/>
  <c r="W286" i="5"/>
  <c r="X286" i="5" s="1"/>
  <c r="W369" i="5"/>
  <c r="X369" i="5" s="1"/>
  <c r="W357" i="5"/>
  <c r="X357" i="5" s="1"/>
  <c r="W345" i="5"/>
  <c r="X345" i="5" s="1"/>
  <c r="W333" i="5"/>
  <c r="X333" i="5" s="1"/>
  <c r="W321" i="5"/>
  <c r="X321" i="5" s="1"/>
  <c r="W309" i="5"/>
  <c r="X309" i="5" s="1"/>
  <c r="W297" i="5"/>
  <c r="X297" i="5" s="1"/>
  <c r="W285" i="5"/>
  <c r="X285" i="5" s="1"/>
  <c r="G10" i="39"/>
  <c r="AC369" i="5" l="1"/>
  <c r="AG369" i="5" s="1"/>
  <c r="AC325" i="5"/>
  <c r="AG325" i="5" s="1"/>
  <c r="AC280" i="5"/>
  <c r="AG280" i="5" s="1"/>
  <c r="AC317" i="5"/>
  <c r="AG317" i="5" s="1"/>
  <c r="AC354" i="5"/>
  <c r="AG354" i="5" s="1"/>
  <c r="AC337" i="5"/>
  <c r="AG337" i="5" s="1"/>
  <c r="AC366" i="5"/>
  <c r="AG366" i="5" s="1"/>
  <c r="AC375" i="5"/>
  <c r="AG375" i="5" s="1"/>
  <c r="AC323" i="5"/>
  <c r="AG323" i="5" s="1"/>
  <c r="AC335" i="5"/>
  <c r="AG335" i="5" s="1"/>
  <c r="AC347" i="5"/>
  <c r="AG347" i="5" s="1"/>
  <c r="AC353" i="5"/>
  <c r="AG353" i="5" s="1"/>
  <c r="AC283" i="5"/>
  <c r="AG283" i="5" s="1"/>
  <c r="AC299" i="5"/>
  <c r="AG299" i="5" s="1"/>
  <c r="AC311" i="5"/>
  <c r="AG311" i="5" s="1"/>
  <c r="AC329" i="5"/>
  <c r="AG329" i="5" s="1"/>
  <c r="AC334" i="5"/>
  <c r="AG334" i="5" s="1"/>
  <c r="AC295" i="5"/>
  <c r="AG295" i="5" s="1"/>
  <c r="AC338" i="5"/>
  <c r="AG338" i="5" s="1"/>
  <c r="AC336" i="5"/>
  <c r="AG336" i="5" s="1"/>
  <c r="AC310" i="5"/>
  <c r="AG310" i="5" s="1"/>
  <c r="AC304" i="5"/>
  <c r="AG304" i="5" s="1"/>
  <c r="AC316" i="5"/>
  <c r="AG316" i="5" s="1"/>
  <c r="AC372" i="5"/>
  <c r="AG372" i="5" s="1"/>
  <c r="AC371" i="5"/>
  <c r="AG371" i="5" s="1"/>
  <c r="AC340" i="5"/>
  <c r="AG340" i="5" s="1"/>
  <c r="AC377" i="5"/>
  <c r="AG377" i="5" s="1"/>
  <c r="AC307" i="5"/>
  <c r="AG307" i="5" s="1"/>
  <c r="AC286" i="5"/>
  <c r="AG286" i="5" s="1"/>
  <c r="AC360" i="5"/>
  <c r="AG360" i="5" s="1"/>
  <c r="AC291" i="5"/>
  <c r="AG291" i="5" s="1"/>
  <c r="AC320" i="5"/>
  <c r="AG320" i="5" s="1"/>
  <c r="AC352" i="5"/>
  <c r="AG352" i="5" s="1"/>
  <c r="AC282" i="5"/>
  <c r="AG282" i="5" s="1"/>
  <c r="AC319" i="5"/>
  <c r="AG319" i="5" s="1"/>
  <c r="AC342" i="5"/>
  <c r="AG342" i="5" s="1"/>
  <c r="AC349" i="5"/>
  <c r="AG349" i="5" s="1"/>
  <c r="AC305" i="5"/>
  <c r="AG305" i="5" s="1"/>
  <c r="AC298" i="5"/>
  <c r="AG298" i="5" s="1"/>
  <c r="AC348" i="5"/>
  <c r="AG348" i="5" s="1"/>
  <c r="AC341" i="5"/>
  <c r="AG341" i="5" s="1"/>
  <c r="AC322" i="5"/>
  <c r="AG322" i="5" s="1"/>
  <c r="AC285" i="5"/>
  <c r="AG285" i="5" s="1"/>
  <c r="AC328" i="5"/>
  <c r="AG328" i="5" s="1"/>
  <c r="AC346" i="5"/>
  <c r="AG346" i="5" s="1"/>
  <c r="AC344" i="5"/>
  <c r="AG344" i="5" s="1"/>
  <c r="AC358" i="5"/>
  <c r="AG358" i="5" s="1"/>
  <c r="AC315" i="5"/>
  <c r="AG315" i="5" s="1"/>
  <c r="AC332" i="5"/>
  <c r="AG332" i="5" s="1"/>
  <c r="AC327" i="5"/>
  <c r="AG327" i="5" s="1"/>
  <c r="AC294" i="5"/>
  <c r="AG294" i="5" s="1"/>
  <c r="AC308" i="5"/>
  <c r="AG308" i="5" s="1"/>
  <c r="AC276" i="5"/>
  <c r="AG276" i="5" s="1"/>
  <c r="AC277" i="5"/>
  <c r="AG277" i="5" s="1"/>
  <c r="AC302" i="5"/>
  <c r="AG302" i="5" s="1"/>
  <c r="AC339" i="5"/>
  <c r="AG339" i="5" s="1"/>
  <c r="AC376" i="5"/>
  <c r="AG376" i="5" s="1"/>
  <c r="AC306" i="5"/>
  <c r="AG306" i="5" s="1"/>
  <c r="AC343" i="5"/>
  <c r="AG343" i="5" s="1"/>
  <c r="AC313" i="5"/>
  <c r="AG313" i="5" s="1"/>
  <c r="AC350" i="5"/>
  <c r="AG350" i="5" s="1"/>
  <c r="AC292" i="5"/>
  <c r="AG292" i="5" s="1"/>
  <c r="AC374" i="5"/>
  <c r="AG374" i="5" s="1"/>
  <c r="AC361" i="5"/>
  <c r="AG361" i="5" s="1"/>
  <c r="AC373" i="5"/>
  <c r="AG373" i="5" s="1"/>
  <c r="AC297" i="5"/>
  <c r="AG297" i="5" s="1"/>
  <c r="AC303" i="5"/>
  <c r="AG303" i="5" s="1"/>
  <c r="AC284" i="5"/>
  <c r="AG284" i="5" s="1"/>
  <c r="AC370" i="5"/>
  <c r="AG370" i="5" s="1"/>
  <c r="AC290" i="5"/>
  <c r="AG290" i="5" s="1"/>
  <c r="AC331" i="5"/>
  <c r="AG331" i="5" s="1"/>
  <c r="AC356" i="5"/>
  <c r="AG356" i="5" s="1"/>
  <c r="AC288" i="5"/>
  <c r="AG288" i="5" s="1"/>
  <c r="AC289" i="5"/>
  <c r="AG289" i="5" s="1"/>
  <c r="AC314" i="5"/>
  <c r="AG314" i="5" s="1"/>
  <c r="AC351" i="5"/>
  <c r="AG351" i="5" s="1"/>
  <c r="AC281" i="5"/>
  <c r="AG281" i="5" s="1"/>
  <c r="AC318" i="5"/>
  <c r="AG318" i="5" s="1"/>
  <c r="AC355" i="5"/>
  <c r="AG355" i="5" s="1"/>
  <c r="AC312" i="5"/>
  <c r="AG312" i="5" s="1"/>
  <c r="AC324" i="5"/>
  <c r="AG324" i="5" s="1"/>
  <c r="AC362" i="5"/>
  <c r="AG362" i="5" s="1"/>
  <c r="AC378" i="5"/>
  <c r="AG378" i="5" s="1"/>
  <c r="AC279" i="5"/>
  <c r="AG279" i="5" s="1"/>
  <c r="AC359" i="5"/>
  <c r="AG359" i="5" s="1"/>
  <c r="AC365" i="5"/>
  <c r="AG365" i="5" s="1"/>
  <c r="AC296" i="5"/>
  <c r="AG296" i="5" s="1"/>
  <c r="AC309" i="5"/>
  <c r="AG309" i="5" s="1"/>
  <c r="AC278" i="5"/>
  <c r="AG278" i="5" s="1"/>
  <c r="AC321" i="5"/>
  <c r="AG321" i="5" s="1"/>
  <c r="AC368" i="5"/>
  <c r="AG368" i="5" s="1"/>
  <c r="AC364" i="5"/>
  <c r="AG364" i="5" s="1"/>
  <c r="AC333" i="5"/>
  <c r="AG333" i="5" s="1"/>
  <c r="AC345" i="5"/>
  <c r="AG345" i="5" s="1"/>
  <c r="AC357" i="5"/>
  <c r="AG357" i="5" s="1"/>
  <c r="AC287" i="5"/>
  <c r="AG287" i="5" s="1"/>
  <c r="AC300" i="5"/>
  <c r="AG300" i="5" s="1"/>
  <c r="AC301" i="5"/>
  <c r="AG301" i="5" s="1"/>
  <c r="AC326" i="5"/>
  <c r="AG326" i="5" s="1"/>
  <c r="AC363" i="5"/>
  <c r="AG363" i="5" s="1"/>
  <c r="AC293" i="5"/>
  <c r="AG293" i="5" s="1"/>
  <c r="AC330" i="5"/>
  <c r="AG330" i="5" s="1"/>
  <c r="AC367" i="5"/>
  <c r="AG367" i="5" s="1"/>
  <c r="BF40" i="38"/>
  <c r="BF41" i="38"/>
  <c r="BF42" i="38"/>
  <c r="BF43" i="38"/>
  <c r="BF44" i="38"/>
  <c r="BF45" i="38"/>
  <c r="BF46" i="38"/>
  <c r="BF48" i="38"/>
  <c r="BF39" i="38"/>
  <c r="BC12" i="38"/>
  <c r="BC13" i="38"/>
  <c r="BC14" i="38"/>
  <c r="BC15" i="38"/>
  <c r="BC16" i="38"/>
  <c r="BC17" i="38"/>
  <c r="BC18" i="38"/>
  <c r="BC19" i="38"/>
  <c r="BC20" i="38"/>
  <c r="BC21" i="38"/>
  <c r="BC22" i="38"/>
  <c r="BC23" i="38"/>
  <c r="BC24" i="38"/>
  <c r="BC25" i="38"/>
  <c r="BC26" i="38"/>
  <c r="BC27" i="38"/>
  <c r="BC28" i="38"/>
  <c r="BC29" i="38"/>
  <c r="BC30" i="38"/>
  <c r="BC10" i="38"/>
  <c r="AZ11" i="38"/>
  <c r="AZ12" i="38"/>
  <c r="AZ17" i="38"/>
  <c r="AZ24" i="38"/>
  <c r="AZ25" i="38"/>
  <c r="G10" i="38"/>
  <c r="G10" i="37"/>
  <c r="G10" i="36"/>
  <c r="G10" i="34" l="1"/>
  <c r="BM71" i="39" l="1"/>
  <c r="BM70" i="39"/>
  <c r="BM69" i="39"/>
  <c r="BM68" i="39"/>
  <c r="BM62" i="39"/>
  <c r="BP67" i="39"/>
  <c r="BP66" i="39"/>
  <c r="BP65" i="39"/>
  <c r="BP64" i="39"/>
  <c r="BP63" i="39"/>
  <c r="BP61" i="39"/>
  <c r="BP60" i="39"/>
  <c r="BP59" i="39"/>
  <c r="BP58" i="39"/>
  <c r="BP57" i="39"/>
  <c r="BP56" i="39"/>
  <c r="BY47" i="39"/>
  <c r="BY46" i="39"/>
  <c r="BY45" i="39"/>
  <c r="BY43" i="39"/>
  <c r="BY42" i="39"/>
  <c r="BY40" i="39"/>
  <c r="BY39" i="39"/>
  <c r="BY38" i="39"/>
  <c r="BY37" i="39"/>
  <c r="BY36" i="39"/>
  <c r="BY35" i="39"/>
  <c r="BY34" i="39"/>
  <c r="BY33" i="39"/>
  <c r="BY32" i="39"/>
  <c r="BY31" i="39"/>
  <c r="BY30" i="39"/>
  <c r="BY29" i="39"/>
  <c r="BY28" i="39"/>
  <c r="BY27" i="39"/>
  <c r="BY26" i="39"/>
  <c r="BY25" i="39"/>
  <c r="BY24" i="39"/>
  <c r="BY23" i="39"/>
  <c r="BY22" i="39"/>
  <c r="BY21" i="39"/>
  <c r="BY20" i="39"/>
  <c r="BY19" i="39"/>
  <c r="BY18" i="39"/>
  <c r="BY17" i="39"/>
  <c r="BY16" i="39"/>
  <c r="BY15" i="39"/>
  <c r="BY14" i="39"/>
  <c r="BY13" i="39"/>
  <c r="BY12" i="39"/>
  <c r="BY11" i="39"/>
  <c r="BY10" i="39"/>
  <c r="BV48" i="39"/>
  <c r="BV47" i="39"/>
  <c r="BV46" i="39"/>
  <c r="BV45" i="39"/>
  <c r="BV44" i="39"/>
  <c r="BV41" i="39"/>
  <c r="BV40" i="39"/>
  <c r="BV39" i="39"/>
  <c r="BV38" i="39"/>
  <c r="BV37" i="39"/>
  <c r="BV36" i="39"/>
  <c r="BV35" i="39"/>
  <c r="BV34" i="39"/>
  <c r="BV33" i="39"/>
  <c r="BV32" i="39"/>
  <c r="BV31" i="39"/>
  <c r="BV30" i="39"/>
  <c r="BV29" i="39"/>
  <c r="BV28" i="39"/>
  <c r="BV26" i="39"/>
  <c r="BV25" i="39"/>
  <c r="BV24" i="39"/>
  <c r="BV23" i="39"/>
  <c r="BV22" i="39"/>
  <c r="BV21" i="39"/>
  <c r="BV20" i="39"/>
  <c r="BV19" i="39"/>
  <c r="BV18" i="39"/>
  <c r="BV17" i="39"/>
  <c r="BV16" i="39"/>
  <c r="BV15" i="39"/>
  <c r="BV14" i="39"/>
  <c r="BV13" i="39"/>
  <c r="BV12" i="39"/>
  <c r="BV11" i="39"/>
  <c r="BS48" i="39"/>
  <c r="BS47" i="39"/>
  <c r="BS46" i="39"/>
  <c r="BS45" i="39"/>
  <c r="BS44" i="39"/>
  <c r="BS43" i="39"/>
  <c r="BS42" i="39"/>
  <c r="BS41" i="39"/>
  <c r="BS40" i="39"/>
  <c r="BS39" i="39"/>
  <c r="BS38" i="39"/>
  <c r="BS37" i="39"/>
  <c r="BS36" i="39"/>
  <c r="BS35" i="39"/>
  <c r="BS34" i="39"/>
  <c r="BS33" i="39"/>
  <c r="BS32" i="39"/>
  <c r="BS31" i="39"/>
  <c r="BS30" i="39"/>
  <c r="BS29" i="39"/>
  <c r="BS28" i="39"/>
  <c r="BS27" i="39"/>
  <c r="BS26" i="39"/>
  <c r="BS25" i="39"/>
  <c r="BS24" i="39"/>
  <c r="BS23" i="39"/>
  <c r="BS22" i="39"/>
  <c r="BS21" i="39"/>
  <c r="BS20" i="39"/>
  <c r="BS19" i="39"/>
  <c r="BS18" i="39"/>
  <c r="BS17" i="39"/>
  <c r="BS16" i="39"/>
  <c r="BS15" i="39"/>
  <c r="BS14" i="39"/>
  <c r="BS13" i="39"/>
  <c r="BS11" i="39"/>
  <c r="BS10" i="39"/>
  <c r="BP48" i="39"/>
  <c r="BP44" i="39"/>
  <c r="BP43" i="39"/>
  <c r="BP42" i="39"/>
  <c r="BP41" i="39"/>
  <c r="BP35" i="39"/>
  <c r="BP34" i="39"/>
  <c r="BP33" i="39"/>
  <c r="BP32" i="39"/>
  <c r="BP31" i="39"/>
  <c r="BP30" i="39"/>
  <c r="BP29" i="39"/>
  <c r="BP28" i="39"/>
  <c r="BP27" i="39"/>
  <c r="BP26" i="39"/>
  <c r="BP25" i="39"/>
  <c r="BP24" i="39"/>
  <c r="BP23" i="39"/>
  <c r="BP22" i="39"/>
  <c r="BP21" i="39"/>
  <c r="BP20" i="39"/>
  <c r="BP19" i="39"/>
  <c r="BP18" i="39"/>
  <c r="BP17" i="39"/>
  <c r="BP16" i="39"/>
  <c r="BP15" i="39"/>
  <c r="BP14" i="39"/>
  <c r="BP13" i="39"/>
  <c r="BP12" i="39"/>
  <c r="BP11" i="39"/>
  <c r="BP10" i="39"/>
  <c r="BM48" i="39"/>
  <c r="BM47" i="39"/>
  <c r="BM46" i="39"/>
  <c r="BM44" i="39"/>
  <c r="BM43" i="39"/>
  <c r="BM42" i="39"/>
  <c r="BM41" i="39"/>
  <c r="BM40" i="39"/>
  <c r="BM39" i="39"/>
  <c r="BM38" i="39"/>
  <c r="BM37" i="39"/>
  <c r="BM36" i="39"/>
  <c r="BM27" i="39"/>
  <c r="BM12" i="39"/>
  <c r="BM10" i="39"/>
  <c r="AZ51" i="39"/>
  <c r="AZ47" i="39"/>
  <c r="AZ50" i="39"/>
  <c r="AZ49" i="39"/>
  <c r="BC51" i="39"/>
  <c r="BC47" i="39"/>
  <c r="BC50" i="39"/>
  <c r="BC49" i="39"/>
  <c r="BC48" i="39"/>
  <c r="BC46" i="39"/>
  <c r="BC45" i="39"/>
  <c r="BC44" i="39"/>
  <c r="BC43" i="39"/>
  <c r="BC42" i="39"/>
  <c r="BC41" i="39"/>
  <c r="BC40" i="39"/>
  <c r="BC39" i="39"/>
  <c r="BF48" i="39"/>
  <c r="BF46" i="39"/>
  <c r="BF45" i="39"/>
  <c r="BF44" i="39"/>
  <c r="BF43" i="39"/>
  <c r="BF42" i="39"/>
  <c r="BF41" i="39"/>
  <c r="BF40" i="39"/>
  <c r="BF39" i="39"/>
  <c r="BF30" i="39"/>
  <c r="BF29" i="39"/>
  <c r="BF28" i="39"/>
  <c r="BF27" i="39"/>
  <c r="BF26" i="39"/>
  <c r="BF23" i="39"/>
  <c r="BF22" i="39"/>
  <c r="BF21" i="39"/>
  <c r="BF20" i="39"/>
  <c r="BF19" i="39"/>
  <c r="BF18" i="39"/>
  <c r="BF16" i="39"/>
  <c r="BF15" i="39"/>
  <c r="BF14" i="39"/>
  <c r="BF13" i="39"/>
  <c r="BF11" i="39"/>
  <c r="BF10" i="39"/>
  <c r="BC30" i="39"/>
  <c r="BC29" i="39"/>
  <c r="BC28" i="39"/>
  <c r="BC27" i="39"/>
  <c r="BC26" i="39"/>
  <c r="BC25" i="39"/>
  <c r="BC24" i="39"/>
  <c r="BC23" i="39"/>
  <c r="BC22" i="39"/>
  <c r="BC20" i="39"/>
  <c r="BC19" i="39"/>
  <c r="BC18" i="39"/>
  <c r="BC17" i="39"/>
  <c r="BC16" i="39"/>
  <c r="BC15" i="39"/>
  <c r="BC14" i="39"/>
  <c r="BC13" i="39"/>
  <c r="BC12" i="39"/>
  <c r="BC10" i="39"/>
  <c r="AZ25" i="39"/>
  <c r="AZ24" i="39"/>
  <c r="AZ17" i="39"/>
  <c r="AZ12" i="39"/>
  <c r="AZ11" i="39"/>
  <c r="AR94" i="39"/>
  <c r="AR92" i="39"/>
  <c r="AR91" i="39"/>
  <c r="AR90" i="39"/>
  <c r="AR89" i="39"/>
  <c r="AR88" i="39"/>
  <c r="AR87" i="39"/>
  <c r="AR86" i="39"/>
  <c r="AR85" i="39"/>
  <c r="AR83" i="39"/>
  <c r="AR82" i="39"/>
  <c r="AR80" i="39"/>
  <c r="AR79" i="39"/>
  <c r="AR78" i="39"/>
  <c r="AR77" i="39"/>
  <c r="AR76" i="39"/>
  <c r="AR75" i="39"/>
  <c r="AR74" i="39"/>
  <c r="AR73" i="39"/>
  <c r="AR72" i="39"/>
  <c r="AR71" i="39"/>
  <c r="AR70" i="39"/>
  <c r="AR69" i="39"/>
  <c r="AR68" i="39"/>
  <c r="AR67" i="39"/>
  <c r="AR66" i="39"/>
  <c r="AR65" i="39"/>
  <c r="AR64" i="39"/>
  <c r="AR63" i="39"/>
  <c r="AR62" i="39"/>
  <c r="AR61" i="39"/>
  <c r="AR60" i="39"/>
  <c r="AR59" i="39"/>
  <c r="AR58" i="39"/>
  <c r="AR57" i="39"/>
  <c r="AR56" i="39"/>
  <c r="AR55" i="39"/>
  <c r="AR54" i="39"/>
  <c r="AR53" i="39"/>
  <c r="AR51" i="39"/>
  <c r="AR50" i="39"/>
  <c r="AR48" i="39"/>
  <c r="AR47" i="39"/>
  <c r="AR46" i="39"/>
  <c r="AR45" i="39"/>
  <c r="AR44" i="39"/>
  <c r="AR43" i="39"/>
  <c r="AR41" i="39"/>
  <c r="AR40" i="39"/>
  <c r="AR39" i="39"/>
  <c r="AR37" i="39"/>
  <c r="AR36" i="39"/>
  <c r="AR35" i="39"/>
  <c r="AR34" i="39"/>
  <c r="AR33" i="39"/>
  <c r="AR32" i="39"/>
  <c r="AR31" i="39"/>
  <c r="AR30" i="39"/>
  <c r="AR29" i="39"/>
  <c r="AR28" i="39"/>
  <c r="AR27" i="39"/>
  <c r="AR26" i="39"/>
  <c r="AR25" i="39"/>
  <c r="AR24" i="39"/>
  <c r="AR23" i="39"/>
  <c r="AR22" i="39"/>
  <c r="AR21" i="39"/>
  <c r="AR20" i="39"/>
  <c r="AR19" i="39"/>
  <c r="AR18" i="39"/>
  <c r="AR17" i="39"/>
  <c r="AR16" i="39"/>
  <c r="AR15" i="39"/>
  <c r="AR14" i="39"/>
  <c r="AR13" i="39"/>
  <c r="AR12" i="39"/>
  <c r="AR11" i="39"/>
  <c r="AR10" i="39"/>
  <c r="AO93" i="39"/>
  <c r="AO84" i="39"/>
  <c r="AO81" i="39"/>
  <c r="AO52" i="39"/>
  <c r="AO49" i="39"/>
  <c r="AO42" i="39"/>
  <c r="AO38" i="39"/>
  <c r="X86" i="39"/>
  <c r="X85" i="39"/>
  <c r="X81" i="39"/>
  <c r="X80" i="39"/>
  <c r="AA86" i="39"/>
  <c r="AA85" i="39"/>
  <c r="AA84" i="39"/>
  <c r="AA80" i="39"/>
  <c r="AA79" i="39"/>
  <c r="AD84" i="39"/>
  <c r="AD83" i="39"/>
  <c r="AD82" i="39"/>
  <c r="AD81" i="39"/>
  <c r="AD79" i="39"/>
  <c r="AG72" i="39"/>
  <c r="AG71" i="39"/>
  <c r="AG70" i="39"/>
  <c r="AG68" i="39"/>
  <c r="AG67" i="39"/>
  <c r="AG66" i="39"/>
  <c r="AG65" i="39"/>
  <c r="AG62" i="39"/>
  <c r="AD74" i="39"/>
  <c r="AD73" i="39"/>
  <c r="AD72" i="39"/>
  <c r="AD71" i="39"/>
  <c r="AD69" i="39"/>
  <c r="AD64" i="39"/>
  <c r="AD63" i="39"/>
  <c r="AD62" i="39"/>
  <c r="AA74" i="39"/>
  <c r="AA73" i="39"/>
  <c r="AA69" i="39"/>
  <c r="AA68" i="39"/>
  <c r="AA64" i="39"/>
  <c r="AA63" i="39"/>
  <c r="X74" i="39"/>
  <c r="X73" i="39"/>
  <c r="X72" i="39"/>
  <c r="X71" i="39"/>
  <c r="X70" i="39"/>
  <c r="X69" i="39"/>
  <c r="X68" i="39"/>
  <c r="X64" i="39"/>
  <c r="X63" i="39"/>
  <c r="X62" i="39"/>
  <c r="X57" i="39"/>
  <c r="X56" i="39"/>
  <c r="X55" i="39"/>
  <c r="X54" i="39"/>
  <c r="X50" i="39"/>
  <c r="X45" i="39"/>
  <c r="X43" i="39"/>
  <c r="AA55" i="39"/>
  <c r="AA45" i="39"/>
  <c r="AD50" i="39"/>
  <c r="AD46" i="39"/>
  <c r="AD43" i="39"/>
  <c r="AD39" i="39"/>
  <c r="AD32" i="39"/>
  <c r="AD31" i="39"/>
  <c r="AD30" i="39"/>
  <c r="AD26" i="39"/>
  <c r="AD22" i="39"/>
  <c r="AD17" i="39"/>
  <c r="AD16" i="39"/>
  <c r="AD14" i="39"/>
  <c r="AD13" i="39"/>
  <c r="AD12" i="39"/>
  <c r="AD11" i="39"/>
  <c r="AD10" i="39"/>
  <c r="AA34" i="39"/>
  <c r="AA33" i="39"/>
  <c r="AA28" i="39"/>
  <c r="AA22" i="39"/>
  <c r="AA17" i="39"/>
  <c r="AA16" i="39"/>
  <c r="AA13" i="39"/>
  <c r="X34" i="39"/>
  <c r="X33" i="39"/>
  <c r="X31" i="39"/>
  <c r="X30" i="39"/>
  <c r="X28" i="39"/>
  <c r="X26" i="39"/>
  <c r="X21" i="39"/>
  <c r="X15" i="39"/>
  <c r="X14" i="39"/>
  <c r="X12" i="39"/>
  <c r="X10" i="39"/>
  <c r="P109" i="39"/>
  <c r="P108" i="39"/>
  <c r="P106" i="39"/>
  <c r="P105" i="39"/>
  <c r="P104" i="39"/>
  <c r="P103" i="39"/>
  <c r="P102" i="39"/>
  <c r="P101" i="39"/>
  <c r="P100" i="39"/>
  <c r="P99" i="39"/>
  <c r="P98" i="39"/>
  <c r="P97" i="39"/>
  <c r="P96" i="39"/>
  <c r="P95" i="39"/>
  <c r="P94" i="39"/>
  <c r="P93" i="39"/>
  <c r="P92" i="39"/>
  <c r="P91" i="39"/>
  <c r="P90" i="39"/>
  <c r="P88" i="39"/>
  <c r="P87" i="39"/>
  <c r="P86" i="39"/>
  <c r="P85" i="39"/>
  <c r="P84" i="39"/>
  <c r="P83" i="39"/>
  <c r="P82" i="39"/>
  <c r="P81" i="39"/>
  <c r="P80" i="39"/>
  <c r="P79" i="39"/>
  <c r="P78" i="39"/>
  <c r="P77" i="39"/>
  <c r="P76" i="39"/>
  <c r="P75" i="39"/>
  <c r="P74" i="39"/>
  <c r="P73" i="39"/>
  <c r="P72" i="39"/>
  <c r="P71" i="39"/>
  <c r="P70" i="39"/>
  <c r="P69" i="39"/>
  <c r="P68" i="39"/>
  <c r="P67" i="39"/>
  <c r="P66" i="39"/>
  <c r="P65" i="39"/>
  <c r="P64" i="39"/>
  <c r="P63" i="39"/>
  <c r="P62" i="39"/>
  <c r="P61" i="39"/>
  <c r="P60" i="39"/>
  <c r="P59" i="39"/>
  <c r="P58" i="39"/>
  <c r="P57" i="39"/>
  <c r="P56" i="39"/>
  <c r="P55" i="39"/>
  <c r="P54" i="39"/>
  <c r="P53" i="39"/>
  <c r="P52" i="39"/>
  <c r="P51" i="39"/>
  <c r="P50" i="39"/>
  <c r="P49" i="39"/>
  <c r="P48" i="39"/>
  <c r="P47" i="39"/>
  <c r="P46" i="39"/>
  <c r="P45" i="39"/>
  <c r="P44" i="39"/>
  <c r="P43" i="39"/>
  <c r="P42" i="39"/>
  <c r="P41" i="39"/>
  <c r="P40" i="39"/>
  <c r="P39" i="39"/>
  <c r="P38" i="39"/>
  <c r="P37" i="39"/>
  <c r="P36" i="39"/>
  <c r="P35" i="39"/>
  <c r="P34" i="39"/>
  <c r="P33" i="39"/>
  <c r="P32" i="39"/>
  <c r="P31" i="39"/>
  <c r="P30" i="39"/>
  <c r="P29" i="39"/>
  <c r="P28" i="39"/>
  <c r="P27" i="39"/>
  <c r="P26" i="39"/>
  <c r="P25" i="39"/>
  <c r="P24" i="39"/>
  <c r="P23" i="39"/>
  <c r="P22" i="39"/>
  <c r="P21" i="39"/>
  <c r="P20" i="39"/>
  <c r="P19" i="39"/>
  <c r="P18" i="39"/>
  <c r="P17" i="39"/>
  <c r="P16" i="39"/>
  <c r="P15" i="39"/>
  <c r="P14" i="39"/>
  <c r="P13" i="39"/>
  <c r="P12" i="39"/>
  <c r="P11" i="39"/>
  <c r="P10" i="39"/>
  <c r="M107" i="39"/>
  <c r="M106" i="39"/>
  <c r="M105" i="39"/>
  <c r="M104" i="39"/>
  <c r="M101" i="39"/>
  <c r="M99" i="39"/>
  <c r="M97" i="39"/>
  <c r="M96" i="39"/>
  <c r="M95" i="39"/>
  <c r="M92" i="39"/>
  <c r="M90" i="39"/>
  <c r="M89" i="39"/>
  <c r="M88" i="39"/>
  <c r="M87" i="39"/>
  <c r="M84" i="39"/>
  <c r="M82" i="39"/>
  <c r="M81" i="39"/>
  <c r="M79" i="39"/>
  <c r="M78" i="39"/>
  <c r="M77" i="39"/>
  <c r="M76" i="39"/>
  <c r="M75" i="39"/>
  <c r="M73" i="39"/>
  <c r="M72" i="39"/>
  <c r="M70" i="39"/>
  <c r="M69" i="39"/>
  <c r="M68" i="39"/>
  <c r="M67" i="39"/>
  <c r="M66" i="39"/>
  <c r="M65" i="39"/>
  <c r="M64" i="39"/>
  <c r="M63" i="39"/>
  <c r="M62" i="39"/>
  <c r="M61" i="39"/>
  <c r="M60" i="39"/>
  <c r="M59" i="39"/>
  <c r="M58" i="39"/>
  <c r="M57" i="39"/>
  <c r="M56" i="39"/>
  <c r="M55" i="39"/>
  <c r="M53" i="39"/>
  <c r="M52" i="39"/>
  <c r="M51" i="39"/>
  <c r="M50" i="39"/>
  <c r="M49" i="39"/>
  <c r="M48" i="39"/>
  <c r="M47" i="39"/>
  <c r="M46" i="39"/>
  <c r="M45" i="39"/>
  <c r="M44" i="39"/>
  <c r="M43" i="39"/>
  <c r="M42" i="39"/>
  <c r="M40" i="39"/>
  <c r="M39" i="39"/>
  <c r="M38" i="39"/>
  <c r="M36" i="39"/>
  <c r="M35" i="39"/>
  <c r="M34" i="39"/>
  <c r="M33" i="39"/>
  <c r="M32" i="39"/>
  <c r="M31" i="39"/>
  <c r="M30" i="39"/>
  <c r="M29" i="39"/>
  <c r="M28" i="39"/>
  <c r="M27" i="39"/>
  <c r="M26" i="39"/>
  <c r="M25" i="39"/>
  <c r="M24" i="39"/>
  <c r="M23" i="39"/>
  <c r="M22" i="39"/>
  <c r="M21" i="39"/>
  <c r="M20" i="39"/>
  <c r="M19" i="39"/>
  <c r="M18" i="39"/>
  <c r="M17" i="39"/>
  <c r="M16" i="39"/>
  <c r="M15" i="39"/>
  <c r="M14" i="39"/>
  <c r="M13" i="39"/>
  <c r="M12" i="39"/>
  <c r="M11" i="39"/>
  <c r="M10" i="39"/>
  <c r="J108" i="39"/>
  <c r="J107" i="39"/>
  <c r="J102" i="39"/>
  <c r="J100" i="39"/>
  <c r="J97" i="39"/>
  <c r="J94" i="39"/>
  <c r="J93" i="39"/>
  <c r="J91" i="39"/>
  <c r="J89" i="39"/>
  <c r="J83" i="39"/>
  <c r="J75" i="39"/>
  <c r="J71" i="39"/>
  <c r="J64" i="39"/>
  <c r="J57" i="39"/>
  <c r="J54" i="39"/>
  <c r="J52" i="39"/>
  <c r="J47" i="39"/>
  <c r="J37" i="39"/>
  <c r="G108" i="39"/>
  <c r="G107" i="39"/>
  <c r="G106" i="39"/>
  <c r="G102" i="39"/>
  <c r="G101" i="39"/>
  <c r="G100" i="39"/>
  <c r="G99" i="39"/>
  <c r="G96" i="39"/>
  <c r="G94" i="39"/>
  <c r="G93" i="39"/>
  <c r="G91" i="39"/>
  <c r="G90" i="39"/>
  <c r="G89" i="39"/>
  <c r="G88" i="39"/>
  <c r="G87" i="39"/>
  <c r="G83" i="39"/>
  <c r="G82" i="39"/>
  <c r="G78" i="39"/>
  <c r="G77" i="39"/>
  <c r="G74" i="39"/>
  <c r="G71" i="39"/>
  <c r="G70" i="39"/>
  <c r="G69" i="39"/>
  <c r="G67" i="39"/>
  <c r="G65" i="39"/>
  <c r="G63" i="39"/>
  <c r="G60" i="39"/>
  <c r="G57" i="39"/>
  <c r="G54" i="39"/>
  <c r="G53" i="39"/>
  <c r="G51" i="39"/>
  <c r="G46" i="39"/>
  <c r="G43" i="39"/>
  <c r="G40" i="39"/>
  <c r="G39" i="39"/>
  <c r="G38" i="39"/>
  <c r="G37" i="39"/>
  <c r="G36" i="39"/>
  <c r="G35" i="39"/>
  <c r="G34" i="39"/>
  <c r="G32" i="39"/>
  <c r="G31" i="39"/>
  <c r="G30" i="39"/>
  <c r="G28" i="39"/>
  <c r="G26" i="39"/>
  <c r="G25" i="39"/>
  <c r="G24" i="39"/>
  <c r="G23" i="39"/>
  <c r="G22" i="39"/>
  <c r="G21" i="39"/>
  <c r="G20" i="39"/>
  <c r="G19" i="39"/>
  <c r="G18" i="39"/>
  <c r="G17" i="39"/>
  <c r="G16" i="39"/>
  <c r="G12" i="39"/>
  <c r="G11" i="39"/>
  <c r="O109" i="39"/>
  <c r="O108" i="39"/>
  <c r="I108" i="39"/>
  <c r="F108" i="39"/>
  <c r="L107" i="39"/>
  <c r="I107" i="39"/>
  <c r="F107" i="39"/>
  <c r="O106" i="39"/>
  <c r="L106" i="39"/>
  <c r="F106" i="39"/>
  <c r="O105" i="39"/>
  <c r="L105" i="39"/>
  <c r="O104" i="39"/>
  <c r="L104" i="39"/>
  <c r="O103" i="39"/>
  <c r="O102" i="39"/>
  <c r="I102" i="39"/>
  <c r="F102" i="39"/>
  <c r="O101" i="39"/>
  <c r="L101" i="39"/>
  <c r="F101" i="39"/>
  <c r="O100" i="39"/>
  <c r="I100" i="39"/>
  <c r="F100" i="39"/>
  <c r="O99" i="39"/>
  <c r="L99" i="39"/>
  <c r="F99" i="39"/>
  <c r="O98" i="39"/>
  <c r="O97" i="39"/>
  <c r="L97" i="39"/>
  <c r="I97" i="39"/>
  <c r="O96" i="39"/>
  <c r="L96" i="39"/>
  <c r="F96" i="39"/>
  <c r="O95" i="39"/>
  <c r="L95" i="39"/>
  <c r="O94" i="39"/>
  <c r="I94" i="39"/>
  <c r="F94" i="39"/>
  <c r="O93" i="39"/>
  <c r="I93" i="39"/>
  <c r="F93" i="39"/>
  <c r="AQ94" i="39"/>
  <c r="O92" i="39"/>
  <c r="L92" i="39"/>
  <c r="AN93" i="39"/>
  <c r="O91" i="39"/>
  <c r="I91" i="39"/>
  <c r="F91" i="39"/>
  <c r="AQ92" i="39"/>
  <c r="O90" i="39"/>
  <c r="L90" i="39"/>
  <c r="F90" i="39"/>
  <c r="AQ91" i="39"/>
  <c r="L89" i="39"/>
  <c r="I89" i="39"/>
  <c r="F89" i="39"/>
  <c r="AQ90" i="39"/>
  <c r="O88" i="39"/>
  <c r="L88" i="39"/>
  <c r="F88" i="39"/>
  <c r="AQ89" i="39"/>
  <c r="AQ88" i="39"/>
  <c r="Z86" i="39"/>
  <c r="W86" i="39"/>
  <c r="O87" i="39"/>
  <c r="L87" i="39"/>
  <c r="F87" i="39"/>
  <c r="AQ87" i="39"/>
  <c r="Z85" i="39"/>
  <c r="W85" i="39"/>
  <c r="O86" i="39"/>
  <c r="AQ86" i="39"/>
  <c r="AC84" i="39"/>
  <c r="Z84" i="39"/>
  <c r="O85" i="39"/>
  <c r="AQ85" i="39"/>
  <c r="AC83" i="39"/>
  <c r="O84" i="39"/>
  <c r="L84" i="39"/>
  <c r="AN84" i="39"/>
  <c r="AC82" i="39"/>
  <c r="O83" i="39"/>
  <c r="I83" i="39"/>
  <c r="F83" i="39"/>
  <c r="AQ83" i="39"/>
  <c r="AC81" i="39"/>
  <c r="W81" i="39"/>
  <c r="O82" i="39"/>
  <c r="L82" i="39"/>
  <c r="F82" i="39"/>
  <c r="AQ82" i="39"/>
  <c r="Z80" i="39"/>
  <c r="W80" i="39"/>
  <c r="O81" i="39"/>
  <c r="L81" i="39"/>
  <c r="AN81" i="39"/>
  <c r="AC79" i="39"/>
  <c r="Z79" i="39"/>
  <c r="O80" i="39"/>
  <c r="AQ80" i="39"/>
  <c r="O79" i="39"/>
  <c r="L79" i="39"/>
  <c r="AQ79" i="39"/>
  <c r="O78" i="39"/>
  <c r="L78" i="39"/>
  <c r="F78" i="39"/>
  <c r="AQ78" i="39"/>
  <c r="O77" i="39"/>
  <c r="L77" i="39"/>
  <c r="F77" i="39"/>
  <c r="AQ77" i="39"/>
  <c r="O76" i="39"/>
  <c r="L76" i="39"/>
  <c r="AQ76" i="39"/>
  <c r="AC74" i="39"/>
  <c r="Z74" i="39"/>
  <c r="W74" i="39"/>
  <c r="O75" i="39"/>
  <c r="L75" i="39"/>
  <c r="I75" i="39"/>
  <c r="AQ75" i="39"/>
  <c r="AC73" i="39"/>
  <c r="Z73" i="39"/>
  <c r="W73" i="39"/>
  <c r="O74" i="39"/>
  <c r="F74" i="39"/>
  <c r="AQ74" i="39"/>
  <c r="AF72" i="39"/>
  <c r="AC72" i="39"/>
  <c r="W72" i="39"/>
  <c r="O73" i="39"/>
  <c r="L73" i="39"/>
  <c r="AQ73" i="39"/>
  <c r="AF71" i="39"/>
  <c r="AC71" i="39"/>
  <c r="W71" i="39"/>
  <c r="O72" i="39"/>
  <c r="L72" i="39"/>
  <c r="AQ72" i="39"/>
  <c r="AF70" i="39"/>
  <c r="W70" i="39"/>
  <c r="O71" i="39"/>
  <c r="I71" i="39"/>
  <c r="F71" i="39"/>
  <c r="AQ71" i="39"/>
  <c r="AC69" i="39"/>
  <c r="Z69" i="39"/>
  <c r="W69" i="39"/>
  <c r="O70" i="39"/>
  <c r="L70" i="39"/>
  <c r="F70" i="39"/>
  <c r="BL71" i="39"/>
  <c r="AQ70" i="39"/>
  <c r="AF68" i="39"/>
  <c r="Z68" i="39"/>
  <c r="W68" i="39"/>
  <c r="O69" i="39"/>
  <c r="L69" i="39"/>
  <c r="F69" i="39"/>
  <c r="BL70" i="39"/>
  <c r="AQ69" i="39"/>
  <c r="AF67" i="39"/>
  <c r="O68" i="39"/>
  <c r="L68" i="39"/>
  <c r="BL69" i="39"/>
  <c r="AQ68" i="39"/>
  <c r="AF66" i="39"/>
  <c r="O67" i="39"/>
  <c r="L67" i="39"/>
  <c r="F67" i="39"/>
  <c r="BL68" i="39"/>
  <c r="AQ67" i="39"/>
  <c r="AF65" i="39"/>
  <c r="O66" i="39"/>
  <c r="L66" i="39"/>
  <c r="BO67" i="39"/>
  <c r="AQ66" i="39"/>
  <c r="AC64" i="39"/>
  <c r="Z64" i="39"/>
  <c r="W64" i="39"/>
  <c r="O65" i="39"/>
  <c r="L65" i="39"/>
  <c r="F65" i="39"/>
  <c r="BO66" i="39"/>
  <c r="AQ65" i="39"/>
  <c r="AC63" i="39"/>
  <c r="Z63" i="39"/>
  <c r="W63" i="39"/>
  <c r="O64" i="39"/>
  <c r="L64" i="39"/>
  <c r="I64" i="39"/>
  <c r="BO65" i="39"/>
  <c r="AQ64" i="39"/>
  <c r="AF62" i="39"/>
  <c r="AC62" i="39"/>
  <c r="W62" i="39"/>
  <c r="O63" i="39"/>
  <c r="L63" i="39"/>
  <c r="F63" i="39"/>
  <c r="BO64" i="39"/>
  <c r="AQ63" i="39"/>
  <c r="O62" i="39"/>
  <c r="L62" i="39"/>
  <c r="BO63" i="39"/>
  <c r="AQ62" i="39"/>
  <c r="O61" i="39"/>
  <c r="L61" i="39"/>
  <c r="BL62" i="39"/>
  <c r="AQ61" i="39"/>
  <c r="O60" i="39"/>
  <c r="L60" i="39"/>
  <c r="F60" i="39"/>
  <c r="BO61" i="39"/>
  <c r="AQ60" i="39"/>
  <c r="O59" i="39"/>
  <c r="L59" i="39"/>
  <c r="BO60" i="39"/>
  <c r="AQ59" i="39"/>
  <c r="W57" i="39"/>
  <c r="O58" i="39"/>
  <c r="L58" i="39"/>
  <c r="BO59" i="39"/>
  <c r="AQ58" i="39"/>
  <c r="W56" i="39"/>
  <c r="O57" i="39"/>
  <c r="L57" i="39"/>
  <c r="I57" i="39"/>
  <c r="F57" i="39"/>
  <c r="BO58" i="39"/>
  <c r="AQ57" i="39"/>
  <c r="Z55" i="39"/>
  <c r="W55" i="39"/>
  <c r="O56" i="39"/>
  <c r="L56" i="39"/>
  <c r="BO57" i="39"/>
  <c r="AQ56" i="39"/>
  <c r="W54" i="39"/>
  <c r="O55" i="39"/>
  <c r="L55" i="39"/>
  <c r="BO56" i="39"/>
  <c r="AQ55" i="39"/>
  <c r="AQ54" i="39"/>
  <c r="O54" i="39"/>
  <c r="I54" i="39"/>
  <c r="F54" i="39"/>
  <c r="AQ53" i="39"/>
  <c r="O53" i="39"/>
  <c r="L53" i="39"/>
  <c r="F53" i="39"/>
  <c r="AN52" i="39"/>
  <c r="AC50" i="39"/>
  <c r="W50" i="39"/>
  <c r="O52" i="39"/>
  <c r="L52" i="39"/>
  <c r="I52" i="39"/>
  <c r="BB51" i="39"/>
  <c r="AY51" i="39"/>
  <c r="AQ51" i="39"/>
  <c r="O51" i="39"/>
  <c r="L51" i="39"/>
  <c r="F51" i="39"/>
  <c r="BB47" i="39"/>
  <c r="AY47" i="39"/>
  <c r="AQ50" i="39"/>
  <c r="O50" i="39"/>
  <c r="L50" i="39"/>
  <c r="BB50" i="39"/>
  <c r="AY50" i="39"/>
  <c r="AN49" i="39"/>
  <c r="O49" i="39"/>
  <c r="L49" i="39"/>
  <c r="BU48" i="39"/>
  <c r="BR48" i="39"/>
  <c r="BO48" i="39"/>
  <c r="BL48" i="39"/>
  <c r="BB49" i="39"/>
  <c r="AY49" i="39"/>
  <c r="AQ48" i="39"/>
  <c r="AC46" i="39"/>
  <c r="O48" i="39"/>
  <c r="L48" i="39"/>
  <c r="BX47" i="39"/>
  <c r="BU47" i="39"/>
  <c r="BR47" i="39"/>
  <c r="BL47" i="39"/>
  <c r="BE48" i="39"/>
  <c r="BB48" i="39"/>
  <c r="AQ47" i="39"/>
  <c r="Z45" i="39"/>
  <c r="W45" i="39"/>
  <c r="O47" i="39"/>
  <c r="L47" i="39"/>
  <c r="I47" i="39"/>
  <c r="BX46" i="39"/>
  <c r="BU46" i="39"/>
  <c r="BR46" i="39"/>
  <c r="BL46" i="39"/>
  <c r="BE46" i="39"/>
  <c r="BB46" i="39"/>
  <c r="AQ46" i="39"/>
  <c r="O46" i="39"/>
  <c r="L46" i="39"/>
  <c r="F46" i="39"/>
  <c r="BX45" i="39"/>
  <c r="BU45" i="39"/>
  <c r="BR45" i="39"/>
  <c r="BE45" i="39"/>
  <c r="BB45" i="39"/>
  <c r="AQ45" i="39"/>
  <c r="AC43" i="39"/>
  <c r="W43" i="39"/>
  <c r="O45" i="39"/>
  <c r="L45" i="39"/>
  <c r="BU44" i="39"/>
  <c r="BR44" i="39"/>
  <c r="BO44" i="39"/>
  <c r="BL44" i="39"/>
  <c r="BE44" i="39"/>
  <c r="BB44" i="39"/>
  <c r="AQ44" i="39"/>
  <c r="O44" i="39"/>
  <c r="L44" i="39"/>
  <c r="BX43" i="39"/>
  <c r="BR43" i="39"/>
  <c r="BO43" i="39"/>
  <c r="BL43" i="39"/>
  <c r="BE43" i="39"/>
  <c r="BB43" i="39"/>
  <c r="AQ43" i="39"/>
  <c r="O43" i="39"/>
  <c r="L43" i="39"/>
  <c r="F43" i="39"/>
  <c r="BX42" i="39"/>
  <c r="BR42" i="39"/>
  <c r="BO42" i="39"/>
  <c r="BL42" i="39"/>
  <c r="BE42" i="39"/>
  <c r="BB42" i="39"/>
  <c r="AN42" i="39"/>
  <c r="O42" i="39"/>
  <c r="L42" i="39"/>
  <c r="BU41" i="39"/>
  <c r="BR41" i="39"/>
  <c r="BO41" i="39"/>
  <c r="BL41" i="39"/>
  <c r="BE41" i="39"/>
  <c r="BB41" i="39"/>
  <c r="AQ41" i="39"/>
  <c r="AC39" i="39"/>
  <c r="O41" i="39"/>
  <c r="BX40" i="39"/>
  <c r="BU40" i="39"/>
  <c r="BR40" i="39"/>
  <c r="BL40" i="39"/>
  <c r="BE40" i="39"/>
  <c r="BB40" i="39"/>
  <c r="AQ40" i="39"/>
  <c r="O40" i="39"/>
  <c r="L40" i="39"/>
  <c r="F40" i="39"/>
  <c r="BX39" i="39"/>
  <c r="BU39" i="39"/>
  <c r="BR39" i="39"/>
  <c r="BL39" i="39"/>
  <c r="BE39" i="39"/>
  <c r="BB39" i="39"/>
  <c r="AQ39" i="39"/>
  <c r="O39" i="39"/>
  <c r="L39" i="39"/>
  <c r="F39" i="39"/>
  <c r="BX38" i="39"/>
  <c r="BU38" i="39"/>
  <c r="BR38" i="39"/>
  <c r="BL38" i="39"/>
  <c r="AN38" i="39"/>
  <c r="O38" i="39"/>
  <c r="L38" i="39"/>
  <c r="F38" i="39"/>
  <c r="BX37" i="39"/>
  <c r="BU37" i="39"/>
  <c r="BR37" i="39"/>
  <c r="BL37" i="39"/>
  <c r="AQ37" i="39"/>
  <c r="O37" i="39"/>
  <c r="I37" i="39"/>
  <c r="F37" i="39"/>
  <c r="BX36" i="39"/>
  <c r="BU36" i="39"/>
  <c r="BR36" i="39"/>
  <c r="BL36" i="39"/>
  <c r="AQ36" i="39"/>
  <c r="Z34" i="39"/>
  <c r="W34" i="39"/>
  <c r="O36" i="39"/>
  <c r="L36" i="39"/>
  <c r="F36" i="39"/>
  <c r="BX35" i="39"/>
  <c r="BU35" i="39"/>
  <c r="BR35" i="39"/>
  <c r="BO35" i="39"/>
  <c r="AQ35" i="39"/>
  <c r="Z33" i="39"/>
  <c r="W33" i="39"/>
  <c r="O35" i="39"/>
  <c r="L35" i="39"/>
  <c r="F35" i="39"/>
  <c r="BX34" i="39"/>
  <c r="BU34" i="39"/>
  <c r="BR34" i="39"/>
  <c r="BO34" i="39"/>
  <c r="AQ34" i="39"/>
  <c r="AC32" i="39"/>
  <c r="O34" i="39"/>
  <c r="L34" i="39"/>
  <c r="F34" i="39"/>
  <c r="BX33" i="39"/>
  <c r="BU33" i="39"/>
  <c r="BR33" i="39"/>
  <c r="BO33" i="39"/>
  <c r="AQ33" i="39"/>
  <c r="AC31" i="39"/>
  <c r="W31" i="39"/>
  <c r="O33" i="39"/>
  <c r="L33" i="39"/>
  <c r="BX32" i="39"/>
  <c r="BU32" i="39"/>
  <c r="BR32" i="39"/>
  <c r="BO32" i="39"/>
  <c r="AQ32" i="39"/>
  <c r="AC30" i="39"/>
  <c r="W30" i="39"/>
  <c r="O32" i="39"/>
  <c r="L32" i="39"/>
  <c r="F32" i="39"/>
  <c r="BX31" i="39"/>
  <c r="BU31" i="39"/>
  <c r="BR31" i="39"/>
  <c r="BO31" i="39"/>
  <c r="AQ31" i="39"/>
  <c r="O31" i="39"/>
  <c r="L31" i="39"/>
  <c r="F31" i="39"/>
  <c r="BX30" i="39"/>
  <c r="BU30" i="39"/>
  <c r="BR30" i="39"/>
  <c r="BO30" i="39"/>
  <c r="BE30" i="39"/>
  <c r="BB30" i="39"/>
  <c r="AQ30" i="39"/>
  <c r="Z28" i="39"/>
  <c r="W28" i="39"/>
  <c r="O30" i="39"/>
  <c r="L30" i="39"/>
  <c r="F30" i="39"/>
  <c r="BX29" i="39"/>
  <c r="BU29" i="39"/>
  <c r="BR29" i="39"/>
  <c r="BO29" i="39"/>
  <c r="BE29" i="39"/>
  <c r="BB29" i="39"/>
  <c r="AQ29" i="39"/>
  <c r="O29" i="39"/>
  <c r="L29" i="39"/>
  <c r="BX28" i="39"/>
  <c r="BU28" i="39"/>
  <c r="BR28" i="39"/>
  <c r="BO28" i="39"/>
  <c r="BE28" i="39"/>
  <c r="BB28" i="39"/>
  <c r="AQ28" i="39"/>
  <c r="AC26" i="39"/>
  <c r="W26" i="39"/>
  <c r="O28" i="39"/>
  <c r="L28" i="39"/>
  <c r="F28" i="39"/>
  <c r="BX27" i="39"/>
  <c r="BR27" i="39"/>
  <c r="BO27" i="39"/>
  <c r="BL27" i="39"/>
  <c r="BE27" i="39"/>
  <c r="BB27" i="39"/>
  <c r="AQ27" i="39"/>
  <c r="O27" i="39"/>
  <c r="L27" i="39"/>
  <c r="BX26" i="39"/>
  <c r="BU26" i="39"/>
  <c r="BR26" i="39"/>
  <c r="BO26" i="39"/>
  <c r="BE26" i="39"/>
  <c r="BB26" i="39"/>
  <c r="AQ26" i="39"/>
  <c r="O26" i="39"/>
  <c r="L26" i="39"/>
  <c r="F26" i="39"/>
  <c r="BX25" i="39"/>
  <c r="BU25" i="39"/>
  <c r="BR25" i="39"/>
  <c r="BO25" i="39"/>
  <c r="BB25" i="39"/>
  <c r="AY25" i="39"/>
  <c r="AQ25" i="39"/>
  <c r="O25" i="39"/>
  <c r="L25" i="39"/>
  <c r="F25" i="39"/>
  <c r="BX24" i="39"/>
  <c r="BU24" i="39"/>
  <c r="BR24" i="39"/>
  <c r="BO24" i="39"/>
  <c r="BB24" i="39"/>
  <c r="AY24" i="39"/>
  <c r="AQ24" i="39"/>
  <c r="O24" i="39"/>
  <c r="L24" i="39"/>
  <c r="F24" i="39"/>
  <c r="BX23" i="39"/>
  <c r="BU23" i="39"/>
  <c r="BR23" i="39"/>
  <c r="BO23" i="39"/>
  <c r="BE23" i="39"/>
  <c r="BB23" i="39"/>
  <c r="AQ23" i="39"/>
  <c r="AC22" i="39"/>
  <c r="Z22" i="39"/>
  <c r="O23" i="39"/>
  <c r="L23" i="39"/>
  <c r="F23" i="39"/>
  <c r="BX22" i="39"/>
  <c r="BU22" i="39"/>
  <c r="BR22" i="39"/>
  <c r="BO22" i="39"/>
  <c r="BE22" i="39"/>
  <c r="BB22" i="39"/>
  <c r="AQ22" i="39"/>
  <c r="W21" i="39"/>
  <c r="O22" i="39"/>
  <c r="L22" i="39"/>
  <c r="F22" i="39"/>
  <c r="BX21" i="39"/>
  <c r="BU21" i="39"/>
  <c r="BR21" i="39"/>
  <c r="BO21" i="39"/>
  <c r="BE21" i="39"/>
  <c r="BB21" i="39"/>
  <c r="AQ21" i="39"/>
  <c r="O21" i="39"/>
  <c r="L21" i="39"/>
  <c r="F21" i="39"/>
  <c r="BX20" i="39"/>
  <c r="BU20" i="39"/>
  <c r="BR20" i="39"/>
  <c r="BO20" i="39"/>
  <c r="BE20" i="39"/>
  <c r="BB20" i="39"/>
  <c r="AQ20" i="39"/>
  <c r="O20" i="39"/>
  <c r="L20" i="39"/>
  <c r="F20" i="39"/>
  <c r="BX19" i="39"/>
  <c r="BU19" i="39"/>
  <c r="BR19" i="39"/>
  <c r="BO19" i="39"/>
  <c r="BE19" i="39"/>
  <c r="BB19" i="39"/>
  <c r="AQ19" i="39"/>
  <c r="O19" i="39"/>
  <c r="L19" i="39"/>
  <c r="F19" i="39"/>
  <c r="BX18" i="39"/>
  <c r="BU18" i="39"/>
  <c r="BR18" i="39"/>
  <c r="BO18" i="39"/>
  <c r="BE18" i="39"/>
  <c r="BB18" i="39"/>
  <c r="AQ18" i="39"/>
  <c r="AC17" i="39"/>
  <c r="Z17" i="39"/>
  <c r="O18" i="39"/>
  <c r="L18" i="39"/>
  <c r="F18" i="39"/>
  <c r="BX17" i="39"/>
  <c r="BU17" i="39"/>
  <c r="BR17" i="39"/>
  <c r="BO17" i="39"/>
  <c r="BB17" i="39"/>
  <c r="AY17" i="39"/>
  <c r="AQ17" i="39"/>
  <c r="AC16" i="39"/>
  <c r="Z16" i="39"/>
  <c r="O17" i="39"/>
  <c r="L17" i="39"/>
  <c r="F17" i="39"/>
  <c r="BX16" i="39"/>
  <c r="BU16" i="39"/>
  <c r="BR16" i="39"/>
  <c r="BO16" i="39"/>
  <c r="BE16" i="39"/>
  <c r="BB16" i="39"/>
  <c r="AQ16" i="39"/>
  <c r="W15" i="39"/>
  <c r="O16" i="39"/>
  <c r="L16" i="39"/>
  <c r="F16" i="39"/>
  <c r="BX15" i="39"/>
  <c r="BU15" i="39"/>
  <c r="BR15" i="39"/>
  <c r="BO15" i="39"/>
  <c r="BE15" i="39"/>
  <c r="BB15" i="39"/>
  <c r="AQ15" i="39"/>
  <c r="AC14" i="39"/>
  <c r="W14" i="39"/>
  <c r="O15" i="39"/>
  <c r="L15" i="39"/>
  <c r="BX14" i="39"/>
  <c r="BU14" i="39"/>
  <c r="BR14" i="39"/>
  <c r="BO14" i="39"/>
  <c r="BE14" i="39"/>
  <c r="BB14" i="39"/>
  <c r="AQ14" i="39"/>
  <c r="AC13" i="39"/>
  <c r="Z13" i="39"/>
  <c r="O14" i="39"/>
  <c r="L14" i="39"/>
  <c r="BX13" i="39"/>
  <c r="BU13" i="39"/>
  <c r="BR13" i="39"/>
  <c r="BO13" i="39"/>
  <c r="BE13" i="39"/>
  <c r="BB13" i="39"/>
  <c r="AQ13" i="39"/>
  <c r="AC12" i="39"/>
  <c r="W12" i="39"/>
  <c r="O13" i="39"/>
  <c r="L13" i="39"/>
  <c r="BX12" i="39"/>
  <c r="BU12" i="39"/>
  <c r="BO12" i="39"/>
  <c r="BL12" i="39"/>
  <c r="BB12" i="39"/>
  <c r="AY12" i="39"/>
  <c r="AQ12" i="39"/>
  <c r="AC11" i="39"/>
  <c r="O12" i="39"/>
  <c r="L12" i="39"/>
  <c r="F12" i="39"/>
  <c r="BX11" i="39"/>
  <c r="BU11" i="39"/>
  <c r="BR11" i="39"/>
  <c r="BO11" i="39"/>
  <c r="BE11" i="39"/>
  <c r="AY11" i="39"/>
  <c r="AQ11" i="39"/>
  <c r="O11" i="39"/>
  <c r="L11" i="39"/>
  <c r="F11" i="39"/>
  <c r="BX10" i="39"/>
  <c r="BR10" i="39"/>
  <c r="BO10" i="39"/>
  <c r="BL10" i="39"/>
  <c r="BE10" i="39"/>
  <c r="BB10" i="39"/>
  <c r="AQ10" i="39"/>
  <c r="AC10" i="39"/>
  <c r="W10" i="39"/>
  <c r="O10" i="39"/>
  <c r="L10" i="39"/>
  <c r="F10" i="39"/>
  <c r="CD2" i="39"/>
  <c r="BE2" i="39"/>
  <c r="BH1" i="39"/>
  <c r="AI1" i="39"/>
  <c r="BM71" i="38"/>
  <c r="BM70" i="38"/>
  <c r="BM69" i="38"/>
  <c r="BM68" i="38"/>
  <c r="BM62" i="38"/>
  <c r="BP67" i="38"/>
  <c r="BP66" i="38"/>
  <c r="BP65" i="38"/>
  <c r="BP64" i="38"/>
  <c r="BP63" i="38"/>
  <c r="BP61" i="38"/>
  <c r="BP60" i="38"/>
  <c r="BP59" i="38"/>
  <c r="BP58" i="38"/>
  <c r="BP57" i="38"/>
  <c r="BP56" i="38"/>
  <c r="BY47" i="38"/>
  <c r="BY46" i="38"/>
  <c r="BY45" i="38"/>
  <c r="BY43" i="38"/>
  <c r="BY42" i="38"/>
  <c r="BY40" i="38"/>
  <c r="BY39" i="38"/>
  <c r="BY38" i="38"/>
  <c r="BY37" i="38"/>
  <c r="BY36" i="38"/>
  <c r="BY35" i="38"/>
  <c r="BY34" i="38"/>
  <c r="BY33" i="38"/>
  <c r="BY32" i="38"/>
  <c r="BY31" i="38"/>
  <c r="BY30" i="38"/>
  <c r="BY29" i="38"/>
  <c r="BY28" i="38"/>
  <c r="BY27" i="38"/>
  <c r="BY26" i="38"/>
  <c r="BY25" i="38"/>
  <c r="BY24" i="38"/>
  <c r="BY23" i="38"/>
  <c r="BY22" i="38"/>
  <c r="BY21" i="38"/>
  <c r="BY20" i="38"/>
  <c r="BY19" i="38"/>
  <c r="BY18" i="38"/>
  <c r="BY17" i="38"/>
  <c r="BY16" i="38"/>
  <c r="BY15" i="38"/>
  <c r="BY14" i="38"/>
  <c r="BY13" i="38"/>
  <c r="BY12" i="38"/>
  <c r="BY11" i="38"/>
  <c r="BY10" i="38"/>
  <c r="BV48" i="38"/>
  <c r="BV47" i="38"/>
  <c r="BV46" i="38"/>
  <c r="BV45" i="38"/>
  <c r="BV44" i="38"/>
  <c r="BV41" i="38"/>
  <c r="BV40" i="38"/>
  <c r="BV39" i="38"/>
  <c r="BV38" i="38"/>
  <c r="BV37" i="38"/>
  <c r="BV36" i="38"/>
  <c r="BV35" i="38"/>
  <c r="BV34" i="38"/>
  <c r="BV33" i="38"/>
  <c r="BV32" i="38"/>
  <c r="BV31" i="38"/>
  <c r="BV30" i="38"/>
  <c r="BV29" i="38"/>
  <c r="BV28" i="38"/>
  <c r="BV26" i="38"/>
  <c r="BV25" i="38"/>
  <c r="BV24" i="38"/>
  <c r="BV23" i="38"/>
  <c r="BV22" i="38"/>
  <c r="BV21" i="38"/>
  <c r="BV20" i="38"/>
  <c r="BV19" i="38"/>
  <c r="BV18" i="38"/>
  <c r="BV17" i="38"/>
  <c r="BV16" i="38"/>
  <c r="BV15" i="38"/>
  <c r="BV14" i="38"/>
  <c r="BV13" i="38"/>
  <c r="BV12" i="38"/>
  <c r="BV11" i="38"/>
  <c r="BS48" i="38"/>
  <c r="BS47" i="38"/>
  <c r="BS46" i="38"/>
  <c r="BS45" i="38"/>
  <c r="BS44" i="38"/>
  <c r="BS43" i="38"/>
  <c r="BS42" i="38"/>
  <c r="BS41" i="38"/>
  <c r="BS40" i="38"/>
  <c r="BS39" i="38"/>
  <c r="BS38" i="38"/>
  <c r="BS37" i="38"/>
  <c r="BS36" i="38"/>
  <c r="BS35" i="38"/>
  <c r="BS34" i="38"/>
  <c r="BS33" i="38"/>
  <c r="BS32" i="38"/>
  <c r="BS31" i="38"/>
  <c r="BS30" i="38"/>
  <c r="BS29" i="38"/>
  <c r="BS28" i="38"/>
  <c r="BS27" i="38"/>
  <c r="BS26" i="38"/>
  <c r="BS25" i="38"/>
  <c r="BS24" i="38"/>
  <c r="BS23" i="38"/>
  <c r="BS22" i="38"/>
  <c r="BS21" i="38"/>
  <c r="BS20" i="38"/>
  <c r="BS19" i="38"/>
  <c r="BS18" i="38"/>
  <c r="BS17" i="38"/>
  <c r="BS16" i="38"/>
  <c r="BS15" i="38"/>
  <c r="BS14" i="38"/>
  <c r="BS13" i="38"/>
  <c r="BS11" i="38"/>
  <c r="BS10" i="38"/>
  <c r="BP48" i="38"/>
  <c r="BP44" i="38"/>
  <c r="BP43" i="38"/>
  <c r="BP42" i="38"/>
  <c r="BP41" i="38"/>
  <c r="BP35" i="38"/>
  <c r="BP34" i="38"/>
  <c r="BP33" i="38"/>
  <c r="BP32" i="38"/>
  <c r="BP31" i="38"/>
  <c r="BP30" i="38"/>
  <c r="BP29" i="38"/>
  <c r="BP28" i="38"/>
  <c r="BP27" i="38"/>
  <c r="BP26" i="38"/>
  <c r="BP25" i="38"/>
  <c r="BP24" i="38"/>
  <c r="BP23" i="38"/>
  <c r="BP22" i="38"/>
  <c r="BP21" i="38"/>
  <c r="BP20" i="38"/>
  <c r="BP19" i="38"/>
  <c r="BP18" i="38"/>
  <c r="BP17" i="38"/>
  <c r="BP16" i="38"/>
  <c r="BP15" i="38"/>
  <c r="BP14" i="38"/>
  <c r="BP13" i="38"/>
  <c r="BP12" i="38"/>
  <c r="BP11" i="38"/>
  <c r="BP10" i="38"/>
  <c r="BM48" i="38"/>
  <c r="BM47" i="38"/>
  <c r="BM46" i="38"/>
  <c r="BM44" i="38"/>
  <c r="BM43" i="38"/>
  <c r="BM42" i="38"/>
  <c r="BM41" i="38"/>
  <c r="BM40" i="38"/>
  <c r="BM39" i="38"/>
  <c r="BM38" i="38"/>
  <c r="BM37" i="38"/>
  <c r="BM36" i="38"/>
  <c r="BM27" i="38"/>
  <c r="BM12" i="38"/>
  <c r="BM10" i="38"/>
  <c r="AZ51" i="38"/>
  <c r="AZ47" i="38"/>
  <c r="AZ50" i="38"/>
  <c r="AZ49" i="38"/>
  <c r="BC51" i="38"/>
  <c r="BC47" i="38"/>
  <c r="BC50" i="38"/>
  <c r="BC49" i="38"/>
  <c r="BC48" i="38"/>
  <c r="BC46" i="38"/>
  <c r="BC45" i="38"/>
  <c r="BC44" i="38"/>
  <c r="BC43" i="38"/>
  <c r="BC42" i="38"/>
  <c r="BC41" i="38"/>
  <c r="BC40" i="38"/>
  <c r="BC39" i="38"/>
  <c r="BF30" i="38"/>
  <c r="BF29" i="38"/>
  <c r="BF28" i="38"/>
  <c r="BF27" i="38"/>
  <c r="BF26" i="38"/>
  <c r="BF23" i="38"/>
  <c r="BF22" i="38"/>
  <c r="BF21" i="38"/>
  <c r="BF20" i="38"/>
  <c r="BF19" i="38"/>
  <c r="BF18" i="38"/>
  <c r="BF16" i="38"/>
  <c r="BF15" i="38"/>
  <c r="BF14" i="38"/>
  <c r="BF13" i="38"/>
  <c r="BF11" i="38"/>
  <c r="BF10" i="38"/>
  <c r="AR94" i="38"/>
  <c r="AR92" i="38"/>
  <c r="AR91" i="38"/>
  <c r="AR90" i="38"/>
  <c r="AR89" i="38"/>
  <c r="AR88" i="38"/>
  <c r="AR87" i="38"/>
  <c r="AR86" i="38"/>
  <c r="AR85" i="38"/>
  <c r="AR83" i="38"/>
  <c r="AR82" i="38"/>
  <c r="AR80" i="38"/>
  <c r="AR79" i="38"/>
  <c r="AR78" i="38"/>
  <c r="AR77" i="38"/>
  <c r="AR76" i="38"/>
  <c r="AR75" i="38"/>
  <c r="AR74" i="38"/>
  <c r="AR73" i="38"/>
  <c r="AR72" i="38"/>
  <c r="AR71" i="38"/>
  <c r="AR70" i="38"/>
  <c r="AR69" i="38"/>
  <c r="AR68" i="38"/>
  <c r="AR67" i="38"/>
  <c r="AR66" i="38"/>
  <c r="AR65" i="38"/>
  <c r="AR64" i="38"/>
  <c r="AR63" i="38"/>
  <c r="AR62" i="38"/>
  <c r="AR61" i="38"/>
  <c r="AR60" i="38"/>
  <c r="AR59" i="38"/>
  <c r="AR58" i="38"/>
  <c r="AR57" i="38"/>
  <c r="AR56" i="38"/>
  <c r="AR55" i="38"/>
  <c r="AR54" i="38"/>
  <c r="AR53" i="38"/>
  <c r="AR51" i="38"/>
  <c r="AR50" i="38"/>
  <c r="AR48" i="38"/>
  <c r="AR47" i="38"/>
  <c r="AR46" i="38"/>
  <c r="AR45" i="38"/>
  <c r="AR44" i="38"/>
  <c r="AR43" i="38"/>
  <c r="AR41" i="38"/>
  <c r="AR40" i="38"/>
  <c r="AR39" i="38"/>
  <c r="AR37" i="38"/>
  <c r="AR36" i="38"/>
  <c r="AR35" i="38"/>
  <c r="AR34" i="38"/>
  <c r="AR33" i="38"/>
  <c r="AR32" i="38"/>
  <c r="AR31" i="38"/>
  <c r="AR30" i="38"/>
  <c r="AR29" i="38"/>
  <c r="AR28" i="38"/>
  <c r="AR27" i="38"/>
  <c r="AR26" i="38"/>
  <c r="AR25" i="38"/>
  <c r="AR24" i="38"/>
  <c r="AR23" i="38"/>
  <c r="AR22" i="38"/>
  <c r="AR21" i="38"/>
  <c r="AR20" i="38"/>
  <c r="AR19" i="38"/>
  <c r="AR18" i="38"/>
  <c r="AR17" i="38"/>
  <c r="AR16" i="38"/>
  <c r="AR15" i="38"/>
  <c r="AR14" i="38"/>
  <c r="AR13" i="38"/>
  <c r="AR12" i="38"/>
  <c r="AR11" i="38"/>
  <c r="AR10" i="38"/>
  <c r="AO93" i="38"/>
  <c r="AO84" i="38"/>
  <c r="AO81" i="38"/>
  <c r="AO52" i="38"/>
  <c r="AO49" i="38"/>
  <c r="AO42" i="38"/>
  <c r="AO38" i="38"/>
  <c r="X86" i="38"/>
  <c r="X85" i="38"/>
  <c r="X81" i="38"/>
  <c r="X80" i="38"/>
  <c r="AA86" i="38"/>
  <c r="AA85" i="38"/>
  <c r="AA84" i="38"/>
  <c r="AA80" i="38"/>
  <c r="AA79" i="38"/>
  <c r="AD84" i="38"/>
  <c r="AD83" i="38"/>
  <c r="AD82" i="38"/>
  <c r="AD81" i="38"/>
  <c r="AD79" i="38"/>
  <c r="AG72" i="38"/>
  <c r="AG71" i="38"/>
  <c r="AG70" i="38"/>
  <c r="AG68" i="38"/>
  <c r="AG67" i="38"/>
  <c r="AG66" i="38"/>
  <c r="AG65" i="38"/>
  <c r="AG62" i="38"/>
  <c r="AD74" i="38"/>
  <c r="AD73" i="38"/>
  <c r="AD72" i="38"/>
  <c r="AD71" i="38"/>
  <c r="AD69" i="38"/>
  <c r="AD64" i="38"/>
  <c r="AD63" i="38"/>
  <c r="AD62" i="38"/>
  <c r="AA74" i="38"/>
  <c r="AA73" i="38"/>
  <c r="AA69" i="38"/>
  <c r="AA68" i="38"/>
  <c r="AA64" i="38"/>
  <c r="AA63" i="38"/>
  <c r="X74" i="38"/>
  <c r="X73" i="38"/>
  <c r="X72" i="38"/>
  <c r="X71" i="38"/>
  <c r="X70" i="38"/>
  <c r="X69" i="38"/>
  <c r="X68" i="38"/>
  <c r="X64" i="38"/>
  <c r="X63" i="38"/>
  <c r="X62" i="38"/>
  <c r="X57" i="38"/>
  <c r="X56" i="38"/>
  <c r="X55" i="38"/>
  <c r="X54" i="38"/>
  <c r="X50" i="38"/>
  <c r="X45" i="38"/>
  <c r="X43" i="38"/>
  <c r="AA55" i="38"/>
  <c r="AA45" i="38"/>
  <c r="AD50" i="38"/>
  <c r="AD46" i="38"/>
  <c r="AD43" i="38"/>
  <c r="AD39" i="38"/>
  <c r="AD32" i="38"/>
  <c r="AD31" i="38"/>
  <c r="AD30" i="38"/>
  <c r="AD26" i="38"/>
  <c r="AD22" i="38"/>
  <c r="AD17" i="38"/>
  <c r="AD16" i="38"/>
  <c r="AD14" i="38"/>
  <c r="AD13" i="38"/>
  <c r="AD12" i="38"/>
  <c r="AD11" i="38"/>
  <c r="AD10" i="38"/>
  <c r="AA34" i="38"/>
  <c r="AA33" i="38"/>
  <c r="AA28" i="38"/>
  <c r="AA22" i="38"/>
  <c r="AA17" i="38"/>
  <c r="AA16" i="38"/>
  <c r="AA13" i="38"/>
  <c r="X34" i="38"/>
  <c r="X33" i="38"/>
  <c r="X31" i="38"/>
  <c r="X30" i="38"/>
  <c r="X28" i="38"/>
  <c r="X26" i="38"/>
  <c r="X21" i="38"/>
  <c r="X15" i="38"/>
  <c r="X14" i="38"/>
  <c r="X12" i="38"/>
  <c r="X10" i="38"/>
  <c r="P109" i="38"/>
  <c r="P108" i="38"/>
  <c r="P106" i="38"/>
  <c r="P105" i="38"/>
  <c r="P104" i="38"/>
  <c r="P103" i="38"/>
  <c r="P102" i="38"/>
  <c r="P101" i="38"/>
  <c r="P100" i="38"/>
  <c r="P99" i="38"/>
  <c r="P98" i="38"/>
  <c r="P97" i="38"/>
  <c r="P96" i="38"/>
  <c r="P95" i="38"/>
  <c r="P94" i="38"/>
  <c r="P93" i="38"/>
  <c r="P92" i="38"/>
  <c r="P91" i="38"/>
  <c r="P90" i="38"/>
  <c r="P88" i="38"/>
  <c r="P87" i="38"/>
  <c r="P86" i="38"/>
  <c r="P85" i="38"/>
  <c r="P84" i="38"/>
  <c r="P83" i="38"/>
  <c r="P82" i="38"/>
  <c r="P81" i="38"/>
  <c r="P80" i="38"/>
  <c r="P79" i="38"/>
  <c r="P78" i="38"/>
  <c r="P77" i="38"/>
  <c r="P76" i="38"/>
  <c r="P75" i="38"/>
  <c r="P74" i="38"/>
  <c r="P73" i="38"/>
  <c r="P72" i="38"/>
  <c r="P71" i="38"/>
  <c r="P70" i="38"/>
  <c r="P69" i="38"/>
  <c r="P68" i="38"/>
  <c r="P67" i="38"/>
  <c r="P66" i="38"/>
  <c r="P65" i="38"/>
  <c r="P64" i="38"/>
  <c r="P63" i="38"/>
  <c r="P62" i="38"/>
  <c r="P61" i="38"/>
  <c r="P60" i="38"/>
  <c r="P59" i="38"/>
  <c r="P58" i="38"/>
  <c r="P57" i="38"/>
  <c r="P56" i="38"/>
  <c r="P55" i="38"/>
  <c r="P54" i="38"/>
  <c r="P53" i="38"/>
  <c r="P52" i="38"/>
  <c r="P51" i="38"/>
  <c r="P50" i="38"/>
  <c r="P49" i="38"/>
  <c r="P48" i="38"/>
  <c r="P47" i="38"/>
  <c r="P46" i="38"/>
  <c r="P45" i="38"/>
  <c r="P44" i="38"/>
  <c r="P43" i="38"/>
  <c r="P42" i="38"/>
  <c r="P41" i="38"/>
  <c r="P40" i="38"/>
  <c r="P39" i="38"/>
  <c r="P38" i="38"/>
  <c r="P37" i="38"/>
  <c r="P36" i="38"/>
  <c r="P35" i="38"/>
  <c r="P34" i="38"/>
  <c r="P33" i="38"/>
  <c r="P32" i="38"/>
  <c r="P31" i="38"/>
  <c r="P30" i="38"/>
  <c r="P29" i="38"/>
  <c r="P28" i="38"/>
  <c r="P27" i="38"/>
  <c r="P26" i="38"/>
  <c r="P25" i="38"/>
  <c r="P24" i="38"/>
  <c r="P23" i="38"/>
  <c r="P22" i="38"/>
  <c r="P21" i="38"/>
  <c r="P20" i="38"/>
  <c r="P19" i="38"/>
  <c r="P18" i="38"/>
  <c r="P17" i="38"/>
  <c r="P16" i="38"/>
  <c r="P15" i="38"/>
  <c r="P14" i="38"/>
  <c r="P13" i="38"/>
  <c r="P12" i="38"/>
  <c r="P11" i="38"/>
  <c r="P10" i="38"/>
  <c r="M107" i="38"/>
  <c r="M106" i="38"/>
  <c r="M105" i="38"/>
  <c r="M104" i="38"/>
  <c r="M101" i="38"/>
  <c r="M99" i="38"/>
  <c r="M97" i="38"/>
  <c r="M96" i="38"/>
  <c r="M95" i="38"/>
  <c r="M92" i="38"/>
  <c r="M90" i="38"/>
  <c r="M89" i="38"/>
  <c r="M88" i="38"/>
  <c r="M87" i="38"/>
  <c r="M84" i="38"/>
  <c r="M82" i="38"/>
  <c r="M81" i="38"/>
  <c r="M79" i="38"/>
  <c r="M78" i="38"/>
  <c r="M77" i="38"/>
  <c r="M76" i="38"/>
  <c r="M75" i="38"/>
  <c r="M73" i="38"/>
  <c r="M72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0" i="38"/>
  <c r="M39" i="38"/>
  <c r="M38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4" i="38"/>
  <c r="M23" i="38"/>
  <c r="M22" i="38"/>
  <c r="M21" i="38"/>
  <c r="M20" i="38"/>
  <c r="M19" i="38"/>
  <c r="M18" i="38"/>
  <c r="M17" i="38"/>
  <c r="M16" i="38"/>
  <c r="M15" i="38"/>
  <c r="M14" i="38"/>
  <c r="M13" i="38"/>
  <c r="M12" i="38"/>
  <c r="M11" i="38"/>
  <c r="M10" i="38"/>
  <c r="J108" i="38"/>
  <c r="J107" i="38"/>
  <c r="J102" i="38"/>
  <c r="J100" i="38"/>
  <c r="J97" i="38"/>
  <c r="J94" i="38"/>
  <c r="J93" i="38"/>
  <c r="J91" i="38"/>
  <c r="J89" i="38"/>
  <c r="J83" i="38"/>
  <c r="J75" i="38"/>
  <c r="J71" i="38"/>
  <c r="J64" i="38"/>
  <c r="J57" i="38"/>
  <c r="J54" i="38"/>
  <c r="J52" i="38"/>
  <c r="J47" i="38"/>
  <c r="J37" i="38"/>
  <c r="G108" i="38"/>
  <c r="G107" i="38"/>
  <c r="G106" i="38"/>
  <c r="G102" i="38"/>
  <c r="G101" i="38"/>
  <c r="G100" i="38"/>
  <c r="G99" i="38"/>
  <c r="G96" i="38"/>
  <c r="G94" i="38"/>
  <c r="G93" i="38"/>
  <c r="G91" i="38"/>
  <c r="G90" i="38"/>
  <c r="G89" i="38"/>
  <c r="G88" i="38"/>
  <c r="G87" i="38"/>
  <c r="G83" i="38"/>
  <c r="G82" i="38"/>
  <c r="G78" i="38"/>
  <c r="G77" i="38"/>
  <c r="G74" i="38"/>
  <c r="G71" i="38"/>
  <c r="G70" i="38"/>
  <c r="G69" i="38"/>
  <c r="G67" i="38"/>
  <c r="G65" i="38"/>
  <c r="G63" i="38"/>
  <c r="G60" i="38"/>
  <c r="G57" i="38"/>
  <c r="G54" i="38"/>
  <c r="G53" i="38"/>
  <c r="G51" i="38"/>
  <c r="G46" i="38"/>
  <c r="G43" i="38"/>
  <c r="G40" i="38"/>
  <c r="G39" i="38"/>
  <c r="G38" i="38"/>
  <c r="G37" i="38"/>
  <c r="G36" i="38"/>
  <c r="G35" i="38"/>
  <c r="G34" i="38"/>
  <c r="G32" i="38"/>
  <c r="G31" i="38"/>
  <c r="G30" i="38"/>
  <c r="G28" i="38"/>
  <c r="G26" i="38"/>
  <c r="G25" i="38"/>
  <c r="G24" i="38"/>
  <c r="G23" i="38"/>
  <c r="G22" i="38"/>
  <c r="G21" i="38"/>
  <c r="G20" i="38"/>
  <c r="G19" i="38"/>
  <c r="G18" i="38"/>
  <c r="G17" i="38"/>
  <c r="G16" i="38"/>
  <c r="G12" i="38"/>
  <c r="G11" i="38"/>
  <c r="O109" i="38"/>
  <c r="O108" i="38"/>
  <c r="I108" i="38"/>
  <c r="F108" i="38"/>
  <c r="L107" i="38"/>
  <c r="I107" i="38"/>
  <c r="F107" i="38"/>
  <c r="O106" i="38"/>
  <c r="L106" i="38"/>
  <c r="F106" i="38"/>
  <c r="O105" i="38"/>
  <c r="L105" i="38"/>
  <c r="O104" i="38"/>
  <c r="L104" i="38"/>
  <c r="O103" i="38"/>
  <c r="O102" i="38"/>
  <c r="I102" i="38"/>
  <c r="F102" i="38"/>
  <c r="O101" i="38"/>
  <c r="L101" i="38"/>
  <c r="F101" i="38"/>
  <c r="O100" i="38"/>
  <c r="I100" i="38"/>
  <c r="F100" i="38"/>
  <c r="O99" i="38"/>
  <c r="L99" i="38"/>
  <c r="F99" i="38"/>
  <c r="O98" i="38"/>
  <c r="O97" i="38"/>
  <c r="L97" i="38"/>
  <c r="I97" i="38"/>
  <c r="O96" i="38"/>
  <c r="L96" i="38"/>
  <c r="F96" i="38"/>
  <c r="O95" i="38"/>
  <c r="L95" i="38"/>
  <c r="O94" i="38"/>
  <c r="I94" i="38"/>
  <c r="F94" i="38"/>
  <c r="O93" i="38"/>
  <c r="I93" i="38"/>
  <c r="F93" i="38"/>
  <c r="AQ94" i="38"/>
  <c r="O92" i="38"/>
  <c r="L92" i="38"/>
  <c r="AN93" i="38"/>
  <c r="O91" i="38"/>
  <c r="I91" i="38"/>
  <c r="F91" i="38"/>
  <c r="AQ92" i="38"/>
  <c r="O90" i="38"/>
  <c r="L90" i="38"/>
  <c r="F90" i="38"/>
  <c r="AQ91" i="38"/>
  <c r="L89" i="38"/>
  <c r="I89" i="38"/>
  <c r="F89" i="38"/>
  <c r="AQ90" i="38"/>
  <c r="O88" i="38"/>
  <c r="L88" i="38"/>
  <c r="F88" i="38"/>
  <c r="AQ89" i="38"/>
  <c r="AQ88" i="38"/>
  <c r="Z86" i="38"/>
  <c r="W86" i="38"/>
  <c r="O87" i="38"/>
  <c r="L87" i="38"/>
  <c r="F87" i="38"/>
  <c r="AQ87" i="38"/>
  <c r="Z85" i="38"/>
  <c r="W85" i="38"/>
  <c r="O86" i="38"/>
  <c r="AQ86" i="38"/>
  <c r="AC84" i="38"/>
  <c r="Z84" i="38"/>
  <c r="O85" i="38"/>
  <c r="AQ85" i="38"/>
  <c r="AC83" i="38"/>
  <c r="O84" i="38"/>
  <c r="L84" i="38"/>
  <c r="AN84" i="38"/>
  <c r="AC82" i="38"/>
  <c r="O83" i="38"/>
  <c r="I83" i="38"/>
  <c r="F83" i="38"/>
  <c r="AQ83" i="38"/>
  <c r="AC81" i="38"/>
  <c r="W81" i="38"/>
  <c r="O82" i="38"/>
  <c r="L82" i="38"/>
  <c r="F82" i="38"/>
  <c r="AQ82" i="38"/>
  <c r="Z80" i="38"/>
  <c r="W80" i="38"/>
  <c r="O81" i="38"/>
  <c r="L81" i="38"/>
  <c r="AN81" i="38"/>
  <c r="AC79" i="38"/>
  <c r="Z79" i="38"/>
  <c r="O80" i="38"/>
  <c r="AQ80" i="38"/>
  <c r="O79" i="38"/>
  <c r="L79" i="38"/>
  <c r="AQ79" i="38"/>
  <c r="O78" i="38"/>
  <c r="L78" i="38"/>
  <c r="F78" i="38"/>
  <c r="AQ78" i="38"/>
  <c r="O77" i="38"/>
  <c r="L77" i="38"/>
  <c r="F77" i="38"/>
  <c r="AQ77" i="38"/>
  <c r="O76" i="38"/>
  <c r="L76" i="38"/>
  <c r="AQ76" i="38"/>
  <c r="AC74" i="38"/>
  <c r="Z74" i="38"/>
  <c r="W74" i="38"/>
  <c r="O75" i="38"/>
  <c r="L75" i="38"/>
  <c r="I75" i="38"/>
  <c r="AQ75" i="38"/>
  <c r="AC73" i="38"/>
  <c r="Z73" i="38"/>
  <c r="W73" i="38"/>
  <c r="O74" i="38"/>
  <c r="F74" i="38"/>
  <c r="AQ74" i="38"/>
  <c r="AF72" i="38"/>
  <c r="AC72" i="38"/>
  <c r="W72" i="38"/>
  <c r="O73" i="38"/>
  <c r="L73" i="38"/>
  <c r="AQ73" i="38"/>
  <c r="AF71" i="38"/>
  <c r="AC71" i="38"/>
  <c r="W71" i="38"/>
  <c r="O72" i="38"/>
  <c r="L72" i="38"/>
  <c r="AQ72" i="38"/>
  <c r="AF70" i="38"/>
  <c r="W70" i="38"/>
  <c r="O71" i="38"/>
  <c r="I71" i="38"/>
  <c r="F71" i="38"/>
  <c r="AQ71" i="38"/>
  <c r="AC69" i="38"/>
  <c r="Z69" i="38"/>
  <c r="W69" i="38"/>
  <c r="O70" i="38"/>
  <c r="L70" i="38"/>
  <c r="F70" i="38"/>
  <c r="BL71" i="38"/>
  <c r="AQ70" i="38"/>
  <c r="AF68" i="38"/>
  <c r="Z68" i="38"/>
  <c r="W68" i="38"/>
  <c r="O69" i="38"/>
  <c r="L69" i="38"/>
  <c r="F69" i="38"/>
  <c r="BL70" i="38"/>
  <c r="AQ69" i="38"/>
  <c r="AF67" i="38"/>
  <c r="O68" i="38"/>
  <c r="L68" i="38"/>
  <c r="BL69" i="38"/>
  <c r="AQ68" i="38"/>
  <c r="AF66" i="38"/>
  <c r="O67" i="38"/>
  <c r="L67" i="38"/>
  <c r="F67" i="38"/>
  <c r="BL68" i="38"/>
  <c r="AQ67" i="38"/>
  <c r="AF65" i="38"/>
  <c r="O66" i="38"/>
  <c r="L66" i="38"/>
  <c r="BO67" i="38"/>
  <c r="AQ66" i="38"/>
  <c r="AC64" i="38"/>
  <c r="Z64" i="38"/>
  <c r="W64" i="38"/>
  <c r="O65" i="38"/>
  <c r="L65" i="38"/>
  <c r="F65" i="38"/>
  <c r="BO66" i="38"/>
  <c r="AQ65" i="38"/>
  <c r="AC63" i="38"/>
  <c r="Z63" i="38"/>
  <c r="W63" i="38"/>
  <c r="O64" i="38"/>
  <c r="L64" i="38"/>
  <c r="I64" i="38"/>
  <c r="BO65" i="38"/>
  <c r="AQ64" i="38"/>
  <c r="AF62" i="38"/>
  <c r="AC62" i="38"/>
  <c r="W62" i="38"/>
  <c r="O63" i="38"/>
  <c r="L63" i="38"/>
  <c r="F63" i="38"/>
  <c r="BO64" i="38"/>
  <c r="AQ63" i="38"/>
  <c r="O62" i="38"/>
  <c r="L62" i="38"/>
  <c r="BO63" i="38"/>
  <c r="AQ62" i="38"/>
  <c r="O61" i="38"/>
  <c r="L61" i="38"/>
  <c r="BL62" i="38"/>
  <c r="AQ61" i="38"/>
  <c r="O60" i="38"/>
  <c r="L60" i="38"/>
  <c r="F60" i="38"/>
  <c r="BO61" i="38"/>
  <c r="AQ60" i="38"/>
  <c r="O59" i="38"/>
  <c r="L59" i="38"/>
  <c r="BO60" i="38"/>
  <c r="AQ59" i="38"/>
  <c r="W57" i="38"/>
  <c r="O58" i="38"/>
  <c r="L58" i="38"/>
  <c r="BO59" i="38"/>
  <c r="AQ58" i="38"/>
  <c r="W56" i="38"/>
  <c r="O57" i="38"/>
  <c r="L57" i="38"/>
  <c r="I57" i="38"/>
  <c r="F57" i="38"/>
  <c r="BO58" i="38"/>
  <c r="AQ57" i="38"/>
  <c r="Z55" i="38"/>
  <c r="W55" i="38"/>
  <c r="O56" i="38"/>
  <c r="L56" i="38"/>
  <c r="BO57" i="38"/>
  <c r="AQ56" i="38"/>
  <c r="W54" i="38"/>
  <c r="O55" i="38"/>
  <c r="L55" i="38"/>
  <c r="BO56" i="38"/>
  <c r="AQ55" i="38"/>
  <c r="AQ54" i="38"/>
  <c r="O54" i="38"/>
  <c r="I54" i="38"/>
  <c r="F54" i="38"/>
  <c r="AQ53" i="38"/>
  <c r="O53" i="38"/>
  <c r="L53" i="38"/>
  <c r="F53" i="38"/>
  <c r="AN52" i="38"/>
  <c r="AC50" i="38"/>
  <c r="W50" i="38"/>
  <c r="O52" i="38"/>
  <c r="L52" i="38"/>
  <c r="I52" i="38"/>
  <c r="BB51" i="38"/>
  <c r="AY51" i="38"/>
  <c r="AQ51" i="38"/>
  <c r="O51" i="38"/>
  <c r="L51" i="38"/>
  <c r="F51" i="38"/>
  <c r="BB47" i="38"/>
  <c r="AY47" i="38"/>
  <c r="AQ50" i="38"/>
  <c r="O50" i="38"/>
  <c r="L50" i="38"/>
  <c r="BB50" i="38"/>
  <c r="AY50" i="38"/>
  <c r="AN49" i="38"/>
  <c r="O49" i="38"/>
  <c r="L49" i="38"/>
  <c r="BU48" i="38"/>
  <c r="BR48" i="38"/>
  <c r="BO48" i="38"/>
  <c r="BL48" i="38"/>
  <c r="BB49" i="38"/>
  <c r="AY49" i="38"/>
  <c r="AQ48" i="38"/>
  <c r="AC46" i="38"/>
  <c r="O48" i="38"/>
  <c r="L48" i="38"/>
  <c r="BX47" i="38"/>
  <c r="BU47" i="38"/>
  <c r="BR47" i="38"/>
  <c r="BL47" i="38"/>
  <c r="BE48" i="38"/>
  <c r="BB48" i="38"/>
  <c r="AQ47" i="38"/>
  <c r="Z45" i="38"/>
  <c r="W45" i="38"/>
  <c r="O47" i="38"/>
  <c r="L47" i="38"/>
  <c r="I47" i="38"/>
  <c r="BX46" i="38"/>
  <c r="BU46" i="38"/>
  <c r="BR46" i="38"/>
  <c r="BL46" i="38"/>
  <c r="BE46" i="38"/>
  <c r="BB46" i="38"/>
  <c r="AQ46" i="38"/>
  <c r="O46" i="38"/>
  <c r="L46" i="38"/>
  <c r="F46" i="38"/>
  <c r="BX45" i="38"/>
  <c r="BU45" i="38"/>
  <c r="BR45" i="38"/>
  <c r="BE45" i="38"/>
  <c r="BB45" i="38"/>
  <c r="AQ45" i="38"/>
  <c r="AC43" i="38"/>
  <c r="W43" i="38"/>
  <c r="O45" i="38"/>
  <c r="L45" i="38"/>
  <c r="BU44" i="38"/>
  <c r="BR44" i="38"/>
  <c r="BO44" i="38"/>
  <c r="BL44" i="38"/>
  <c r="BE44" i="38"/>
  <c r="BB44" i="38"/>
  <c r="AQ44" i="38"/>
  <c r="O44" i="38"/>
  <c r="L44" i="38"/>
  <c r="BX43" i="38"/>
  <c r="BR43" i="38"/>
  <c r="BO43" i="38"/>
  <c r="BL43" i="38"/>
  <c r="BE43" i="38"/>
  <c r="BB43" i="38"/>
  <c r="AQ43" i="38"/>
  <c r="O43" i="38"/>
  <c r="L43" i="38"/>
  <c r="F43" i="38"/>
  <c r="BX42" i="38"/>
  <c r="BR42" i="38"/>
  <c r="BO42" i="38"/>
  <c r="BL42" i="38"/>
  <c r="BE42" i="38"/>
  <c r="BB42" i="38"/>
  <c r="AN42" i="38"/>
  <c r="O42" i="38"/>
  <c r="L42" i="38"/>
  <c r="BU41" i="38"/>
  <c r="BR41" i="38"/>
  <c r="BO41" i="38"/>
  <c r="BL41" i="38"/>
  <c r="BE41" i="38"/>
  <c r="BB41" i="38"/>
  <c r="AQ41" i="38"/>
  <c r="AC39" i="38"/>
  <c r="O41" i="38"/>
  <c r="BX40" i="38"/>
  <c r="BU40" i="38"/>
  <c r="BR40" i="38"/>
  <c r="BL40" i="38"/>
  <c r="BE40" i="38"/>
  <c r="BB40" i="38"/>
  <c r="AQ40" i="38"/>
  <c r="O40" i="38"/>
  <c r="L40" i="38"/>
  <c r="F40" i="38"/>
  <c r="BX39" i="38"/>
  <c r="BU39" i="38"/>
  <c r="BR39" i="38"/>
  <c r="BL39" i="38"/>
  <c r="BE39" i="38"/>
  <c r="BB39" i="38"/>
  <c r="AQ39" i="38"/>
  <c r="O39" i="38"/>
  <c r="L39" i="38"/>
  <c r="F39" i="38"/>
  <c r="BX38" i="38"/>
  <c r="BU38" i="38"/>
  <c r="BR38" i="38"/>
  <c r="BL38" i="38"/>
  <c r="AN38" i="38"/>
  <c r="O38" i="38"/>
  <c r="L38" i="38"/>
  <c r="F38" i="38"/>
  <c r="BX37" i="38"/>
  <c r="BU37" i="38"/>
  <c r="BR37" i="38"/>
  <c r="BL37" i="38"/>
  <c r="AQ37" i="38"/>
  <c r="O37" i="38"/>
  <c r="I37" i="38"/>
  <c r="F37" i="38"/>
  <c r="BX36" i="38"/>
  <c r="BU36" i="38"/>
  <c r="BR36" i="38"/>
  <c r="BL36" i="38"/>
  <c r="AQ36" i="38"/>
  <c r="Z34" i="38"/>
  <c r="W34" i="38"/>
  <c r="O36" i="38"/>
  <c r="L36" i="38"/>
  <c r="F36" i="38"/>
  <c r="BX35" i="38"/>
  <c r="BU35" i="38"/>
  <c r="BR35" i="38"/>
  <c r="BO35" i="38"/>
  <c r="AQ35" i="38"/>
  <c r="Z33" i="38"/>
  <c r="W33" i="38"/>
  <c r="O35" i="38"/>
  <c r="L35" i="38"/>
  <c r="F35" i="38"/>
  <c r="BX34" i="38"/>
  <c r="BU34" i="38"/>
  <c r="BR34" i="38"/>
  <c r="BO34" i="38"/>
  <c r="AQ34" i="38"/>
  <c r="AC32" i="38"/>
  <c r="O34" i="38"/>
  <c r="L34" i="38"/>
  <c r="F34" i="38"/>
  <c r="BX33" i="38"/>
  <c r="BU33" i="38"/>
  <c r="BR33" i="38"/>
  <c r="BO33" i="38"/>
  <c r="AQ33" i="38"/>
  <c r="AC31" i="38"/>
  <c r="W31" i="38"/>
  <c r="O33" i="38"/>
  <c r="L33" i="38"/>
  <c r="BX32" i="38"/>
  <c r="BU32" i="38"/>
  <c r="BR32" i="38"/>
  <c r="BO32" i="38"/>
  <c r="AQ32" i="38"/>
  <c r="AC30" i="38"/>
  <c r="W30" i="38"/>
  <c r="O32" i="38"/>
  <c r="L32" i="38"/>
  <c r="F32" i="38"/>
  <c r="BX31" i="38"/>
  <c r="BU31" i="38"/>
  <c r="BR31" i="38"/>
  <c r="BO31" i="38"/>
  <c r="AQ31" i="38"/>
  <c r="O31" i="38"/>
  <c r="L31" i="38"/>
  <c r="F31" i="38"/>
  <c r="BX30" i="38"/>
  <c r="BU30" i="38"/>
  <c r="BR30" i="38"/>
  <c r="BO30" i="38"/>
  <c r="BE30" i="38"/>
  <c r="BB30" i="38"/>
  <c r="AQ30" i="38"/>
  <c r="Z28" i="38"/>
  <c r="W28" i="38"/>
  <c r="O30" i="38"/>
  <c r="L30" i="38"/>
  <c r="F30" i="38"/>
  <c r="BX29" i="38"/>
  <c r="BU29" i="38"/>
  <c r="BR29" i="38"/>
  <c r="BO29" i="38"/>
  <c r="BE29" i="38"/>
  <c r="BB29" i="38"/>
  <c r="AQ29" i="38"/>
  <c r="O29" i="38"/>
  <c r="L29" i="38"/>
  <c r="BX28" i="38"/>
  <c r="BU28" i="38"/>
  <c r="BR28" i="38"/>
  <c r="BO28" i="38"/>
  <c r="BE28" i="38"/>
  <c r="BB28" i="38"/>
  <c r="AQ28" i="38"/>
  <c r="AC26" i="38"/>
  <c r="W26" i="38"/>
  <c r="O28" i="38"/>
  <c r="L28" i="38"/>
  <c r="F28" i="38"/>
  <c r="BX27" i="38"/>
  <c r="BR27" i="38"/>
  <c r="BO27" i="38"/>
  <c r="BL27" i="38"/>
  <c r="BE27" i="38"/>
  <c r="BB27" i="38"/>
  <c r="AQ27" i="38"/>
  <c r="O27" i="38"/>
  <c r="L27" i="38"/>
  <c r="BX26" i="38"/>
  <c r="BU26" i="38"/>
  <c r="BR26" i="38"/>
  <c r="BO26" i="38"/>
  <c r="BE26" i="38"/>
  <c r="BB26" i="38"/>
  <c r="AQ26" i="38"/>
  <c r="O26" i="38"/>
  <c r="L26" i="38"/>
  <c r="F26" i="38"/>
  <c r="BX25" i="38"/>
  <c r="BU25" i="38"/>
  <c r="BR25" i="38"/>
  <c r="BO25" i="38"/>
  <c r="BB25" i="38"/>
  <c r="AY25" i="38"/>
  <c r="AQ25" i="38"/>
  <c r="O25" i="38"/>
  <c r="L25" i="38"/>
  <c r="F25" i="38"/>
  <c r="BX24" i="38"/>
  <c r="BU24" i="38"/>
  <c r="BR24" i="38"/>
  <c r="BO24" i="38"/>
  <c r="BB24" i="38"/>
  <c r="AY24" i="38"/>
  <c r="AQ24" i="38"/>
  <c r="O24" i="38"/>
  <c r="L24" i="38"/>
  <c r="F24" i="38"/>
  <c r="BX23" i="38"/>
  <c r="BU23" i="38"/>
  <c r="BR23" i="38"/>
  <c r="BO23" i="38"/>
  <c r="BE23" i="38"/>
  <c r="BB23" i="38"/>
  <c r="AQ23" i="38"/>
  <c r="AC22" i="38"/>
  <c r="Z22" i="38"/>
  <c r="O23" i="38"/>
  <c r="L23" i="38"/>
  <c r="F23" i="38"/>
  <c r="BX22" i="38"/>
  <c r="BU22" i="38"/>
  <c r="BR22" i="38"/>
  <c r="BO22" i="38"/>
  <c r="BE22" i="38"/>
  <c r="BB22" i="38"/>
  <c r="AQ22" i="38"/>
  <c r="W21" i="38"/>
  <c r="O22" i="38"/>
  <c r="L22" i="38"/>
  <c r="F22" i="38"/>
  <c r="BX21" i="38"/>
  <c r="BU21" i="38"/>
  <c r="BR21" i="38"/>
  <c r="BO21" i="38"/>
  <c r="BE21" i="38"/>
  <c r="BB21" i="38"/>
  <c r="AQ21" i="38"/>
  <c r="O21" i="38"/>
  <c r="L21" i="38"/>
  <c r="F21" i="38"/>
  <c r="BX20" i="38"/>
  <c r="BU20" i="38"/>
  <c r="BR20" i="38"/>
  <c r="BO20" i="38"/>
  <c r="BE20" i="38"/>
  <c r="BB20" i="38"/>
  <c r="AQ20" i="38"/>
  <c r="O20" i="38"/>
  <c r="L20" i="38"/>
  <c r="F20" i="38"/>
  <c r="BX19" i="38"/>
  <c r="BU19" i="38"/>
  <c r="BR19" i="38"/>
  <c r="BO19" i="38"/>
  <c r="BE19" i="38"/>
  <c r="BB19" i="38"/>
  <c r="AQ19" i="38"/>
  <c r="O19" i="38"/>
  <c r="L19" i="38"/>
  <c r="F19" i="38"/>
  <c r="BX18" i="38"/>
  <c r="BU18" i="38"/>
  <c r="BR18" i="38"/>
  <c r="BO18" i="38"/>
  <c r="BE18" i="38"/>
  <c r="BB18" i="38"/>
  <c r="AQ18" i="38"/>
  <c r="AC17" i="38"/>
  <c r="Z17" i="38"/>
  <c r="O18" i="38"/>
  <c r="L18" i="38"/>
  <c r="F18" i="38"/>
  <c r="BX17" i="38"/>
  <c r="BU17" i="38"/>
  <c r="BR17" i="38"/>
  <c r="BO17" i="38"/>
  <c r="BB17" i="38"/>
  <c r="AY17" i="38"/>
  <c r="AQ17" i="38"/>
  <c r="AC16" i="38"/>
  <c r="Z16" i="38"/>
  <c r="O17" i="38"/>
  <c r="L17" i="38"/>
  <c r="F17" i="38"/>
  <c r="BX16" i="38"/>
  <c r="BU16" i="38"/>
  <c r="BR16" i="38"/>
  <c r="BO16" i="38"/>
  <c r="BE16" i="38"/>
  <c r="BB16" i="38"/>
  <c r="AQ16" i="38"/>
  <c r="W15" i="38"/>
  <c r="O16" i="38"/>
  <c r="L16" i="38"/>
  <c r="F16" i="38"/>
  <c r="BX15" i="38"/>
  <c r="BU15" i="38"/>
  <c r="BR15" i="38"/>
  <c r="BO15" i="38"/>
  <c r="BE15" i="38"/>
  <c r="BB15" i="38"/>
  <c r="AQ15" i="38"/>
  <c r="AC14" i="38"/>
  <c r="W14" i="38"/>
  <c r="O15" i="38"/>
  <c r="L15" i="38"/>
  <c r="BX14" i="38"/>
  <c r="BU14" i="38"/>
  <c r="BR14" i="38"/>
  <c r="BO14" i="38"/>
  <c r="BE14" i="38"/>
  <c r="BB14" i="38"/>
  <c r="AQ14" i="38"/>
  <c r="AC13" i="38"/>
  <c r="Z13" i="38"/>
  <c r="O14" i="38"/>
  <c r="L14" i="38"/>
  <c r="BX13" i="38"/>
  <c r="BU13" i="38"/>
  <c r="BR13" i="38"/>
  <c r="BO13" i="38"/>
  <c r="BE13" i="38"/>
  <c r="BB13" i="38"/>
  <c r="AQ13" i="38"/>
  <c r="AC12" i="38"/>
  <c r="W12" i="38"/>
  <c r="O13" i="38"/>
  <c r="L13" i="38"/>
  <c r="BX12" i="38"/>
  <c r="BU12" i="38"/>
  <c r="BO12" i="38"/>
  <c r="BL12" i="38"/>
  <c r="BB12" i="38"/>
  <c r="AY12" i="38"/>
  <c r="AQ12" i="38"/>
  <c r="AC11" i="38"/>
  <c r="O12" i="38"/>
  <c r="L12" i="38"/>
  <c r="F12" i="38"/>
  <c r="BX11" i="38"/>
  <c r="BU11" i="38"/>
  <c r="BR11" i="38"/>
  <c r="BO11" i="38"/>
  <c r="BE11" i="38"/>
  <c r="AY11" i="38"/>
  <c r="AQ11" i="38"/>
  <c r="O11" i="38"/>
  <c r="L11" i="38"/>
  <c r="F11" i="38"/>
  <c r="BX10" i="38"/>
  <c r="BR10" i="38"/>
  <c r="BO10" i="38"/>
  <c r="BL10" i="38"/>
  <c r="BE10" i="38"/>
  <c r="BB10" i="38"/>
  <c r="AQ10" i="38"/>
  <c r="AC10" i="38"/>
  <c r="W10" i="38"/>
  <c r="O10" i="38"/>
  <c r="L10" i="38"/>
  <c r="F10" i="38"/>
  <c r="CD2" i="38"/>
  <c r="BE2" i="38"/>
  <c r="BH1" i="38"/>
  <c r="AI1" i="38"/>
  <c r="BP67" i="37"/>
  <c r="BP66" i="37"/>
  <c r="BP65" i="37"/>
  <c r="BP64" i="37"/>
  <c r="BP63" i="37"/>
  <c r="BP61" i="37"/>
  <c r="BP60" i="37"/>
  <c r="BP59" i="37"/>
  <c r="BP58" i="37"/>
  <c r="BP57" i="37"/>
  <c r="BP56" i="37"/>
  <c r="BM71" i="37"/>
  <c r="BM70" i="37"/>
  <c r="BM69" i="37"/>
  <c r="BM68" i="37"/>
  <c r="BM62" i="37"/>
  <c r="BY47" i="37"/>
  <c r="BY46" i="37"/>
  <c r="BY45" i="37"/>
  <c r="BY43" i="37"/>
  <c r="BY42" i="37"/>
  <c r="BY40" i="37"/>
  <c r="BY39" i="37"/>
  <c r="BY38" i="37"/>
  <c r="BY37" i="37"/>
  <c r="BY36" i="37"/>
  <c r="BY35" i="37"/>
  <c r="BY34" i="37"/>
  <c r="BY33" i="37"/>
  <c r="BY32" i="37"/>
  <c r="BY31" i="37"/>
  <c r="BY30" i="37"/>
  <c r="BY29" i="37"/>
  <c r="BY28" i="37"/>
  <c r="BY27" i="37"/>
  <c r="BY26" i="37"/>
  <c r="BY25" i="37"/>
  <c r="BY24" i="37"/>
  <c r="BY23" i="37"/>
  <c r="BY22" i="37"/>
  <c r="BY21" i="37"/>
  <c r="BY20" i="37"/>
  <c r="BY19" i="37"/>
  <c r="BY18" i="37"/>
  <c r="BY17" i="37"/>
  <c r="BY16" i="37"/>
  <c r="BY15" i="37"/>
  <c r="BY14" i="37"/>
  <c r="BY13" i="37"/>
  <c r="BY12" i="37"/>
  <c r="BY11" i="37"/>
  <c r="BY10" i="37"/>
  <c r="BV48" i="37"/>
  <c r="BV47" i="37"/>
  <c r="BV46" i="37"/>
  <c r="BV45" i="37"/>
  <c r="BV44" i="37"/>
  <c r="BV41" i="37"/>
  <c r="BV40" i="37"/>
  <c r="BV39" i="37"/>
  <c r="BV38" i="37"/>
  <c r="BV37" i="37"/>
  <c r="BV36" i="37"/>
  <c r="BV35" i="37"/>
  <c r="BV34" i="37"/>
  <c r="BV33" i="37"/>
  <c r="BV32" i="37"/>
  <c r="BV31" i="37"/>
  <c r="BV30" i="37"/>
  <c r="BV29" i="37"/>
  <c r="BV28" i="37"/>
  <c r="BV26" i="37"/>
  <c r="BV25" i="37"/>
  <c r="BV24" i="37"/>
  <c r="BV23" i="37"/>
  <c r="BV22" i="37"/>
  <c r="BV21" i="37"/>
  <c r="BV20" i="37"/>
  <c r="BV19" i="37"/>
  <c r="BV18" i="37"/>
  <c r="BV17" i="37"/>
  <c r="BV16" i="37"/>
  <c r="BV15" i="37"/>
  <c r="BV14" i="37"/>
  <c r="BV13" i="37"/>
  <c r="BV12" i="37"/>
  <c r="BV11" i="37"/>
  <c r="BS48" i="37"/>
  <c r="BS47" i="37"/>
  <c r="BS46" i="37"/>
  <c r="BS45" i="37"/>
  <c r="BS44" i="37"/>
  <c r="BS43" i="37"/>
  <c r="BS42" i="37"/>
  <c r="BS41" i="37"/>
  <c r="BS40" i="37"/>
  <c r="BS39" i="37"/>
  <c r="BS38" i="37"/>
  <c r="BS37" i="37"/>
  <c r="BS36" i="37"/>
  <c r="BS35" i="37"/>
  <c r="BS34" i="37"/>
  <c r="BS33" i="37"/>
  <c r="BS32" i="37"/>
  <c r="BS31" i="37"/>
  <c r="BS30" i="37"/>
  <c r="BS29" i="37"/>
  <c r="BS28" i="37"/>
  <c r="BS27" i="37"/>
  <c r="BS26" i="37"/>
  <c r="BS25" i="37"/>
  <c r="BS24" i="37"/>
  <c r="BS23" i="37"/>
  <c r="BS22" i="37"/>
  <c r="BS21" i="37"/>
  <c r="BS20" i="37"/>
  <c r="BS19" i="37"/>
  <c r="BS18" i="37"/>
  <c r="BS17" i="37"/>
  <c r="BS16" i="37"/>
  <c r="BS15" i="37"/>
  <c r="BS14" i="37"/>
  <c r="BS13" i="37"/>
  <c r="BS11" i="37"/>
  <c r="BS10" i="37"/>
  <c r="BP48" i="37"/>
  <c r="BP44" i="37"/>
  <c r="BP43" i="37"/>
  <c r="BP42" i="37"/>
  <c r="BP41" i="37"/>
  <c r="BP35" i="37"/>
  <c r="BP34" i="37"/>
  <c r="BP33" i="37"/>
  <c r="BP32" i="37"/>
  <c r="BP31" i="37"/>
  <c r="BP30" i="37"/>
  <c r="BP29" i="37"/>
  <c r="BP28" i="37"/>
  <c r="BP27" i="37"/>
  <c r="BP26" i="37"/>
  <c r="BP25" i="37"/>
  <c r="BP24" i="37"/>
  <c r="BP23" i="37"/>
  <c r="BP22" i="37"/>
  <c r="BP21" i="37"/>
  <c r="BP20" i="37"/>
  <c r="BP19" i="37"/>
  <c r="BP18" i="37"/>
  <c r="BP17" i="37"/>
  <c r="BP16" i="37"/>
  <c r="BP15" i="37"/>
  <c r="BP14" i="37"/>
  <c r="BP13" i="37"/>
  <c r="BP12" i="37"/>
  <c r="BP11" i="37"/>
  <c r="BP10" i="37"/>
  <c r="BM48" i="37"/>
  <c r="BM47" i="37"/>
  <c r="BM46" i="37"/>
  <c r="BM44" i="37"/>
  <c r="BM43" i="37"/>
  <c r="BM42" i="37"/>
  <c r="BM41" i="37"/>
  <c r="BM40" i="37"/>
  <c r="BM39" i="37"/>
  <c r="BM38" i="37"/>
  <c r="BM37" i="37"/>
  <c r="BM36" i="37"/>
  <c r="BM27" i="37"/>
  <c r="BM12" i="37"/>
  <c r="BM10" i="37"/>
  <c r="AZ51" i="37"/>
  <c r="AZ47" i="37"/>
  <c r="AZ50" i="37"/>
  <c r="AZ49" i="37"/>
  <c r="BC51" i="37"/>
  <c r="BC47" i="37"/>
  <c r="BC50" i="37"/>
  <c r="BC49" i="37"/>
  <c r="BC48" i="37"/>
  <c r="BC46" i="37"/>
  <c r="BC45" i="37"/>
  <c r="BC44" i="37"/>
  <c r="BC43" i="37"/>
  <c r="BC42" i="37"/>
  <c r="BC41" i="37"/>
  <c r="BC40" i="37"/>
  <c r="BC39" i="37"/>
  <c r="BF48" i="37"/>
  <c r="BF46" i="37"/>
  <c r="BF45" i="37"/>
  <c r="BF44" i="37"/>
  <c r="BF43" i="37"/>
  <c r="BF42" i="37"/>
  <c r="BF41" i="37"/>
  <c r="BF40" i="37"/>
  <c r="BF39" i="37"/>
  <c r="BF30" i="37"/>
  <c r="BF29" i="37"/>
  <c r="BF28" i="37"/>
  <c r="BF27" i="37"/>
  <c r="BF26" i="37"/>
  <c r="BF23" i="37"/>
  <c r="BF22" i="37"/>
  <c r="BF21" i="37"/>
  <c r="BF20" i="37"/>
  <c r="BF19" i="37"/>
  <c r="BF18" i="37"/>
  <c r="BF16" i="37"/>
  <c r="BF15" i="37"/>
  <c r="BF14" i="37"/>
  <c r="BF13" i="37"/>
  <c r="BF11" i="37"/>
  <c r="BF10" i="37"/>
  <c r="BC30" i="37"/>
  <c r="BC29" i="37"/>
  <c r="BC28" i="37"/>
  <c r="BC27" i="37"/>
  <c r="BC26" i="37"/>
  <c r="BC25" i="37"/>
  <c r="BC24" i="37"/>
  <c r="BC23" i="37"/>
  <c r="BC22" i="37"/>
  <c r="BC21" i="37"/>
  <c r="BC20" i="37"/>
  <c r="BC19" i="37"/>
  <c r="BC18" i="37"/>
  <c r="BC17" i="37"/>
  <c r="BC16" i="37"/>
  <c r="BC15" i="37"/>
  <c r="BC14" i="37"/>
  <c r="BC13" i="37"/>
  <c r="BC12" i="37"/>
  <c r="BC10" i="37"/>
  <c r="AZ25" i="37"/>
  <c r="AZ24" i="37"/>
  <c r="AZ17" i="37"/>
  <c r="AZ12" i="37"/>
  <c r="AZ11" i="37"/>
  <c r="AR94" i="37"/>
  <c r="AR92" i="37"/>
  <c r="AR91" i="37"/>
  <c r="AR90" i="37"/>
  <c r="AR89" i="37"/>
  <c r="AR88" i="37"/>
  <c r="AR87" i="37"/>
  <c r="AR86" i="37"/>
  <c r="AR85" i="37"/>
  <c r="AR83" i="37"/>
  <c r="AR82" i="37"/>
  <c r="AR80" i="37"/>
  <c r="AR79" i="37"/>
  <c r="AR78" i="37"/>
  <c r="AR77" i="37"/>
  <c r="AR76" i="37"/>
  <c r="AR75" i="37"/>
  <c r="AR74" i="37"/>
  <c r="AR73" i="37"/>
  <c r="AR72" i="37"/>
  <c r="AR71" i="37"/>
  <c r="AR70" i="37"/>
  <c r="AR69" i="37"/>
  <c r="AR68" i="37"/>
  <c r="AR67" i="37"/>
  <c r="AR66" i="37"/>
  <c r="AR65" i="37"/>
  <c r="AR64" i="37"/>
  <c r="AR63" i="37"/>
  <c r="AR62" i="37"/>
  <c r="AR61" i="37"/>
  <c r="AR60" i="37"/>
  <c r="AR59" i="37"/>
  <c r="AR58" i="37"/>
  <c r="AR57" i="37"/>
  <c r="AR56" i="37"/>
  <c r="AR55" i="37"/>
  <c r="AR54" i="37"/>
  <c r="AR53" i="37"/>
  <c r="AR51" i="37"/>
  <c r="AR50" i="37"/>
  <c r="AR48" i="37"/>
  <c r="AR47" i="37"/>
  <c r="AR46" i="37"/>
  <c r="AR45" i="37"/>
  <c r="AR44" i="37"/>
  <c r="AR43" i="37"/>
  <c r="AR41" i="37"/>
  <c r="AR40" i="37"/>
  <c r="AR39" i="37"/>
  <c r="AR37" i="37"/>
  <c r="AR36" i="37"/>
  <c r="AR35" i="37"/>
  <c r="AR34" i="37"/>
  <c r="AR33" i="37"/>
  <c r="AR32" i="37"/>
  <c r="AR31" i="37"/>
  <c r="AR30" i="37"/>
  <c r="AR29" i="37"/>
  <c r="AR28" i="37"/>
  <c r="AR27" i="37"/>
  <c r="AR26" i="37"/>
  <c r="AR25" i="37"/>
  <c r="AR24" i="37"/>
  <c r="AR23" i="37"/>
  <c r="AR22" i="37"/>
  <c r="AR21" i="37"/>
  <c r="AR20" i="37"/>
  <c r="AR19" i="37"/>
  <c r="AR18" i="37"/>
  <c r="AR17" i="37"/>
  <c r="AR16" i="37"/>
  <c r="AR15" i="37"/>
  <c r="AR14" i="37"/>
  <c r="AR13" i="37"/>
  <c r="AR12" i="37"/>
  <c r="AR11" i="37"/>
  <c r="AR10" i="37"/>
  <c r="AO93" i="37"/>
  <c r="AO84" i="37"/>
  <c r="AO81" i="37"/>
  <c r="AO52" i="37"/>
  <c r="AO49" i="37"/>
  <c r="AO42" i="37"/>
  <c r="AO38" i="37"/>
  <c r="AD84" i="37"/>
  <c r="AD83" i="37"/>
  <c r="AD82" i="37"/>
  <c r="AD81" i="37"/>
  <c r="AD79" i="37"/>
  <c r="AA86" i="37"/>
  <c r="AA85" i="37"/>
  <c r="AA84" i="37"/>
  <c r="AA80" i="37"/>
  <c r="AA79" i="37"/>
  <c r="X86" i="37"/>
  <c r="X85" i="37"/>
  <c r="X81" i="37"/>
  <c r="X80" i="37"/>
  <c r="AG72" i="37"/>
  <c r="AG71" i="37"/>
  <c r="AG70" i="37"/>
  <c r="AG68" i="37"/>
  <c r="AG67" i="37"/>
  <c r="AG66" i="37"/>
  <c r="AG65" i="37"/>
  <c r="AG62" i="37"/>
  <c r="AD74" i="37"/>
  <c r="AD73" i="37"/>
  <c r="AD72" i="37"/>
  <c r="AD71" i="37"/>
  <c r="AD69" i="37"/>
  <c r="AD64" i="37"/>
  <c r="AD63" i="37"/>
  <c r="AD62" i="37"/>
  <c r="AA74" i="37"/>
  <c r="AA73" i="37"/>
  <c r="AA69" i="37"/>
  <c r="AA68" i="37"/>
  <c r="AA64" i="37"/>
  <c r="AA63" i="37"/>
  <c r="X74" i="37"/>
  <c r="X73" i="37"/>
  <c r="X72" i="37"/>
  <c r="X71" i="37"/>
  <c r="X70" i="37"/>
  <c r="X69" i="37"/>
  <c r="X68" i="37"/>
  <c r="X64" i="37"/>
  <c r="X63" i="37"/>
  <c r="X62" i="37"/>
  <c r="X57" i="37"/>
  <c r="X56" i="37"/>
  <c r="X55" i="37"/>
  <c r="X54" i="37"/>
  <c r="X50" i="37"/>
  <c r="X45" i="37"/>
  <c r="X43" i="37"/>
  <c r="AA55" i="37"/>
  <c r="AA45" i="37"/>
  <c r="AD50" i="37"/>
  <c r="AD46" i="37"/>
  <c r="AD43" i="37"/>
  <c r="AD39" i="37"/>
  <c r="AD32" i="37"/>
  <c r="AD31" i="37"/>
  <c r="AD30" i="37"/>
  <c r="AD26" i="37"/>
  <c r="AD22" i="37"/>
  <c r="AD17" i="37"/>
  <c r="AD16" i="37"/>
  <c r="AD14" i="37"/>
  <c r="AD13" i="37"/>
  <c r="AD12" i="37"/>
  <c r="AD11" i="37"/>
  <c r="AD10" i="37"/>
  <c r="AA34" i="37"/>
  <c r="AA33" i="37"/>
  <c r="AA28" i="37"/>
  <c r="AA22" i="37"/>
  <c r="AA17" i="37"/>
  <c r="AA16" i="37"/>
  <c r="AA13" i="37"/>
  <c r="X34" i="37"/>
  <c r="X33" i="37"/>
  <c r="X31" i="37"/>
  <c r="X30" i="37"/>
  <c r="X28" i="37"/>
  <c r="X26" i="37"/>
  <c r="X21" i="37"/>
  <c r="X15" i="37"/>
  <c r="X14" i="37"/>
  <c r="X12" i="37"/>
  <c r="X10" i="37"/>
  <c r="P109" i="37"/>
  <c r="P108" i="37"/>
  <c r="P106" i="37"/>
  <c r="P105" i="37"/>
  <c r="P104" i="37"/>
  <c r="P103" i="37"/>
  <c r="P102" i="37"/>
  <c r="P101" i="37"/>
  <c r="P100" i="37"/>
  <c r="P99" i="37"/>
  <c r="P98" i="37"/>
  <c r="P97" i="37"/>
  <c r="P96" i="37"/>
  <c r="P95" i="37"/>
  <c r="P94" i="37"/>
  <c r="P93" i="37"/>
  <c r="P92" i="37"/>
  <c r="P91" i="37"/>
  <c r="P90" i="37"/>
  <c r="P88" i="37"/>
  <c r="P87" i="37"/>
  <c r="P86" i="37"/>
  <c r="P85" i="37"/>
  <c r="P84" i="37"/>
  <c r="P83" i="37"/>
  <c r="P82" i="37"/>
  <c r="P81" i="37"/>
  <c r="P80" i="37"/>
  <c r="P79" i="37"/>
  <c r="P78" i="37"/>
  <c r="P77" i="37"/>
  <c r="P76" i="37"/>
  <c r="P75" i="37"/>
  <c r="P74" i="37"/>
  <c r="P73" i="37"/>
  <c r="P72" i="37"/>
  <c r="P71" i="37"/>
  <c r="P70" i="37"/>
  <c r="P69" i="37"/>
  <c r="P68" i="37"/>
  <c r="P67" i="37"/>
  <c r="P66" i="37"/>
  <c r="P65" i="37"/>
  <c r="P64" i="37"/>
  <c r="P63" i="37"/>
  <c r="P62" i="37"/>
  <c r="P61" i="37"/>
  <c r="P60" i="37"/>
  <c r="P59" i="37"/>
  <c r="P58" i="37"/>
  <c r="P57" i="37"/>
  <c r="P56" i="37"/>
  <c r="P55" i="37"/>
  <c r="P54" i="37"/>
  <c r="P53" i="37"/>
  <c r="P52" i="37"/>
  <c r="P51" i="37"/>
  <c r="P50" i="37"/>
  <c r="P49" i="37"/>
  <c r="P48" i="37"/>
  <c r="P47" i="37"/>
  <c r="P46" i="37"/>
  <c r="P45" i="37"/>
  <c r="P44" i="37"/>
  <c r="P43" i="37"/>
  <c r="P42" i="37"/>
  <c r="P41" i="37"/>
  <c r="P40" i="37"/>
  <c r="P39" i="37"/>
  <c r="P38" i="37"/>
  <c r="P37" i="37"/>
  <c r="P36" i="37"/>
  <c r="P35" i="37"/>
  <c r="P34" i="37"/>
  <c r="P33" i="37"/>
  <c r="P32" i="37"/>
  <c r="P31" i="37"/>
  <c r="P30" i="37"/>
  <c r="P29" i="37"/>
  <c r="P28" i="37"/>
  <c r="P27" i="37"/>
  <c r="P26" i="37"/>
  <c r="P25" i="37"/>
  <c r="P24" i="37"/>
  <c r="P23" i="37"/>
  <c r="P22" i="37"/>
  <c r="P21" i="37"/>
  <c r="P20" i="37"/>
  <c r="P19" i="37"/>
  <c r="P18" i="37"/>
  <c r="P17" i="37"/>
  <c r="P16" i="37"/>
  <c r="P15" i="37"/>
  <c r="P14" i="37"/>
  <c r="P13" i="37"/>
  <c r="P12" i="37"/>
  <c r="P11" i="37"/>
  <c r="P10" i="37"/>
  <c r="M107" i="37"/>
  <c r="M106" i="37"/>
  <c r="M105" i="37"/>
  <c r="M104" i="37"/>
  <c r="M101" i="37"/>
  <c r="M99" i="37"/>
  <c r="M97" i="37"/>
  <c r="M96" i="37"/>
  <c r="M95" i="37"/>
  <c r="M92" i="37"/>
  <c r="M90" i="37"/>
  <c r="M89" i="37"/>
  <c r="M88" i="37"/>
  <c r="M87" i="37"/>
  <c r="M84" i="37"/>
  <c r="M82" i="37"/>
  <c r="M81" i="37"/>
  <c r="M79" i="37"/>
  <c r="M78" i="37"/>
  <c r="M77" i="37"/>
  <c r="M76" i="37"/>
  <c r="M75" i="37"/>
  <c r="M73" i="37"/>
  <c r="M72" i="37"/>
  <c r="M70" i="37"/>
  <c r="M69" i="37"/>
  <c r="M68" i="37"/>
  <c r="M67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3" i="37"/>
  <c r="M52" i="37"/>
  <c r="M51" i="37"/>
  <c r="M50" i="37"/>
  <c r="M49" i="37"/>
  <c r="M48" i="37"/>
  <c r="M47" i="37"/>
  <c r="M46" i="37"/>
  <c r="M45" i="37"/>
  <c r="M44" i="37"/>
  <c r="M43" i="37"/>
  <c r="M42" i="37"/>
  <c r="M40" i="37"/>
  <c r="M39" i="37"/>
  <c r="M38" i="37"/>
  <c r="M36" i="37"/>
  <c r="M35" i="37"/>
  <c r="M34" i="37"/>
  <c r="M33" i="37"/>
  <c r="M32" i="37"/>
  <c r="M31" i="37"/>
  <c r="M30" i="37"/>
  <c r="M29" i="37"/>
  <c r="M28" i="37"/>
  <c r="M27" i="37"/>
  <c r="M26" i="37"/>
  <c r="M25" i="37"/>
  <c r="M24" i="37"/>
  <c r="M23" i="37"/>
  <c r="M22" i="37"/>
  <c r="M21" i="37"/>
  <c r="M20" i="37"/>
  <c r="M19" i="37"/>
  <c r="M18" i="37"/>
  <c r="M17" i="37"/>
  <c r="M16" i="37"/>
  <c r="M15" i="37"/>
  <c r="M14" i="37"/>
  <c r="M13" i="37"/>
  <c r="M12" i="37"/>
  <c r="M11" i="37"/>
  <c r="M10" i="37"/>
  <c r="J108" i="37"/>
  <c r="J107" i="37"/>
  <c r="J102" i="37"/>
  <c r="J100" i="37"/>
  <c r="J97" i="37"/>
  <c r="J94" i="37"/>
  <c r="J93" i="37"/>
  <c r="J91" i="37"/>
  <c r="J89" i="37"/>
  <c r="J83" i="37"/>
  <c r="J75" i="37"/>
  <c r="J71" i="37"/>
  <c r="J64" i="37"/>
  <c r="J57" i="37"/>
  <c r="J54" i="37"/>
  <c r="J52" i="37"/>
  <c r="J47" i="37"/>
  <c r="J37" i="37"/>
  <c r="G108" i="37"/>
  <c r="G107" i="37"/>
  <c r="G106" i="37"/>
  <c r="G102" i="37"/>
  <c r="G101" i="37"/>
  <c r="G100" i="37"/>
  <c r="G99" i="37"/>
  <c r="G96" i="37"/>
  <c r="G94" i="37"/>
  <c r="G93" i="37"/>
  <c r="G91" i="37"/>
  <c r="G90" i="37"/>
  <c r="G89" i="37"/>
  <c r="G88" i="37"/>
  <c r="G87" i="37"/>
  <c r="G83" i="37"/>
  <c r="G82" i="37"/>
  <c r="G78" i="37"/>
  <c r="G77" i="37"/>
  <c r="G74" i="37"/>
  <c r="G71" i="37"/>
  <c r="G70" i="37"/>
  <c r="G69" i="37"/>
  <c r="G67" i="37"/>
  <c r="G65" i="37"/>
  <c r="G63" i="37"/>
  <c r="G60" i="37"/>
  <c r="G57" i="37"/>
  <c r="G54" i="37"/>
  <c r="G53" i="37"/>
  <c r="G51" i="37"/>
  <c r="G46" i="37"/>
  <c r="G43" i="37"/>
  <c r="G40" i="37"/>
  <c r="G39" i="37"/>
  <c r="G38" i="37"/>
  <c r="G37" i="37"/>
  <c r="G36" i="37"/>
  <c r="G35" i="37"/>
  <c r="G34" i="37"/>
  <c r="G32" i="37"/>
  <c r="G31" i="37"/>
  <c r="G30" i="37"/>
  <c r="G28" i="37"/>
  <c r="G26" i="37"/>
  <c r="G25" i="37"/>
  <c r="G24" i="37"/>
  <c r="G23" i="37"/>
  <c r="G22" i="37"/>
  <c r="G21" i="37"/>
  <c r="G20" i="37"/>
  <c r="G19" i="37"/>
  <c r="G18" i="37"/>
  <c r="G17" i="37"/>
  <c r="G16" i="37"/>
  <c r="G12" i="37"/>
  <c r="G11" i="37"/>
  <c r="O109" i="37"/>
  <c r="O108" i="37"/>
  <c r="I108" i="37"/>
  <c r="F108" i="37"/>
  <c r="L107" i="37"/>
  <c r="I107" i="37"/>
  <c r="F107" i="37"/>
  <c r="O106" i="37"/>
  <c r="L106" i="37"/>
  <c r="F106" i="37"/>
  <c r="O105" i="37"/>
  <c r="L105" i="37"/>
  <c r="O104" i="37"/>
  <c r="L104" i="37"/>
  <c r="O103" i="37"/>
  <c r="O102" i="37"/>
  <c r="I102" i="37"/>
  <c r="F102" i="37"/>
  <c r="O101" i="37"/>
  <c r="L101" i="37"/>
  <c r="F101" i="37"/>
  <c r="O100" i="37"/>
  <c r="I100" i="37"/>
  <c r="F100" i="37"/>
  <c r="O99" i="37"/>
  <c r="L99" i="37"/>
  <c r="F99" i="37"/>
  <c r="O98" i="37"/>
  <c r="O97" i="37"/>
  <c r="L97" i="37"/>
  <c r="I97" i="37"/>
  <c r="O96" i="37"/>
  <c r="L96" i="37"/>
  <c r="F96" i="37"/>
  <c r="O95" i="37"/>
  <c r="L95" i="37"/>
  <c r="O94" i="37"/>
  <c r="I94" i="37"/>
  <c r="F94" i="37"/>
  <c r="O93" i="37"/>
  <c r="I93" i="37"/>
  <c r="F93" i="37"/>
  <c r="AQ94" i="37"/>
  <c r="O92" i="37"/>
  <c r="L92" i="37"/>
  <c r="AN93" i="37"/>
  <c r="O91" i="37"/>
  <c r="I91" i="37"/>
  <c r="F91" i="37"/>
  <c r="AQ92" i="37"/>
  <c r="O90" i="37"/>
  <c r="L90" i="37"/>
  <c r="F90" i="37"/>
  <c r="AQ91" i="37"/>
  <c r="L89" i="37"/>
  <c r="I89" i="37"/>
  <c r="F89" i="37"/>
  <c r="AQ90" i="37"/>
  <c r="O88" i="37"/>
  <c r="L88" i="37"/>
  <c r="F88" i="37"/>
  <c r="AQ89" i="37"/>
  <c r="AQ88" i="37"/>
  <c r="Z86" i="37"/>
  <c r="W86" i="37"/>
  <c r="O87" i="37"/>
  <c r="L87" i="37"/>
  <c r="F87" i="37"/>
  <c r="AQ87" i="37"/>
  <c r="Z85" i="37"/>
  <c r="W85" i="37"/>
  <c r="O86" i="37"/>
  <c r="AQ86" i="37"/>
  <c r="AC84" i="37"/>
  <c r="Z84" i="37"/>
  <c r="O85" i="37"/>
  <c r="AQ85" i="37"/>
  <c r="AC83" i="37"/>
  <c r="O84" i="37"/>
  <c r="L84" i="37"/>
  <c r="AN84" i="37"/>
  <c r="AC82" i="37"/>
  <c r="O83" i="37"/>
  <c r="I83" i="37"/>
  <c r="F83" i="37"/>
  <c r="AQ83" i="37"/>
  <c r="AC81" i="37"/>
  <c r="W81" i="37"/>
  <c r="O82" i="37"/>
  <c r="L82" i="37"/>
  <c r="F82" i="37"/>
  <c r="AQ82" i="37"/>
  <c r="Z80" i="37"/>
  <c r="W80" i="37"/>
  <c r="O81" i="37"/>
  <c r="L81" i="37"/>
  <c r="AN81" i="37"/>
  <c r="AC79" i="37"/>
  <c r="Z79" i="37"/>
  <c r="O80" i="37"/>
  <c r="AQ80" i="37"/>
  <c r="O79" i="37"/>
  <c r="L79" i="37"/>
  <c r="AQ79" i="37"/>
  <c r="O78" i="37"/>
  <c r="L78" i="37"/>
  <c r="F78" i="37"/>
  <c r="AQ78" i="37"/>
  <c r="O77" i="37"/>
  <c r="L77" i="37"/>
  <c r="F77" i="37"/>
  <c r="AQ77" i="37"/>
  <c r="O76" i="37"/>
  <c r="L76" i="37"/>
  <c r="AQ76" i="37"/>
  <c r="AC74" i="37"/>
  <c r="Z74" i="37"/>
  <c r="W74" i="37"/>
  <c r="O75" i="37"/>
  <c r="L75" i="37"/>
  <c r="I75" i="37"/>
  <c r="AQ75" i="37"/>
  <c r="AC73" i="37"/>
  <c r="Z73" i="37"/>
  <c r="W73" i="37"/>
  <c r="O74" i="37"/>
  <c r="F74" i="37"/>
  <c r="AQ74" i="37"/>
  <c r="AF72" i="37"/>
  <c r="AC72" i="37"/>
  <c r="W72" i="37"/>
  <c r="O73" i="37"/>
  <c r="L73" i="37"/>
  <c r="AQ73" i="37"/>
  <c r="AF71" i="37"/>
  <c r="AC71" i="37"/>
  <c r="W71" i="37"/>
  <c r="O72" i="37"/>
  <c r="L72" i="37"/>
  <c r="AQ72" i="37"/>
  <c r="AF70" i="37"/>
  <c r="W70" i="37"/>
  <c r="O71" i="37"/>
  <c r="I71" i="37"/>
  <c r="F71" i="37"/>
  <c r="AQ71" i="37"/>
  <c r="AC69" i="37"/>
  <c r="Z69" i="37"/>
  <c r="W69" i="37"/>
  <c r="O70" i="37"/>
  <c r="L70" i="37"/>
  <c r="F70" i="37"/>
  <c r="BL71" i="37"/>
  <c r="AQ70" i="37"/>
  <c r="AF68" i="37"/>
  <c r="Z68" i="37"/>
  <c r="W68" i="37"/>
  <c r="O69" i="37"/>
  <c r="L69" i="37"/>
  <c r="F69" i="37"/>
  <c r="BL70" i="37"/>
  <c r="AQ69" i="37"/>
  <c r="AF67" i="37"/>
  <c r="O68" i="37"/>
  <c r="L68" i="37"/>
  <c r="BL69" i="37"/>
  <c r="AQ68" i="37"/>
  <c r="AF66" i="37"/>
  <c r="O67" i="37"/>
  <c r="L67" i="37"/>
  <c r="F67" i="37"/>
  <c r="BL68" i="37"/>
  <c r="AQ67" i="37"/>
  <c r="AF65" i="37"/>
  <c r="O66" i="37"/>
  <c r="L66" i="37"/>
  <c r="BO67" i="37"/>
  <c r="AQ66" i="37"/>
  <c r="AC64" i="37"/>
  <c r="Z64" i="37"/>
  <c r="W64" i="37"/>
  <c r="O65" i="37"/>
  <c r="L65" i="37"/>
  <c r="F65" i="37"/>
  <c r="BO66" i="37"/>
  <c r="AQ65" i="37"/>
  <c r="AC63" i="37"/>
  <c r="Z63" i="37"/>
  <c r="W63" i="37"/>
  <c r="O64" i="37"/>
  <c r="L64" i="37"/>
  <c r="I64" i="37"/>
  <c r="BO65" i="37"/>
  <c r="AQ64" i="37"/>
  <c r="AF62" i="37"/>
  <c r="AC62" i="37"/>
  <c r="W62" i="37"/>
  <c r="O63" i="37"/>
  <c r="L63" i="37"/>
  <c r="F63" i="37"/>
  <c r="BO64" i="37"/>
  <c r="AQ63" i="37"/>
  <c r="O62" i="37"/>
  <c r="L62" i="37"/>
  <c r="BO63" i="37"/>
  <c r="AQ62" i="37"/>
  <c r="O61" i="37"/>
  <c r="L61" i="37"/>
  <c r="BL62" i="37"/>
  <c r="AQ61" i="37"/>
  <c r="O60" i="37"/>
  <c r="L60" i="37"/>
  <c r="F60" i="37"/>
  <c r="BO61" i="37"/>
  <c r="AQ60" i="37"/>
  <c r="O59" i="37"/>
  <c r="L59" i="37"/>
  <c r="BO60" i="37"/>
  <c r="AQ59" i="37"/>
  <c r="W57" i="37"/>
  <c r="O58" i="37"/>
  <c r="L58" i="37"/>
  <c r="BO59" i="37"/>
  <c r="AQ58" i="37"/>
  <c r="W56" i="37"/>
  <c r="O57" i="37"/>
  <c r="L57" i="37"/>
  <c r="I57" i="37"/>
  <c r="F57" i="37"/>
  <c r="BO58" i="37"/>
  <c r="AQ57" i="37"/>
  <c r="Z55" i="37"/>
  <c r="W55" i="37"/>
  <c r="O56" i="37"/>
  <c r="L56" i="37"/>
  <c r="BO57" i="37"/>
  <c r="AQ56" i="37"/>
  <c r="W54" i="37"/>
  <c r="O55" i="37"/>
  <c r="L55" i="37"/>
  <c r="BO56" i="37"/>
  <c r="AQ55" i="37"/>
  <c r="AQ54" i="37"/>
  <c r="O54" i="37"/>
  <c r="I54" i="37"/>
  <c r="F54" i="37"/>
  <c r="AQ53" i="37"/>
  <c r="O53" i="37"/>
  <c r="L53" i="37"/>
  <c r="F53" i="37"/>
  <c r="AN52" i="37"/>
  <c r="AC50" i="37"/>
  <c r="W50" i="37"/>
  <c r="O52" i="37"/>
  <c r="L52" i="37"/>
  <c r="I52" i="37"/>
  <c r="BB51" i="37"/>
  <c r="AY51" i="37"/>
  <c r="AQ51" i="37"/>
  <c r="O51" i="37"/>
  <c r="L51" i="37"/>
  <c r="F51" i="37"/>
  <c r="BB47" i="37"/>
  <c r="AY47" i="37"/>
  <c r="AQ50" i="37"/>
  <c r="O50" i="37"/>
  <c r="L50" i="37"/>
  <c r="BB50" i="37"/>
  <c r="AY50" i="37"/>
  <c r="AN49" i="37"/>
  <c r="O49" i="37"/>
  <c r="L49" i="37"/>
  <c r="BU48" i="37"/>
  <c r="BR48" i="37"/>
  <c r="BO48" i="37"/>
  <c r="BL48" i="37"/>
  <c r="BB49" i="37"/>
  <c r="AY49" i="37"/>
  <c r="AQ48" i="37"/>
  <c r="AC46" i="37"/>
  <c r="O48" i="37"/>
  <c r="L48" i="37"/>
  <c r="BX47" i="37"/>
  <c r="BU47" i="37"/>
  <c r="BR47" i="37"/>
  <c r="BL47" i="37"/>
  <c r="BE48" i="37"/>
  <c r="BB48" i="37"/>
  <c r="AQ47" i="37"/>
  <c r="Z45" i="37"/>
  <c r="W45" i="37"/>
  <c r="O47" i="37"/>
  <c r="L47" i="37"/>
  <c r="I47" i="37"/>
  <c r="BX46" i="37"/>
  <c r="BU46" i="37"/>
  <c r="BR46" i="37"/>
  <c r="BL46" i="37"/>
  <c r="BE46" i="37"/>
  <c r="BB46" i="37"/>
  <c r="AQ46" i="37"/>
  <c r="O46" i="37"/>
  <c r="L46" i="37"/>
  <c r="F46" i="37"/>
  <c r="BX45" i="37"/>
  <c r="BU45" i="37"/>
  <c r="BR45" i="37"/>
  <c r="BE45" i="37"/>
  <c r="BB45" i="37"/>
  <c r="AQ45" i="37"/>
  <c r="AC43" i="37"/>
  <c r="W43" i="37"/>
  <c r="O45" i="37"/>
  <c r="L45" i="37"/>
  <c r="BU44" i="37"/>
  <c r="BR44" i="37"/>
  <c r="BO44" i="37"/>
  <c r="BL44" i="37"/>
  <c r="BE44" i="37"/>
  <c r="BB44" i="37"/>
  <c r="AQ44" i="37"/>
  <c r="O44" i="37"/>
  <c r="L44" i="37"/>
  <c r="BX43" i="37"/>
  <c r="BR43" i="37"/>
  <c r="BO43" i="37"/>
  <c r="BL43" i="37"/>
  <c r="BE43" i="37"/>
  <c r="BB43" i="37"/>
  <c r="AQ43" i="37"/>
  <c r="O43" i="37"/>
  <c r="L43" i="37"/>
  <c r="F43" i="37"/>
  <c r="BX42" i="37"/>
  <c r="BR42" i="37"/>
  <c r="BO42" i="37"/>
  <c r="BL42" i="37"/>
  <c r="BE42" i="37"/>
  <c r="BB42" i="37"/>
  <c r="AN42" i="37"/>
  <c r="O42" i="37"/>
  <c r="L42" i="37"/>
  <c r="BU41" i="37"/>
  <c r="BR41" i="37"/>
  <c r="BO41" i="37"/>
  <c r="BL41" i="37"/>
  <c r="BE41" i="37"/>
  <c r="BB41" i="37"/>
  <c r="AQ41" i="37"/>
  <c r="AC39" i="37"/>
  <c r="O41" i="37"/>
  <c r="BX40" i="37"/>
  <c r="BU40" i="37"/>
  <c r="BR40" i="37"/>
  <c r="BL40" i="37"/>
  <c r="BE40" i="37"/>
  <c r="BB40" i="37"/>
  <c r="AQ40" i="37"/>
  <c r="O40" i="37"/>
  <c r="L40" i="37"/>
  <c r="F40" i="37"/>
  <c r="BX39" i="37"/>
  <c r="BU39" i="37"/>
  <c r="BR39" i="37"/>
  <c r="BL39" i="37"/>
  <c r="BE39" i="37"/>
  <c r="BB39" i="37"/>
  <c r="AQ39" i="37"/>
  <c r="O39" i="37"/>
  <c r="L39" i="37"/>
  <c r="F39" i="37"/>
  <c r="BX38" i="37"/>
  <c r="BU38" i="37"/>
  <c r="BR38" i="37"/>
  <c r="BL38" i="37"/>
  <c r="AN38" i="37"/>
  <c r="O38" i="37"/>
  <c r="L38" i="37"/>
  <c r="F38" i="37"/>
  <c r="BX37" i="37"/>
  <c r="BU37" i="37"/>
  <c r="BR37" i="37"/>
  <c r="BL37" i="37"/>
  <c r="AQ37" i="37"/>
  <c r="O37" i="37"/>
  <c r="I37" i="37"/>
  <c r="F37" i="37"/>
  <c r="BX36" i="37"/>
  <c r="BU36" i="37"/>
  <c r="BR36" i="37"/>
  <c r="BL36" i="37"/>
  <c r="AQ36" i="37"/>
  <c r="Z34" i="37"/>
  <c r="W34" i="37"/>
  <c r="O36" i="37"/>
  <c r="L36" i="37"/>
  <c r="F36" i="37"/>
  <c r="BX35" i="37"/>
  <c r="BU35" i="37"/>
  <c r="BR35" i="37"/>
  <c r="BO35" i="37"/>
  <c r="AQ35" i="37"/>
  <c r="Z33" i="37"/>
  <c r="W33" i="37"/>
  <c r="O35" i="37"/>
  <c r="L35" i="37"/>
  <c r="F35" i="37"/>
  <c r="BX34" i="37"/>
  <c r="BU34" i="37"/>
  <c r="BR34" i="37"/>
  <c r="BO34" i="37"/>
  <c r="AQ34" i="37"/>
  <c r="AC32" i="37"/>
  <c r="O34" i="37"/>
  <c r="L34" i="37"/>
  <c r="F34" i="37"/>
  <c r="BX33" i="37"/>
  <c r="BU33" i="37"/>
  <c r="BR33" i="37"/>
  <c r="BO33" i="37"/>
  <c r="AQ33" i="37"/>
  <c r="AC31" i="37"/>
  <c r="W31" i="37"/>
  <c r="O33" i="37"/>
  <c r="L33" i="37"/>
  <c r="BX32" i="37"/>
  <c r="BU32" i="37"/>
  <c r="BR32" i="37"/>
  <c r="BO32" i="37"/>
  <c r="AQ32" i="37"/>
  <c r="AC30" i="37"/>
  <c r="W30" i="37"/>
  <c r="O32" i="37"/>
  <c r="L32" i="37"/>
  <c r="F32" i="37"/>
  <c r="BX31" i="37"/>
  <c r="BU31" i="37"/>
  <c r="BR31" i="37"/>
  <c r="BO31" i="37"/>
  <c r="AQ31" i="37"/>
  <c r="O31" i="37"/>
  <c r="L31" i="37"/>
  <c r="F31" i="37"/>
  <c r="BX30" i="37"/>
  <c r="BU30" i="37"/>
  <c r="BR30" i="37"/>
  <c r="BO30" i="37"/>
  <c r="BE30" i="37"/>
  <c r="BB30" i="37"/>
  <c r="AQ30" i="37"/>
  <c r="Z28" i="37"/>
  <c r="W28" i="37"/>
  <c r="O30" i="37"/>
  <c r="L30" i="37"/>
  <c r="F30" i="37"/>
  <c r="BX29" i="37"/>
  <c r="BU29" i="37"/>
  <c r="BR29" i="37"/>
  <c r="BO29" i="37"/>
  <c r="BE29" i="37"/>
  <c r="BB29" i="37"/>
  <c r="AQ29" i="37"/>
  <c r="O29" i="37"/>
  <c r="L29" i="37"/>
  <c r="BX28" i="37"/>
  <c r="BU28" i="37"/>
  <c r="BR28" i="37"/>
  <c r="BO28" i="37"/>
  <c r="BE28" i="37"/>
  <c r="BB28" i="37"/>
  <c r="AQ28" i="37"/>
  <c r="AC26" i="37"/>
  <c r="W26" i="37"/>
  <c r="O28" i="37"/>
  <c r="L28" i="37"/>
  <c r="F28" i="37"/>
  <c r="BX27" i="37"/>
  <c r="BR27" i="37"/>
  <c r="BO27" i="37"/>
  <c r="BL27" i="37"/>
  <c r="BE27" i="37"/>
  <c r="BB27" i="37"/>
  <c r="AQ27" i="37"/>
  <c r="O27" i="37"/>
  <c r="L27" i="37"/>
  <c r="BX26" i="37"/>
  <c r="BU26" i="37"/>
  <c r="BR26" i="37"/>
  <c r="BO26" i="37"/>
  <c r="BE26" i="37"/>
  <c r="BB26" i="37"/>
  <c r="AQ26" i="37"/>
  <c r="O26" i="37"/>
  <c r="L26" i="37"/>
  <c r="F26" i="37"/>
  <c r="BX25" i="37"/>
  <c r="BU25" i="37"/>
  <c r="BR25" i="37"/>
  <c r="BO25" i="37"/>
  <c r="BB25" i="37"/>
  <c r="AY25" i="37"/>
  <c r="AQ25" i="37"/>
  <c r="O25" i="37"/>
  <c r="L25" i="37"/>
  <c r="F25" i="37"/>
  <c r="BX24" i="37"/>
  <c r="BU24" i="37"/>
  <c r="BR24" i="37"/>
  <c r="BO24" i="37"/>
  <c r="BB24" i="37"/>
  <c r="AY24" i="37"/>
  <c r="AQ24" i="37"/>
  <c r="O24" i="37"/>
  <c r="L24" i="37"/>
  <c r="F24" i="37"/>
  <c r="BX23" i="37"/>
  <c r="BU23" i="37"/>
  <c r="BR23" i="37"/>
  <c r="BO23" i="37"/>
  <c r="BE23" i="37"/>
  <c r="BB23" i="37"/>
  <c r="AQ23" i="37"/>
  <c r="AC22" i="37"/>
  <c r="Z22" i="37"/>
  <c r="O23" i="37"/>
  <c r="L23" i="37"/>
  <c r="F23" i="37"/>
  <c r="BX22" i="37"/>
  <c r="BU22" i="37"/>
  <c r="BR22" i="37"/>
  <c r="BO22" i="37"/>
  <c r="BE22" i="37"/>
  <c r="BB22" i="37"/>
  <c r="AQ22" i="37"/>
  <c r="W21" i="37"/>
  <c r="O22" i="37"/>
  <c r="L22" i="37"/>
  <c r="F22" i="37"/>
  <c r="BX21" i="37"/>
  <c r="BU21" i="37"/>
  <c r="BR21" i="37"/>
  <c r="BO21" i="37"/>
  <c r="BE21" i="37"/>
  <c r="BB21" i="37"/>
  <c r="AQ21" i="37"/>
  <c r="O21" i="37"/>
  <c r="L21" i="37"/>
  <c r="F21" i="37"/>
  <c r="BX20" i="37"/>
  <c r="BU20" i="37"/>
  <c r="BR20" i="37"/>
  <c r="BO20" i="37"/>
  <c r="BE20" i="37"/>
  <c r="BB20" i="37"/>
  <c r="AQ20" i="37"/>
  <c r="O20" i="37"/>
  <c r="L20" i="37"/>
  <c r="F20" i="37"/>
  <c r="BX19" i="37"/>
  <c r="BU19" i="37"/>
  <c r="BR19" i="37"/>
  <c r="BO19" i="37"/>
  <c r="BE19" i="37"/>
  <c r="BB19" i="37"/>
  <c r="AQ19" i="37"/>
  <c r="O19" i="37"/>
  <c r="L19" i="37"/>
  <c r="F19" i="37"/>
  <c r="BX18" i="37"/>
  <c r="BU18" i="37"/>
  <c r="BR18" i="37"/>
  <c r="BO18" i="37"/>
  <c r="BE18" i="37"/>
  <c r="BB18" i="37"/>
  <c r="AQ18" i="37"/>
  <c r="AC17" i="37"/>
  <c r="Z17" i="37"/>
  <c r="O18" i="37"/>
  <c r="L18" i="37"/>
  <c r="F18" i="37"/>
  <c r="BX17" i="37"/>
  <c r="BU17" i="37"/>
  <c r="BR17" i="37"/>
  <c r="BO17" i="37"/>
  <c r="BB17" i="37"/>
  <c r="AY17" i="37"/>
  <c r="AQ17" i="37"/>
  <c r="AC16" i="37"/>
  <c r="Z16" i="37"/>
  <c r="O17" i="37"/>
  <c r="L17" i="37"/>
  <c r="F17" i="37"/>
  <c r="BX16" i="37"/>
  <c r="BU16" i="37"/>
  <c r="BR16" i="37"/>
  <c r="BO16" i="37"/>
  <c r="BE16" i="37"/>
  <c r="BB16" i="37"/>
  <c r="AQ16" i="37"/>
  <c r="W15" i="37"/>
  <c r="O16" i="37"/>
  <c r="L16" i="37"/>
  <c r="F16" i="37"/>
  <c r="BX15" i="37"/>
  <c r="BU15" i="37"/>
  <c r="BR15" i="37"/>
  <c r="BO15" i="37"/>
  <c r="BE15" i="37"/>
  <c r="BB15" i="37"/>
  <c r="AQ15" i="37"/>
  <c r="AC14" i="37"/>
  <c r="W14" i="37"/>
  <c r="O15" i="37"/>
  <c r="L15" i="37"/>
  <c r="BX14" i="37"/>
  <c r="BU14" i="37"/>
  <c r="BR14" i="37"/>
  <c r="BO14" i="37"/>
  <c r="BE14" i="37"/>
  <c r="BB14" i="37"/>
  <c r="AQ14" i="37"/>
  <c r="AC13" i="37"/>
  <c r="Z13" i="37"/>
  <c r="O14" i="37"/>
  <c r="L14" i="37"/>
  <c r="BX13" i="37"/>
  <c r="BU13" i="37"/>
  <c r="BR13" i="37"/>
  <c r="BO13" i="37"/>
  <c r="BE13" i="37"/>
  <c r="BB13" i="37"/>
  <c r="AQ13" i="37"/>
  <c r="AC12" i="37"/>
  <c r="W12" i="37"/>
  <c r="O13" i="37"/>
  <c r="L13" i="37"/>
  <c r="BX12" i="37"/>
  <c r="BU12" i="37"/>
  <c r="BO12" i="37"/>
  <c r="BL12" i="37"/>
  <c r="BB12" i="37"/>
  <c r="AY12" i="37"/>
  <c r="AQ12" i="37"/>
  <c r="AC11" i="37"/>
  <c r="O12" i="37"/>
  <c r="L12" i="37"/>
  <c r="F12" i="37"/>
  <c r="BX11" i="37"/>
  <c r="BU11" i="37"/>
  <c r="BR11" i="37"/>
  <c r="BO11" i="37"/>
  <c r="BE11" i="37"/>
  <c r="AY11" i="37"/>
  <c r="AQ11" i="37"/>
  <c r="O11" i="37"/>
  <c r="L11" i="37"/>
  <c r="F11" i="37"/>
  <c r="BX10" i="37"/>
  <c r="BR10" i="37"/>
  <c r="BO10" i="37"/>
  <c r="BL10" i="37"/>
  <c r="BE10" i="37"/>
  <c r="BB10" i="37"/>
  <c r="AQ10" i="37"/>
  <c r="AC10" i="37"/>
  <c r="W10" i="37"/>
  <c r="O10" i="37"/>
  <c r="L10" i="37"/>
  <c r="F10" i="37"/>
  <c r="CD2" i="37"/>
  <c r="BE2" i="37"/>
  <c r="BH1" i="37"/>
  <c r="AI1" i="37"/>
  <c r="BP67" i="36"/>
  <c r="BP66" i="36"/>
  <c r="BP65" i="36"/>
  <c r="BP64" i="36"/>
  <c r="BP63" i="36"/>
  <c r="BP61" i="36"/>
  <c r="BP60" i="36"/>
  <c r="BP59" i="36"/>
  <c r="BP58" i="36"/>
  <c r="BP57" i="36"/>
  <c r="BP56" i="36"/>
  <c r="BM71" i="36"/>
  <c r="BM70" i="36"/>
  <c r="BM69" i="36"/>
  <c r="BM68" i="36"/>
  <c r="BM62" i="36"/>
  <c r="BY47" i="36"/>
  <c r="BY46" i="36"/>
  <c r="BY45" i="36"/>
  <c r="BY43" i="36"/>
  <c r="BY42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V48" i="36"/>
  <c r="BV47" i="36"/>
  <c r="BV46" i="36"/>
  <c r="BV45" i="36"/>
  <c r="BV44" i="36"/>
  <c r="BV41" i="36"/>
  <c r="BV40" i="36"/>
  <c r="BV39" i="36"/>
  <c r="BV38" i="36"/>
  <c r="BV37" i="36"/>
  <c r="BV36" i="36"/>
  <c r="BV35" i="36"/>
  <c r="BV34" i="36"/>
  <c r="BV33" i="36"/>
  <c r="BV32" i="36"/>
  <c r="BV31" i="36"/>
  <c r="BV30" i="36"/>
  <c r="BV29" i="36"/>
  <c r="BV28" i="36"/>
  <c r="BV26" i="36"/>
  <c r="BV25" i="36"/>
  <c r="BV24" i="36"/>
  <c r="BV23" i="36"/>
  <c r="BV22" i="36"/>
  <c r="BV21" i="36"/>
  <c r="BV20" i="36"/>
  <c r="BV19" i="36"/>
  <c r="BV18" i="36"/>
  <c r="BV17" i="36"/>
  <c r="BV16" i="36"/>
  <c r="BV15" i="36"/>
  <c r="BV14" i="36"/>
  <c r="BV13" i="36"/>
  <c r="BV12" i="36"/>
  <c r="BV11" i="36"/>
  <c r="BS48" i="36"/>
  <c r="BS47" i="36"/>
  <c r="BS46" i="36"/>
  <c r="BS45" i="36"/>
  <c r="BS44" i="36"/>
  <c r="BS43" i="36"/>
  <c r="BS42" i="36"/>
  <c r="BS41" i="36"/>
  <c r="BS40" i="36"/>
  <c r="BS39" i="36"/>
  <c r="BS38" i="36"/>
  <c r="BS37" i="36"/>
  <c r="BS36" i="36"/>
  <c r="BS35" i="36"/>
  <c r="BS34" i="36"/>
  <c r="BS33" i="36"/>
  <c r="BS32" i="36"/>
  <c r="BS31" i="36"/>
  <c r="BS30" i="36"/>
  <c r="BS29" i="36"/>
  <c r="BS28" i="36"/>
  <c r="BS27" i="36"/>
  <c r="BS26" i="36"/>
  <c r="BS25" i="36"/>
  <c r="BS24" i="36"/>
  <c r="BS23" i="36"/>
  <c r="BS22" i="36"/>
  <c r="BS21" i="36"/>
  <c r="BS20" i="36"/>
  <c r="BS19" i="36"/>
  <c r="BS18" i="36"/>
  <c r="BS17" i="36"/>
  <c r="BS16" i="36"/>
  <c r="BS15" i="36"/>
  <c r="BS14" i="36"/>
  <c r="BS13" i="36"/>
  <c r="BS11" i="36"/>
  <c r="BS10" i="36"/>
  <c r="BP48" i="36"/>
  <c r="BP44" i="36"/>
  <c r="BP43" i="36"/>
  <c r="BP42" i="36"/>
  <c r="BP41" i="36"/>
  <c r="BP35" i="36"/>
  <c r="BP34" i="36"/>
  <c r="BP33" i="36"/>
  <c r="BP32" i="36"/>
  <c r="BP31" i="36"/>
  <c r="BP30" i="36"/>
  <c r="BP29" i="36"/>
  <c r="BP28" i="36"/>
  <c r="BP27" i="36"/>
  <c r="BP26" i="36"/>
  <c r="BP25" i="36"/>
  <c r="BP24" i="36"/>
  <c r="BP23" i="36"/>
  <c r="BP22" i="36"/>
  <c r="BP21" i="36"/>
  <c r="BP20" i="36"/>
  <c r="BP19" i="36"/>
  <c r="BP18" i="36"/>
  <c r="BP17" i="36"/>
  <c r="BP16" i="36"/>
  <c r="BP15" i="36"/>
  <c r="BP14" i="36"/>
  <c r="BP13" i="36"/>
  <c r="BP12" i="36"/>
  <c r="BP11" i="36"/>
  <c r="BP10" i="36"/>
  <c r="BM48" i="36"/>
  <c r="BM47" i="36"/>
  <c r="BM46" i="36"/>
  <c r="BM44" i="36"/>
  <c r="BM43" i="36"/>
  <c r="BM42" i="36"/>
  <c r="BM41" i="36"/>
  <c r="BM40" i="36"/>
  <c r="BM39" i="36"/>
  <c r="BM38" i="36"/>
  <c r="BM37" i="36"/>
  <c r="BM36" i="36"/>
  <c r="BM27" i="36"/>
  <c r="BM12" i="36"/>
  <c r="BM10" i="36"/>
  <c r="AZ51" i="36"/>
  <c r="AZ47" i="36"/>
  <c r="AZ50" i="36"/>
  <c r="AZ49" i="36"/>
  <c r="BC51" i="36"/>
  <c r="BC47" i="36"/>
  <c r="BC50" i="36"/>
  <c r="BC49" i="36"/>
  <c r="BC48" i="36"/>
  <c r="BC46" i="36"/>
  <c r="BC45" i="36"/>
  <c r="BC44" i="36"/>
  <c r="BC43" i="36"/>
  <c r="BC42" i="36"/>
  <c r="BC41" i="36"/>
  <c r="BC40" i="36"/>
  <c r="BC39" i="36"/>
  <c r="BF48" i="36"/>
  <c r="BF46" i="36"/>
  <c r="BF45" i="36"/>
  <c r="BF44" i="36"/>
  <c r="BF43" i="36"/>
  <c r="BF42" i="36"/>
  <c r="BF41" i="36"/>
  <c r="BF40" i="36"/>
  <c r="BF39" i="36"/>
  <c r="BF30" i="36"/>
  <c r="BF29" i="36"/>
  <c r="BF28" i="36"/>
  <c r="BF27" i="36"/>
  <c r="BF26" i="36"/>
  <c r="BF23" i="36"/>
  <c r="BF22" i="36"/>
  <c r="BF21" i="36"/>
  <c r="BF20" i="36"/>
  <c r="BF19" i="36"/>
  <c r="BF18" i="36"/>
  <c r="BF16" i="36"/>
  <c r="BF15" i="36"/>
  <c r="BF14" i="36"/>
  <c r="BF13" i="36"/>
  <c r="BF11" i="36"/>
  <c r="BF10" i="36"/>
  <c r="BC30" i="36"/>
  <c r="BC29" i="36"/>
  <c r="BC28" i="36"/>
  <c r="BC27" i="36"/>
  <c r="BC26" i="36"/>
  <c r="BC25" i="36"/>
  <c r="BC24" i="36"/>
  <c r="BC23" i="36"/>
  <c r="BC22" i="36"/>
  <c r="BC21" i="36"/>
  <c r="BC20" i="36"/>
  <c r="BC19" i="36"/>
  <c r="BC18" i="36"/>
  <c r="BC17" i="36"/>
  <c r="BC16" i="36"/>
  <c r="BC15" i="36"/>
  <c r="BC14" i="36"/>
  <c r="BC13" i="36"/>
  <c r="BC12" i="36"/>
  <c r="BC10" i="36"/>
  <c r="AZ25" i="36"/>
  <c r="AZ24" i="36"/>
  <c r="AZ17" i="36"/>
  <c r="AZ12" i="36"/>
  <c r="AZ11" i="36"/>
  <c r="AR94" i="36"/>
  <c r="AR92" i="36"/>
  <c r="AR91" i="36"/>
  <c r="AR90" i="36"/>
  <c r="AR89" i="36"/>
  <c r="AR88" i="36"/>
  <c r="AR87" i="36"/>
  <c r="AR86" i="36"/>
  <c r="AR85" i="36"/>
  <c r="AR83" i="36"/>
  <c r="AR82" i="36"/>
  <c r="AR80" i="36"/>
  <c r="AR79" i="36"/>
  <c r="AR78" i="36"/>
  <c r="AR77" i="36"/>
  <c r="AR76" i="36"/>
  <c r="AR75" i="36"/>
  <c r="AR74" i="36"/>
  <c r="AR73" i="36"/>
  <c r="AR72" i="36"/>
  <c r="AR71" i="36"/>
  <c r="AR70" i="36"/>
  <c r="AR69" i="36"/>
  <c r="AR68" i="36"/>
  <c r="AR67" i="36"/>
  <c r="AR66" i="36"/>
  <c r="AR65" i="36"/>
  <c r="AR64" i="36"/>
  <c r="AR63" i="36"/>
  <c r="AR62" i="36"/>
  <c r="AR61" i="36"/>
  <c r="AR60" i="36"/>
  <c r="AR59" i="36"/>
  <c r="AR58" i="36"/>
  <c r="AR57" i="36"/>
  <c r="AR56" i="36"/>
  <c r="AR55" i="36"/>
  <c r="AR54" i="36"/>
  <c r="AR53" i="36"/>
  <c r="AR51" i="36"/>
  <c r="AR50" i="36"/>
  <c r="AR48" i="36"/>
  <c r="AR47" i="36"/>
  <c r="AR46" i="36"/>
  <c r="AR45" i="36"/>
  <c r="AR44" i="36"/>
  <c r="AR43" i="36"/>
  <c r="AR41" i="36"/>
  <c r="AR40" i="36"/>
  <c r="AR39" i="36"/>
  <c r="AR37" i="36"/>
  <c r="AR36" i="36"/>
  <c r="AR35" i="36"/>
  <c r="AR34" i="36"/>
  <c r="AR33" i="36"/>
  <c r="AR32" i="36"/>
  <c r="AR31" i="36"/>
  <c r="AR30" i="36"/>
  <c r="AR29" i="36"/>
  <c r="AR28" i="36"/>
  <c r="AR27" i="36"/>
  <c r="AR26" i="36"/>
  <c r="AR25" i="36"/>
  <c r="AR24" i="36"/>
  <c r="AR23" i="36"/>
  <c r="AR22" i="36"/>
  <c r="AR21" i="36"/>
  <c r="AR20" i="36"/>
  <c r="AR19" i="36"/>
  <c r="AR18" i="36"/>
  <c r="AR17" i="36"/>
  <c r="AR16" i="36"/>
  <c r="AR15" i="36"/>
  <c r="AR14" i="36"/>
  <c r="AR13" i="36"/>
  <c r="AR12" i="36"/>
  <c r="AR11" i="36"/>
  <c r="AR10" i="36"/>
  <c r="AO93" i="36"/>
  <c r="AO84" i="36"/>
  <c r="AO81" i="36"/>
  <c r="AO52" i="36"/>
  <c r="AO49" i="36"/>
  <c r="AO42" i="36"/>
  <c r="AO38" i="36"/>
  <c r="AD84" i="36"/>
  <c r="AD83" i="36"/>
  <c r="AD82" i="36"/>
  <c r="AD81" i="36"/>
  <c r="AD79" i="36"/>
  <c r="AA86" i="36"/>
  <c r="AA85" i="36"/>
  <c r="AA84" i="36"/>
  <c r="AA80" i="36"/>
  <c r="AA79" i="36"/>
  <c r="X86" i="36"/>
  <c r="X85" i="36"/>
  <c r="X81" i="36"/>
  <c r="X80" i="36"/>
  <c r="AG72" i="36"/>
  <c r="AG71" i="36"/>
  <c r="AG70" i="36"/>
  <c r="AG68" i="36"/>
  <c r="AG67" i="36"/>
  <c r="AG66" i="36"/>
  <c r="AG65" i="36"/>
  <c r="AG62" i="36"/>
  <c r="AD74" i="36"/>
  <c r="AD73" i="36"/>
  <c r="AD72" i="36"/>
  <c r="AD71" i="36"/>
  <c r="AD69" i="36"/>
  <c r="AD64" i="36"/>
  <c r="AD63" i="36"/>
  <c r="AD62" i="36"/>
  <c r="AA74" i="36"/>
  <c r="AA73" i="36"/>
  <c r="AA69" i="36"/>
  <c r="AA68" i="36"/>
  <c r="AA64" i="36"/>
  <c r="AA63" i="36"/>
  <c r="X74" i="36"/>
  <c r="X73" i="36"/>
  <c r="X72" i="36"/>
  <c r="X71" i="36"/>
  <c r="X70" i="36"/>
  <c r="X69" i="36"/>
  <c r="X68" i="36"/>
  <c r="X64" i="36"/>
  <c r="X63" i="36"/>
  <c r="X62" i="36"/>
  <c r="X57" i="36"/>
  <c r="X56" i="36"/>
  <c r="X55" i="36"/>
  <c r="X54" i="36"/>
  <c r="X50" i="36"/>
  <c r="X45" i="36"/>
  <c r="X43" i="36"/>
  <c r="AA55" i="36"/>
  <c r="AA45" i="36"/>
  <c r="AD50" i="36"/>
  <c r="AD46" i="36"/>
  <c r="AD43" i="36"/>
  <c r="AD39" i="36"/>
  <c r="AD32" i="36"/>
  <c r="AD31" i="36"/>
  <c r="AD30" i="36"/>
  <c r="AD26" i="36"/>
  <c r="AD22" i="36"/>
  <c r="AD17" i="36"/>
  <c r="AD16" i="36"/>
  <c r="AD14" i="36"/>
  <c r="AD13" i="36"/>
  <c r="AD12" i="36"/>
  <c r="AD11" i="36"/>
  <c r="AD10" i="36"/>
  <c r="AA34" i="36"/>
  <c r="AA33" i="36"/>
  <c r="AA28" i="36"/>
  <c r="AA22" i="36"/>
  <c r="AA17" i="36"/>
  <c r="AA16" i="36"/>
  <c r="AA13" i="36"/>
  <c r="X34" i="36"/>
  <c r="X33" i="36"/>
  <c r="X31" i="36"/>
  <c r="X30" i="36"/>
  <c r="X28" i="36"/>
  <c r="X26" i="36"/>
  <c r="X21" i="36"/>
  <c r="X15" i="36"/>
  <c r="X14" i="36"/>
  <c r="X12" i="36"/>
  <c r="X10" i="36"/>
  <c r="P109" i="36"/>
  <c r="P108" i="36"/>
  <c r="P106" i="36"/>
  <c r="P105" i="36"/>
  <c r="P104" i="36"/>
  <c r="P103" i="36"/>
  <c r="P102" i="36"/>
  <c r="P101" i="36"/>
  <c r="P100" i="36"/>
  <c r="P99" i="36"/>
  <c r="P98" i="36"/>
  <c r="P97" i="36"/>
  <c r="P96" i="36"/>
  <c r="P95" i="36"/>
  <c r="P94" i="36"/>
  <c r="P93" i="36"/>
  <c r="P92" i="36"/>
  <c r="P91" i="36"/>
  <c r="P90" i="36"/>
  <c r="P88" i="36"/>
  <c r="P87" i="36"/>
  <c r="P86" i="36"/>
  <c r="P85" i="36"/>
  <c r="P84" i="36"/>
  <c r="P83" i="36"/>
  <c r="P82" i="36"/>
  <c r="P81" i="36"/>
  <c r="P80" i="36"/>
  <c r="P79" i="36"/>
  <c r="P78" i="36"/>
  <c r="P77" i="36"/>
  <c r="P76" i="36"/>
  <c r="P75" i="36"/>
  <c r="P74" i="36"/>
  <c r="P73" i="36"/>
  <c r="P72" i="36"/>
  <c r="P71" i="36"/>
  <c r="P70" i="36"/>
  <c r="P69" i="36"/>
  <c r="P68" i="36"/>
  <c r="P67" i="36"/>
  <c r="P66" i="36"/>
  <c r="P65" i="36"/>
  <c r="P64" i="36"/>
  <c r="P63" i="36"/>
  <c r="P62" i="36"/>
  <c r="P61" i="36"/>
  <c r="P60" i="36"/>
  <c r="P59" i="36"/>
  <c r="P58" i="36"/>
  <c r="P57" i="36"/>
  <c r="P56" i="36"/>
  <c r="P55" i="36"/>
  <c r="P54" i="36"/>
  <c r="P53" i="36"/>
  <c r="P52" i="36"/>
  <c r="P51" i="36"/>
  <c r="P50" i="36"/>
  <c r="P49" i="36"/>
  <c r="P48" i="36"/>
  <c r="P47" i="36"/>
  <c r="P46" i="36"/>
  <c r="P45" i="36"/>
  <c r="P44" i="36"/>
  <c r="P43" i="36"/>
  <c r="P42" i="36"/>
  <c r="P41" i="36"/>
  <c r="P40" i="36"/>
  <c r="P39" i="36"/>
  <c r="P38" i="36"/>
  <c r="P37" i="36"/>
  <c r="P36" i="36"/>
  <c r="P35" i="36"/>
  <c r="P34" i="36"/>
  <c r="P33" i="36"/>
  <c r="P32" i="36"/>
  <c r="P31" i="36"/>
  <c r="P30" i="36"/>
  <c r="P29" i="36"/>
  <c r="P28" i="36"/>
  <c r="P27" i="36"/>
  <c r="P26" i="36"/>
  <c r="P25" i="36"/>
  <c r="P24" i="36"/>
  <c r="P23" i="36"/>
  <c r="P22" i="36"/>
  <c r="P21" i="36"/>
  <c r="P20" i="36"/>
  <c r="P19" i="36"/>
  <c r="P18" i="36"/>
  <c r="P17" i="36"/>
  <c r="P16" i="36"/>
  <c r="P15" i="36"/>
  <c r="P14" i="36"/>
  <c r="P13" i="36"/>
  <c r="P12" i="36"/>
  <c r="P11" i="36"/>
  <c r="P10" i="36"/>
  <c r="M107" i="36"/>
  <c r="M106" i="36"/>
  <c r="M105" i="36"/>
  <c r="M104" i="36"/>
  <c r="M101" i="36"/>
  <c r="M99" i="36"/>
  <c r="M97" i="36"/>
  <c r="M96" i="36"/>
  <c r="M95" i="36"/>
  <c r="M92" i="36"/>
  <c r="M90" i="36"/>
  <c r="M89" i="36"/>
  <c r="M88" i="36"/>
  <c r="M87" i="36"/>
  <c r="M84" i="36"/>
  <c r="M82" i="36"/>
  <c r="M81" i="36"/>
  <c r="M79" i="36"/>
  <c r="M78" i="36"/>
  <c r="M77" i="36"/>
  <c r="M76" i="36"/>
  <c r="M75" i="36"/>
  <c r="M73" i="36"/>
  <c r="M72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0" i="36"/>
  <c r="M39" i="36"/>
  <c r="M38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J108" i="36"/>
  <c r="J107" i="36"/>
  <c r="J102" i="36"/>
  <c r="J100" i="36"/>
  <c r="J97" i="36"/>
  <c r="J94" i="36"/>
  <c r="J93" i="36"/>
  <c r="J91" i="36"/>
  <c r="J89" i="36"/>
  <c r="J83" i="36"/>
  <c r="J75" i="36"/>
  <c r="J71" i="36"/>
  <c r="J64" i="36"/>
  <c r="J57" i="36"/>
  <c r="J54" i="36"/>
  <c r="J52" i="36"/>
  <c r="J47" i="36"/>
  <c r="J37" i="36"/>
  <c r="G108" i="36"/>
  <c r="G107" i="36"/>
  <c r="G106" i="36"/>
  <c r="G102" i="36"/>
  <c r="G101" i="36"/>
  <c r="G100" i="36"/>
  <c r="G99" i="36"/>
  <c r="G96" i="36"/>
  <c r="G94" i="36"/>
  <c r="G93" i="36"/>
  <c r="G91" i="36"/>
  <c r="G90" i="36"/>
  <c r="G89" i="36"/>
  <c r="G88" i="36"/>
  <c r="G87" i="36"/>
  <c r="G83" i="36"/>
  <c r="G82" i="36"/>
  <c r="G78" i="36"/>
  <c r="G77" i="36"/>
  <c r="G74" i="36"/>
  <c r="G71" i="36"/>
  <c r="G70" i="36"/>
  <c r="G69" i="36"/>
  <c r="G67" i="36"/>
  <c r="G65" i="36"/>
  <c r="G63" i="36"/>
  <c r="G60" i="36"/>
  <c r="G57" i="36"/>
  <c r="G54" i="36"/>
  <c r="G53" i="36"/>
  <c r="G51" i="36"/>
  <c r="G46" i="36"/>
  <c r="G43" i="36"/>
  <c r="G40" i="36"/>
  <c r="G39" i="36"/>
  <c r="G38" i="36"/>
  <c r="G37" i="36"/>
  <c r="G36" i="36"/>
  <c r="G35" i="36"/>
  <c r="G34" i="36"/>
  <c r="G32" i="36"/>
  <c r="G31" i="36"/>
  <c r="G30" i="36"/>
  <c r="G28" i="36"/>
  <c r="G26" i="36"/>
  <c r="G25" i="36"/>
  <c r="G24" i="36"/>
  <c r="G23" i="36"/>
  <c r="G22" i="36"/>
  <c r="G21" i="36"/>
  <c r="G20" i="36"/>
  <c r="G19" i="36"/>
  <c r="G18" i="36"/>
  <c r="G17" i="36"/>
  <c r="G16" i="36"/>
  <c r="G12" i="36"/>
  <c r="G11" i="36"/>
  <c r="O109" i="36"/>
  <c r="O108" i="36"/>
  <c r="I108" i="36"/>
  <c r="F108" i="36"/>
  <c r="L107" i="36"/>
  <c r="I107" i="36"/>
  <c r="F107" i="36"/>
  <c r="O106" i="36"/>
  <c r="L106" i="36"/>
  <c r="F106" i="36"/>
  <c r="O105" i="36"/>
  <c r="L105" i="36"/>
  <c r="O104" i="36"/>
  <c r="L104" i="36"/>
  <c r="O103" i="36"/>
  <c r="O102" i="36"/>
  <c r="I102" i="36"/>
  <c r="F102" i="36"/>
  <c r="O101" i="36"/>
  <c r="L101" i="36"/>
  <c r="F101" i="36"/>
  <c r="O100" i="36"/>
  <c r="I100" i="36"/>
  <c r="F100" i="36"/>
  <c r="O99" i="36"/>
  <c r="L99" i="36"/>
  <c r="F99" i="36"/>
  <c r="O98" i="36"/>
  <c r="O97" i="36"/>
  <c r="L97" i="36"/>
  <c r="I97" i="36"/>
  <c r="O96" i="36"/>
  <c r="L96" i="36"/>
  <c r="F96" i="36"/>
  <c r="O95" i="36"/>
  <c r="L95" i="36"/>
  <c r="O94" i="36"/>
  <c r="I94" i="36"/>
  <c r="F94" i="36"/>
  <c r="O93" i="36"/>
  <c r="I93" i="36"/>
  <c r="F93" i="36"/>
  <c r="AQ94" i="36"/>
  <c r="O92" i="36"/>
  <c r="L92" i="36"/>
  <c r="AN93" i="36"/>
  <c r="O91" i="36"/>
  <c r="I91" i="36"/>
  <c r="F91" i="36"/>
  <c r="AQ92" i="36"/>
  <c r="O90" i="36"/>
  <c r="L90" i="36"/>
  <c r="F90" i="36"/>
  <c r="AQ91" i="36"/>
  <c r="L89" i="36"/>
  <c r="I89" i="36"/>
  <c r="F89" i="36"/>
  <c r="AQ90" i="36"/>
  <c r="O88" i="36"/>
  <c r="L88" i="36"/>
  <c r="F88" i="36"/>
  <c r="AQ89" i="36"/>
  <c r="AQ88" i="36"/>
  <c r="Z86" i="36"/>
  <c r="W86" i="36"/>
  <c r="O87" i="36"/>
  <c r="L87" i="36"/>
  <c r="F87" i="36"/>
  <c r="AQ87" i="36"/>
  <c r="Z85" i="36"/>
  <c r="W85" i="36"/>
  <c r="O86" i="36"/>
  <c r="AQ86" i="36"/>
  <c r="AC84" i="36"/>
  <c r="Z84" i="36"/>
  <c r="O85" i="36"/>
  <c r="AQ85" i="36"/>
  <c r="AC83" i="36"/>
  <c r="O84" i="36"/>
  <c r="L84" i="36"/>
  <c r="AN84" i="36"/>
  <c r="AC82" i="36"/>
  <c r="O83" i="36"/>
  <c r="I83" i="36"/>
  <c r="F83" i="36"/>
  <c r="AQ83" i="36"/>
  <c r="AC81" i="36"/>
  <c r="W81" i="36"/>
  <c r="O82" i="36"/>
  <c r="L82" i="36"/>
  <c r="F82" i="36"/>
  <c r="AQ82" i="36"/>
  <c r="Z80" i="36"/>
  <c r="W80" i="36"/>
  <c r="O81" i="36"/>
  <c r="L81" i="36"/>
  <c r="AN81" i="36"/>
  <c r="AC79" i="36"/>
  <c r="Z79" i="36"/>
  <c r="O80" i="36"/>
  <c r="AQ80" i="36"/>
  <c r="O79" i="36"/>
  <c r="L79" i="36"/>
  <c r="AQ79" i="36"/>
  <c r="O78" i="36"/>
  <c r="L78" i="36"/>
  <c r="F78" i="36"/>
  <c r="AQ78" i="36"/>
  <c r="O77" i="36"/>
  <c r="L77" i="36"/>
  <c r="F77" i="36"/>
  <c r="AQ77" i="36"/>
  <c r="O76" i="36"/>
  <c r="L76" i="36"/>
  <c r="AQ76" i="36"/>
  <c r="AC74" i="36"/>
  <c r="Z74" i="36"/>
  <c r="W74" i="36"/>
  <c r="O75" i="36"/>
  <c r="L75" i="36"/>
  <c r="I75" i="36"/>
  <c r="AQ75" i="36"/>
  <c r="AC73" i="36"/>
  <c r="Z73" i="36"/>
  <c r="W73" i="36"/>
  <c r="O74" i="36"/>
  <c r="F74" i="36"/>
  <c r="AQ74" i="36"/>
  <c r="AF72" i="36"/>
  <c r="AC72" i="36"/>
  <c r="W72" i="36"/>
  <c r="O73" i="36"/>
  <c r="L73" i="36"/>
  <c r="AQ73" i="36"/>
  <c r="AF71" i="36"/>
  <c r="AC71" i="36"/>
  <c r="W71" i="36"/>
  <c r="O72" i="36"/>
  <c r="L72" i="36"/>
  <c r="AQ72" i="36"/>
  <c r="AF70" i="36"/>
  <c r="W70" i="36"/>
  <c r="O71" i="36"/>
  <c r="I71" i="36"/>
  <c r="F71" i="36"/>
  <c r="AQ71" i="36"/>
  <c r="AC69" i="36"/>
  <c r="Z69" i="36"/>
  <c r="W69" i="36"/>
  <c r="O70" i="36"/>
  <c r="L70" i="36"/>
  <c r="F70" i="36"/>
  <c r="BL71" i="36"/>
  <c r="AQ70" i="36"/>
  <c r="AF68" i="36"/>
  <c r="Z68" i="36"/>
  <c r="W68" i="36"/>
  <c r="O69" i="36"/>
  <c r="L69" i="36"/>
  <c r="F69" i="36"/>
  <c r="BL70" i="36"/>
  <c r="AQ69" i="36"/>
  <c r="AF67" i="36"/>
  <c r="O68" i="36"/>
  <c r="L68" i="36"/>
  <c r="BL69" i="36"/>
  <c r="AQ68" i="36"/>
  <c r="AF66" i="36"/>
  <c r="O67" i="36"/>
  <c r="L67" i="36"/>
  <c r="F67" i="36"/>
  <c r="BL68" i="36"/>
  <c r="AQ67" i="36"/>
  <c r="AF65" i="36"/>
  <c r="O66" i="36"/>
  <c r="L66" i="36"/>
  <c r="BO67" i="36"/>
  <c r="AQ66" i="36"/>
  <c r="AC64" i="36"/>
  <c r="Z64" i="36"/>
  <c r="W64" i="36"/>
  <c r="O65" i="36"/>
  <c r="L65" i="36"/>
  <c r="F65" i="36"/>
  <c r="BO66" i="36"/>
  <c r="AQ65" i="36"/>
  <c r="AC63" i="36"/>
  <c r="Z63" i="36"/>
  <c r="W63" i="36"/>
  <c r="O64" i="36"/>
  <c r="L64" i="36"/>
  <c r="I64" i="36"/>
  <c r="BO65" i="36"/>
  <c r="AQ64" i="36"/>
  <c r="AF62" i="36"/>
  <c r="AC62" i="36"/>
  <c r="W62" i="36"/>
  <c r="O63" i="36"/>
  <c r="L63" i="36"/>
  <c r="F63" i="36"/>
  <c r="BO64" i="36"/>
  <c r="AQ63" i="36"/>
  <c r="O62" i="36"/>
  <c r="L62" i="36"/>
  <c r="BO63" i="36"/>
  <c r="AQ62" i="36"/>
  <c r="O61" i="36"/>
  <c r="L61" i="36"/>
  <c r="BL62" i="36"/>
  <c r="AQ61" i="36"/>
  <c r="O60" i="36"/>
  <c r="L60" i="36"/>
  <c r="F60" i="36"/>
  <c r="BO61" i="36"/>
  <c r="AQ60" i="36"/>
  <c r="O59" i="36"/>
  <c r="L59" i="36"/>
  <c r="BO60" i="36"/>
  <c r="AQ59" i="36"/>
  <c r="W57" i="36"/>
  <c r="O58" i="36"/>
  <c r="L58" i="36"/>
  <c r="BO59" i="36"/>
  <c r="AQ58" i="36"/>
  <c r="W56" i="36"/>
  <c r="O57" i="36"/>
  <c r="L57" i="36"/>
  <c r="I57" i="36"/>
  <c r="F57" i="36"/>
  <c r="BO58" i="36"/>
  <c r="AQ57" i="36"/>
  <c r="Z55" i="36"/>
  <c r="W55" i="36"/>
  <c r="O56" i="36"/>
  <c r="L56" i="36"/>
  <c r="BO57" i="36"/>
  <c r="AQ56" i="36"/>
  <c r="W54" i="36"/>
  <c r="O55" i="36"/>
  <c r="L55" i="36"/>
  <c r="BO56" i="36"/>
  <c r="AQ55" i="36"/>
  <c r="AQ54" i="36"/>
  <c r="O54" i="36"/>
  <c r="I54" i="36"/>
  <c r="F54" i="36"/>
  <c r="AQ53" i="36"/>
  <c r="O53" i="36"/>
  <c r="L53" i="36"/>
  <c r="F53" i="36"/>
  <c r="AN52" i="36"/>
  <c r="AC50" i="36"/>
  <c r="W50" i="36"/>
  <c r="O52" i="36"/>
  <c r="L52" i="36"/>
  <c r="I52" i="36"/>
  <c r="BB51" i="36"/>
  <c r="AY51" i="36"/>
  <c r="AQ51" i="36"/>
  <c r="O51" i="36"/>
  <c r="L51" i="36"/>
  <c r="F51" i="36"/>
  <c r="BB47" i="36"/>
  <c r="AY47" i="36"/>
  <c r="AQ50" i="36"/>
  <c r="O50" i="36"/>
  <c r="L50" i="36"/>
  <c r="BB50" i="36"/>
  <c r="AY50" i="36"/>
  <c r="AN49" i="36"/>
  <c r="O49" i="36"/>
  <c r="L49" i="36"/>
  <c r="BU48" i="36"/>
  <c r="BR48" i="36"/>
  <c r="BO48" i="36"/>
  <c r="BL48" i="36"/>
  <c r="BB49" i="36"/>
  <c r="AY49" i="36"/>
  <c r="AQ48" i="36"/>
  <c r="AC46" i="36"/>
  <c r="O48" i="36"/>
  <c r="L48" i="36"/>
  <c r="BX47" i="36"/>
  <c r="BU47" i="36"/>
  <c r="BR47" i="36"/>
  <c r="BL47" i="36"/>
  <c r="BE48" i="36"/>
  <c r="BB48" i="36"/>
  <c r="AQ47" i="36"/>
  <c r="Z45" i="36"/>
  <c r="W45" i="36"/>
  <c r="O47" i="36"/>
  <c r="L47" i="36"/>
  <c r="I47" i="36"/>
  <c r="BX46" i="36"/>
  <c r="BU46" i="36"/>
  <c r="BR46" i="36"/>
  <c r="BL46" i="36"/>
  <c r="BE46" i="36"/>
  <c r="BB46" i="36"/>
  <c r="AQ46" i="36"/>
  <c r="O46" i="36"/>
  <c r="L46" i="36"/>
  <c r="F46" i="36"/>
  <c r="BX45" i="36"/>
  <c r="BU45" i="36"/>
  <c r="BR45" i="36"/>
  <c r="BE45" i="36"/>
  <c r="BB45" i="36"/>
  <c r="AQ45" i="36"/>
  <c r="AC43" i="36"/>
  <c r="W43" i="36"/>
  <c r="O45" i="36"/>
  <c r="L45" i="36"/>
  <c r="BU44" i="36"/>
  <c r="BR44" i="36"/>
  <c r="BO44" i="36"/>
  <c r="BL44" i="36"/>
  <c r="BE44" i="36"/>
  <c r="BB44" i="36"/>
  <c r="AQ44" i="36"/>
  <c r="O44" i="36"/>
  <c r="L44" i="36"/>
  <c r="BX43" i="36"/>
  <c r="BR43" i="36"/>
  <c r="BO43" i="36"/>
  <c r="BL43" i="36"/>
  <c r="BE43" i="36"/>
  <c r="BB43" i="36"/>
  <c r="AQ43" i="36"/>
  <c r="O43" i="36"/>
  <c r="L43" i="36"/>
  <c r="F43" i="36"/>
  <c r="BX42" i="36"/>
  <c r="BR42" i="36"/>
  <c r="BO42" i="36"/>
  <c r="BL42" i="36"/>
  <c r="BE42" i="36"/>
  <c r="BB42" i="36"/>
  <c r="AN42" i="36"/>
  <c r="O42" i="36"/>
  <c r="L42" i="36"/>
  <c r="BU41" i="36"/>
  <c r="BR41" i="36"/>
  <c r="BO41" i="36"/>
  <c r="BL41" i="36"/>
  <c r="BE41" i="36"/>
  <c r="BB41" i="36"/>
  <c r="AQ41" i="36"/>
  <c r="AC39" i="36"/>
  <c r="O41" i="36"/>
  <c r="BX40" i="36"/>
  <c r="BU40" i="36"/>
  <c r="BR40" i="36"/>
  <c r="BL40" i="36"/>
  <c r="BE40" i="36"/>
  <c r="BB40" i="36"/>
  <c r="AQ40" i="36"/>
  <c r="O40" i="36"/>
  <c r="L40" i="36"/>
  <c r="F40" i="36"/>
  <c r="BX39" i="36"/>
  <c r="BU39" i="36"/>
  <c r="BR39" i="36"/>
  <c r="BL39" i="36"/>
  <c r="BE39" i="36"/>
  <c r="BB39" i="36"/>
  <c r="AQ39" i="36"/>
  <c r="O39" i="36"/>
  <c r="L39" i="36"/>
  <c r="F39" i="36"/>
  <c r="BX38" i="36"/>
  <c r="BU38" i="36"/>
  <c r="BR38" i="36"/>
  <c r="BL38" i="36"/>
  <c r="AN38" i="36"/>
  <c r="O38" i="36"/>
  <c r="L38" i="36"/>
  <c r="F38" i="36"/>
  <c r="BX37" i="36"/>
  <c r="BU37" i="36"/>
  <c r="BR37" i="36"/>
  <c r="BL37" i="36"/>
  <c r="AQ37" i="36"/>
  <c r="O37" i="36"/>
  <c r="I37" i="36"/>
  <c r="F37" i="36"/>
  <c r="BX36" i="36"/>
  <c r="BU36" i="36"/>
  <c r="BR36" i="36"/>
  <c r="BL36" i="36"/>
  <c r="AQ36" i="36"/>
  <c r="Z34" i="36"/>
  <c r="W34" i="36"/>
  <c r="O36" i="36"/>
  <c r="L36" i="36"/>
  <c r="F36" i="36"/>
  <c r="BX35" i="36"/>
  <c r="BU35" i="36"/>
  <c r="BR35" i="36"/>
  <c r="BO35" i="36"/>
  <c r="AQ35" i="36"/>
  <c r="Z33" i="36"/>
  <c r="W33" i="36"/>
  <c r="O35" i="36"/>
  <c r="L35" i="36"/>
  <c r="F35" i="36"/>
  <c r="BX34" i="36"/>
  <c r="BU34" i="36"/>
  <c r="BR34" i="36"/>
  <c r="BO34" i="36"/>
  <c r="AQ34" i="36"/>
  <c r="AC32" i="36"/>
  <c r="O34" i="36"/>
  <c r="L34" i="36"/>
  <c r="F34" i="36"/>
  <c r="BX33" i="36"/>
  <c r="BU33" i="36"/>
  <c r="BR33" i="36"/>
  <c r="BO33" i="36"/>
  <c r="AQ33" i="36"/>
  <c r="AC31" i="36"/>
  <c r="W31" i="36"/>
  <c r="O33" i="36"/>
  <c r="L33" i="36"/>
  <c r="BX32" i="36"/>
  <c r="BU32" i="36"/>
  <c r="BR32" i="36"/>
  <c r="BO32" i="36"/>
  <c r="AQ32" i="36"/>
  <c r="AC30" i="36"/>
  <c r="W30" i="36"/>
  <c r="O32" i="36"/>
  <c r="L32" i="36"/>
  <c r="F32" i="36"/>
  <c r="BX31" i="36"/>
  <c r="BU31" i="36"/>
  <c r="BR31" i="36"/>
  <c r="BO31" i="36"/>
  <c r="AQ31" i="36"/>
  <c r="O31" i="36"/>
  <c r="L31" i="36"/>
  <c r="F31" i="36"/>
  <c r="BX30" i="36"/>
  <c r="BU30" i="36"/>
  <c r="BR30" i="36"/>
  <c r="BO30" i="36"/>
  <c r="BE30" i="36"/>
  <c r="BB30" i="36"/>
  <c r="AQ30" i="36"/>
  <c r="Z28" i="36"/>
  <c r="W28" i="36"/>
  <c r="O30" i="36"/>
  <c r="L30" i="36"/>
  <c r="F30" i="36"/>
  <c r="BX29" i="36"/>
  <c r="BU29" i="36"/>
  <c r="BR29" i="36"/>
  <c r="BO29" i="36"/>
  <c r="BE29" i="36"/>
  <c r="BB29" i="36"/>
  <c r="AQ29" i="36"/>
  <c r="O29" i="36"/>
  <c r="L29" i="36"/>
  <c r="BX28" i="36"/>
  <c r="BU28" i="36"/>
  <c r="BR28" i="36"/>
  <c r="BO28" i="36"/>
  <c r="BE28" i="36"/>
  <c r="BB28" i="36"/>
  <c r="AQ28" i="36"/>
  <c r="AC26" i="36"/>
  <c r="W26" i="36"/>
  <c r="O28" i="36"/>
  <c r="L28" i="36"/>
  <c r="F28" i="36"/>
  <c r="BX27" i="36"/>
  <c r="BR27" i="36"/>
  <c r="BO27" i="36"/>
  <c r="BL27" i="36"/>
  <c r="BE27" i="36"/>
  <c r="BB27" i="36"/>
  <c r="AQ27" i="36"/>
  <c r="O27" i="36"/>
  <c r="L27" i="36"/>
  <c r="BX26" i="36"/>
  <c r="BU26" i="36"/>
  <c r="BR26" i="36"/>
  <c r="BO26" i="36"/>
  <c r="BE26" i="36"/>
  <c r="BB26" i="36"/>
  <c r="AQ26" i="36"/>
  <c r="O26" i="36"/>
  <c r="L26" i="36"/>
  <c r="F26" i="36"/>
  <c r="BX25" i="36"/>
  <c r="BU25" i="36"/>
  <c r="BR25" i="36"/>
  <c r="BO25" i="36"/>
  <c r="BB25" i="36"/>
  <c r="AY25" i="36"/>
  <c r="AQ25" i="36"/>
  <c r="O25" i="36"/>
  <c r="L25" i="36"/>
  <c r="F25" i="36"/>
  <c r="BX24" i="36"/>
  <c r="BU24" i="36"/>
  <c r="BR24" i="36"/>
  <c r="BO24" i="36"/>
  <c r="BB24" i="36"/>
  <c r="AY24" i="36"/>
  <c r="AQ24" i="36"/>
  <c r="O24" i="36"/>
  <c r="L24" i="36"/>
  <c r="F24" i="36"/>
  <c r="BX23" i="36"/>
  <c r="BU23" i="36"/>
  <c r="BR23" i="36"/>
  <c r="BO23" i="36"/>
  <c r="BE23" i="36"/>
  <c r="BB23" i="36"/>
  <c r="AQ23" i="36"/>
  <c r="AC22" i="36"/>
  <c r="Z22" i="36"/>
  <c r="O23" i="36"/>
  <c r="L23" i="36"/>
  <c r="F23" i="36"/>
  <c r="BX22" i="36"/>
  <c r="BU22" i="36"/>
  <c r="BR22" i="36"/>
  <c r="BO22" i="36"/>
  <c r="BE22" i="36"/>
  <c r="BB22" i="36"/>
  <c r="AQ22" i="36"/>
  <c r="W21" i="36"/>
  <c r="O22" i="36"/>
  <c r="L22" i="36"/>
  <c r="F22" i="36"/>
  <c r="BX21" i="36"/>
  <c r="BU21" i="36"/>
  <c r="BR21" i="36"/>
  <c r="BO21" i="36"/>
  <c r="BE21" i="36"/>
  <c r="BB21" i="36"/>
  <c r="AQ21" i="36"/>
  <c r="O21" i="36"/>
  <c r="L21" i="36"/>
  <c r="F21" i="36"/>
  <c r="BX20" i="36"/>
  <c r="BU20" i="36"/>
  <c r="BR20" i="36"/>
  <c r="BO20" i="36"/>
  <c r="BE20" i="36"/>
  <c r="BB20" i="36"/>
  <c r="AQ20" i="36"/>
  <c r="O20" i="36"/>
  <c r="L20" i="36"/>
  <c r="F20" i="36"/>
  <c r="BX19" i="36"/>
  <c r="BU19" i="36"/>
  <c r="BR19" i="36"/>
  <c r="BO19" i="36"/>
  <c r="BE19" i="36"/>
  <c r="BB19" i="36"/>
  <c r="AQ19" i="36"/>
  <c r="O19" i="36"/>
  <c r="L19" i="36"/>
  <c r="F19" i="36"/>
  <c r="BX18" i="36"/>
  <c r="BU18" i="36"/>
  <c r="BR18" i="36"/>
  <c r="BO18" i="36"/>
  <c r="BE18" i="36"/>
  <c r="BB18" i="36"/>
  <c r="AQ18" i="36"/>
  <c r="AC17" i="36"/>
  <c r="Z17" i="36"/>
  <c r="O18" i="36"/>
  <c r="L18" i="36"/>
  <c r="F18" i="36"/>
  <c r="BX17" i="36"/>
  <c r="BU17" i="36"/>
  <c r="BR17" i="36"/>
  <c r="BO17" i="36"/>
  <c r="BB17" i="36"/>
  <c r="AY17" i="36"/>
  <c r="AQ17" i="36"/>
  <c r="AC16" i="36"/>
  <c r="Z16" i="36"/>
  <c r="O17" i="36"/>
  <c r="L17" i="36"/>
  <c r="F17" i="36"/>
  <c r="BX16" i="36"/>
  <c r="BU16" i="36"/>
  <c r="BR16" i="36"/>
  <c r="BO16" i="36"/>
  <c r="BE16" i="36"/>
  <c r="BB16" i="36"/>
  <c r="AQ16" i="36"/>
  <c r="W15" i="36"/>
  <c r="O16" i="36"/>
  <c r="L16" i="36"/>
  <c r="F16" i="36"/>
  <c r="BX15" i="36"/>
  <c r="BU15" i="36"/>
  <c r="BR15" i="36"/>
  <c r="BO15" i="36"/>
  <c r="BE15" i="36"/>
  <c r="BB15" i="36"/>
  <c r="AQ15" i="36"/>
  <c r="AC14" i="36"/>
  <c r="W14" i="36"/>
  <c r="O15" i="36"/>
  <c r="L15" i="36"/>
  <c r="BX14" i="36"/>
  <c r="BU14" i="36"/>
  <c r="BR14" i="36"/>
  <c r="BO14" i="36"/>
  <c r="BE14" i="36"/>
  <c r="BB14" i="36"/>
  <c r="AQ14" i="36"/>
  <c r="AC13" i="36"/>
  <c r="Z13" i="36"/>
  <c r="O14" i="36"/>
  <c r="L14" i="36"/>
  <c r="BX13" i="36"/>
  <c r="BU13" i="36"/>
  <c r="BR13" i="36"/>
  <c r="BO13" i="36"/>
  <c r="BE13" i="36"/>
  <c r="BB13" i="36"/>
  <c r="AQ13" i="36"/>
  <c r="AC12" i="36"/>
  <c r="W12" i="36"/>
  <c r="O13" i="36"/>
  <c r="L13" i="36"/>
  <c r="BX12" i="36"/>
  <c r="BU12" i="36"/>
  <c r="BO12" i="36"/>
  <c r="BL12" i="36"/>
  <c r="BB12" i="36"/>
  <c r="AY12" i="36"/>
  <c r="AQ12" i="36"/>
  <c r="AC11" i="36"/>
  <c r="O12" i="36"/>
  <c r="L12" i="36"/>
  <c r="F12" i="36"/>
  <c r="BX11" i="36"/>
  <c r="BU11" i="36"/>
  <c r="BR11" i="36"/>
  <c r="BO11" i="36"/>
  <c r="BE11" i="36"/>
  <c r="AY11" i="36"/>
  <c r="AQ11" i="36"/>
  <c r="O11" i="36"/>
  <c r="L11" i="36"/>
  <c r="F11" i="36"/>
  <c r="BX10" i="36"/>
  <c r="BR10" i="36"/>
  <c r="BO10" i="36"/>
  <c r="BL10" i="36"/>
  <c r="BE10" i="36"/>
  <c r="BB10" i="36"/>
  <c r="AQ10" i="36"/>
  <c r="AC10" i="36"/>
  <c r="W10" i="36"/>
  <c r="O10" i="36"/>
  <c r="L10" i="36"/>
  <c r="F10" i="36"/>
  <c r="CD2" i="36"/>
  <c r="BE2" i="36"/>
  <c r="BH1" i="36"/>
  <c r="AI1" i="36"/>
  <c r="BP67" i="35"/>
  <c r="BP66" i="35"/>
  <c r="BP65" i="35"/>
  <c r="BP64" i="35"/>
  <c r="BP63" i="35"/>
  <c r="BP61" i="35"/>
  <c r="BP60" i="35"/>
  <c r="BP59" i="35"/>
  <c r="BP58" i="35"/>
  <c r="BP57" i="35"/>
  <c r="BP56" i="35"/>
  <c r="BM71" i="35"/>
  <c r="BM70" i="35"/>
  <c r="BM69" i="35"/>
  <c r="BM68" i="35"/>
  <c r="BM62" i="35"/>
  <c r="BY47" i="35"/>
  <c r="BY46" i="35"/>
  <c r="BY45" i="35"/>
  <c r="BY43" i="35"/>
  <c r="BY42" i="35"/>
  <c r="BY40" i="35"/>
  <c r="BY39" i="35"/>
  <c r="BY38" i="35"/>
  <c r="BY37" i="35"/>
  <c r="BY36" i="35"/>
  <c r="BY35" i="35"/>
  <c r="BY34" i="35"/>
  <c r="BY33" i="35"/>
  <c r="BY32" i="35"/>
  <c r="BY31" i="35"/>
  <c r="BY30" i="35"/>
  <c r="BY29" i="35"/>
  <c r="BY28" i="35"/>
  <c r="BY27" i="35"/>
  <c r="BY26" i="35"/>
  <c r="BY25" i="35"/>
  <c r="BY24" i="35"/>
  <c r="BY23" i="35"/>
  <c r="BY22" i="35"/>
  <c r="BY21" i="35"/>
  <c r="BY20" i="35"/>
  <c r="BY19" i="35"/>
  <c r="BY18" i="35"/>
  <c r="BY17" i="35"/>
  <c r="BY16" i="35"/>
  <c r="BY15" i="35"/>
  <c r="BY14" i="35"/>
  <c r="BY13" i="35"/>
  <c r="BY12" i="35"/>
  <c r="BY11" i="35"/>
  <c r="BY10" i="35"/>
  <c r="BV48" i="35"/>
  <c r="BV47" i="35"/>
  <c r="BV46" i="35"/>
  <c r="BV45" i="35"/>
  <c r="BV44" i="35"/>
  <c r="BV41" i="35"/>
  <c r="BV40" i="35"/>
  <c r="BV39" i="35"/>
  <c r="BV38" i="35"/>
  <c r="BV37" i="35"/>
  <c r="BV36" i="35"/>
  <c r="BV35" i="35"/>
  <c r="BV34" i="35"/>
  <c r="BV33" i="35"/>
  <c r="BV32" i="35"/>
  <c r="BV31" i="35"/>
  <c r="BV30" i="35"/>
  <c r="BV29" i="35"/>
  <c r="BV28" i="35"/>
  <c r="BV26" i="35"/>
  <c r="BV25" i="35"/>
  <c r="BV24" i="35"/>
  <c r="BV23" i="35"/>
  <c r="BV22" i="35"/>
  <c r="BV21" i="35"/>
  <c r="BV20" i="35"/>
  <c r="BV19" i="35"/>
  <c r="BV18" i="35"/>
  <c r="BV17" i="35"/>
  <c r="BV16" i="35"/>
  <c r="BV15" i="35"/>
  <c r="BV14" i="35"/>
  <c r="BV13" i="35"/>
  <c r="BV12" i="35"/>
  <c r="BV11" i="35"/>
  <c r="BS48" i="35"/>
  <c r="BS47" i="35"/>
  <c r="BS46" i="35"/>
  <c r="BS45" i="35"/>
  <c r="BS44" i="35"/>
  <c r="BS43" i="35"/>
  <c r="BS42" i="35"/>
  <c r="BS41" i="35"/>
  <c r="BS40" i="35"/>
  <c r="BS39" i="35"/>
  <c r="BS38" i="35"/>
  <c r="BS37" i="35"/>
  <c r="BS36" i="35"/>
  <c r="BS35" i="35"/>
  <c r="BS34" i="35"/>
  <c r="BS33" i="35"/>
  <c r="BS32" i="35"/>
  <c r="BS31" i="35"/>
  <c r="BS30" i="35"/>
  <c r="BS29" i="35"/>
  <c r="BS28" i="35"/>
  <c r="BS27" i="35"/>
  <c r="BS26" i="35"/>
  <c r="BS25" i="35"/>
  <c r="BS24" i="35"/>
  <c r="BS23" i="35"/>
  <c r="BS22" i="35"/>
  <c r="BS21" i="35"/>
  <c r="BS20" i="35"/>
  <c r="BS19" i="35"/>
  <c r="BS18" i="35"/>
  <c r="BS17" i="35"/>
  <c r="BS16" i="35"/>
  <c r="BS15" i="35"/>
  <c r="BS14" i="35"/>
  <c r="BS13" i="35"/>
  <c r="BS11" i="35"/>
  <c r="BS10" i="35"/>
  <c r="BP48" i="35"/>
  <c r="BP44" i="35"/>
  <c r="BP43" i="35"/>
  <c r="BP42" i="35"/>
  <c r="BP41" i="35"/>
  <c r="BP35" i="35"/>
  <c r="BP34" i="35"/>
  <c r="BP33" i="35"/>
  <c r="BP32" i="35"/>
  <c r="BP31" i="35"/>
  <c r="BP30" i="35"/>
  <c r="BP29" i="35"/>
  <c r="BP28" i="35"/>
  <c r="BP27" i="35"/>
  <c r="BP26" i="35"/>
  <c r="BP25" i="35"/>
  <c r="BP24" i="35"/>
  <c r="BP23" i="35"/>
  <c r="BP22" i="35"/>
  <c r="BP21" i="35"/>
  <c r="BP20" i="35"/>
  <c r="BP19" i="35"/>
  <c r="BP18" i="35"/>
  <c r="BP17" i="35"/>
  <c r="BP16" i="35"/>
  <c r="BP15" i="35"/>
  <c r="BP14" i="35"/>
  <c r="BP13" i="35"/>
  <c r="BP12" i="35"/>
  <c r="BP11" i="35"/>
  <c r="BP10" i="35"/>
  <c r="BM48" i="35"/>
  <c r="BM47" i="35"/>
  <c r="BM46" i="35"/>
  <c r="BM44" i="35"/>
  <c r="BM43" i="35"/>
  <c r="BM42" i="35"/>
  <c r="BM41" i="35"/>
  <c r="BM40" i="35"/>
  <c r="BM39" i="35"/>
  <c r="BM38" i="35"/>
  <c r="BM37" i="35"/>
  <c r="BM36" i="35"/>
  <c r="BM27" i="35"/>
  <c r="BM12" i="35"/>
  <c r="BM10" i="35"/>
  <c r="AZ51" i="35"/>
  <c r="AZ47" i="35"/>
  <c r="AZ50" i="35"/>
  <c r="AZ49" i="35"/>
  <c r="BC51" i="35"/>
  <c r="BC47" i="35"/>
  <c r="BC50" i="35"/>
  <c r="BC49" i="35"/>
  <c r="BC48" i="35"/>
  <c r="BC46" i="35"/>
  <c r="BC45" i="35"/>
  <c r="BC44" i="35"/>
  <c r="BC43" i="35"/>
  <c r="BC42" i="35"/>
  <c r="BC41" i="35"/>
  <c r="BC40" i="35"/>
  <c r="BC39" i="35"/>
  <c r="BF48" i="35"/>
  <c r="BF46" i="35"/>
  <c r="BF45" i="35"/>
  <c r="BF44" i="35"/>
  <c r="BF43" i="35"/>
  <c r="BF42" i="35"/>
  <c r="BF41" i="35"/>
  <c r="BF40" i="35"/>
  <c r="BF39" i="35"/>
  <c r="BF30" i="35"/>
  <c r="BF29" i="35"/>
  <c r="BF28" i="35"/>
  <c r="BF27" i="35"/>
  <c r="BF26" i="35"/>
  <c r="BF23" i="35"/>
  <c r="BF22" i="35"/>
  <c r="BF21" i="35"/>
  <c r="BF20" i="35"/>
  <c r="BF19" i="35"/>
  <c r="BF18" i="35"/>
  <c r="BF16" i="35"/>
  <c r="BF15" i="35"/>
  <c r="BF14" i="35"/>
  <c r="BF13" i="35"/>
  <c r="BF11" i="35"/>
  <c r="BF10" i="35"/>
  <c r="BC30" i="35"/>
  <c r="BC29" i="35"/>
  <c r="BC28" i="35"/>
  <c r="BC27" i="35"/>
  <c r="BC26" i="35"/>
  <c r="BC25" i="35"/>
  <c r="BC24" i="35"/>
  <c r="BC23" i="35"/>
  <c r="BC22" i="35"/>
  <c r="BC21" i="35"/>
  <c r="BC20" i="35"/>
  <c r="BC19" i="35"/>
  <c r="BC18" i="35"/>
  <c r="BC17" i="35"/>
  <c r="BC16" i="35"/>
  <c r="BC15" i="35"/>
  <c r="BC14" i="35"/>
  <c r="BC13" i="35"/>
  <c r="BC12" i="35"/>
  <c r="BC10" i="35"/>
  <c r="AZ25" i="35"/>
  <c r="AZ24" i="35"/>
  <c r="AZ17" i="35"/>
  <c r="AZ12" i="35"/>
  <c r="AZ11" i="35"/>
  <c r="AR94" i="35"/>
  <c r="AR92" i="35"/>
  <c r="AR91" i="35"/>
  <c r="AR90" i="35"/>
  <c r="AR89" i="35"/>
  <c r="AR88" i="35"/>
  <c r="AR87" i="35"/>
  <c r="AR86" i="35"/>
  <c r="AR85" i="35"/>
  <c r="AR83" i="35"/>
  <c r="AR82" i="35"/>
  <c r="AR80" i="35"/>
  <c r="AR79" i="35"/>
  <c r="AR78" i="35"/>
  <c r="AR77" i="35"/>
  <c r="AR76" i="35"/>
  <c r="AR75" i="35"/>
  <c r="AR74" i="35"/>
  <c r="AR73" i="35"/>
  <c r="AR72" i="35"/>
  <c r="AR71" i="35"/>
  <c r="AR70" i="35"/>
  <c r="AR69" i="35"/>
  <c r="AR68" i="35"/>
  <c r="AR67" i="35"/>
  <c r="AR66" i="35"/>
  <c r="AR65" i="35"/>
  <c r="AR64" i="35"/>
  <c r="AR63" i="35"/>
  <c r="AR62" i="35"/>
  <c r="AR61" i="35"/>
  <c r="AR60" i="35"/>
  <c r="AR59" i="35"/>
  <c r="AR58" i="35"/>
  <c r="AR57" i="35"/>
  <c r="AR56" i="35"/>
  <c r="AR55" i="35"/>
  <c r="AR54" i="35"/>
  <c r="AR53" i="35"/>
  <c r="AR51" i="35"/>
  <c r="AR50" i="35"/>
  <c r="AR48" i="35"/>
  <c r="AR47" i="35"/>
  <c r="AR46" i="35"/>
  <c r="AR45" i="35"/>
  <c r="AR44" i="35"/>
  <c r="AR43" i="35"/>
  <c r="AR41" i="35"/>
  <c r="AR40" i="35"/>
  <c r="AR39" i="35"/>
  <c r="AR37" i="35"/>
  <c r="AR36" i="35"/>
  <c r="AR35" i="35"/>
  <c r="AR34" i="35"/>
  <c r="AR33" i="35"/>
  <c r="AR32" i="35"/>
  <c r="AR31" i="35"/>
  <c r="AR30" i="35"/>
  <c r="AR29" i="35"/>
  <c r="AR28" i="35"/>
  <c r="AR27" i="35"/>
  <c r="AR26" i="35"/>
  <c r="AR25" i="35"/>
  <c r="AR24" i="35"/>
  <c r="AR23" i="35"/>
  <c r="AR22" i="35"/>
  <c r="AR21" i="35"/>
  <c r="AR20" i="35"/>
  <c r="AR19" i="35"/>
  <c r="AR18" i="35"/>
  <c r="AR17" i="35"/>
  <c r="AR16" i="35"/>
  <c r="AR15" i="35"/>
  <c r="AR14" i="35"/>
  <c r="AR13" i="35"/>
  <c r="AR12" i="35"/>
  <c r="AR11" i="35"/>
  <c r="AR10" i="35"/>
  <c r="AO93" i="35"/>
  <c r="AO84" i="35"/>
  <c r="AO81" i="35"/>
  <c r="AO52" i="35"/>
  <c r="AO49" i="35"/>
  <c r="AO42" i="35"/>
  <c r="AO38" i="35"/>
  <c r="AD84" i="35"/>
  <c r="AD83" i="35"/>
  <c r="AD82" i="35"/>
  <c r="AD81" i="35"/>
  <c r="AD79" i="35"/>
  <c r="AA86" i="35"/>
  <c r="AA85" i="35"/>
  <c r="AA84" i="35"/>
  <c r="AA80" i="35"/>
  <c r="AA79" i="35"/>
  <c r="X86" i="35"/>
  <c r="X85" i="35"/>
  <c r="X81" i="35"/>
  <c r="X80" i="35"/>
  <c r="AG72" i="35"/>
  <c r="AG71" i="35"/>
  <c r="AG70" i="35"/>
  <c r="AG68" i="35"/>
  <c r="AG67" i="35"/>
  <c r="AG66" i="35"/>
  <c r="AG65" i="35"/>
  <c r="AG62" i="35"/>
  <c r="AD74" i="35"/>
  <c r="AD73" i="35"/>
  <c r="AD72" i="35"/>
  <c r="AD71" i="35"/>
  <c r="AD69" i="35"/>
  <c r="AD64" i="35"/>
  <c r="AD63" i="35"/>
  <c r="AD62" i="35"/>
  <c r="AA74" i="35"/>
  <c r="AA73" i="35"/>
  <c r="AA69" i="35"/>
  <c r="AA68" i="35"/>
  <c r="AA64" i="35"/>
  <c r="AA63" i="35"/>
  <c r="X74" i="35"/>
  <c r="X73" i="35"/>
  <c r="X72" i="35"/>
  <c r="X71" i="35"/>
  <c r="X70" i="35"/>
  <c r="X69" i="35"/>
  <c r="X68" i="35"/>
  <c r="X64" i="35"/>
  <c r="X63" i="35"/>
  <c r="X62" i="35"/>
  <c r="X57" i="35"/>
  <c r="X56" i="35"/>
  <c r="X55" i="35"/>
  <c r="X54" i="35"/>
  <c r="X50" i="35"/>
  <c r="X45" i="35"/>
  <c r="X43" i="35"/>
  <c r="AA55" i="35"/>
  <c r="AA45" i="35"/>
  <c r="AD50" i="35"/>
  <c r="AD46" i="35"/>
  <c r="AD43" i="35"/>
  <c r="AD39" i="35"/>
  <c r="AD32" i="35"/>
  <c r="AC32" i="35"/>
  <c r="AD31" i="35"/>
  <c r="AC31" i="35"/>
  <c r="AD30" i="35"/>
  <c r="AC30" i="35"/>
  <c r="AD26" i="35"/>
  <c r="AC26" i="35"/>
  <c r="AD22" i="35"/>
  <c r="AC22" i="35"/>
  <c r="AD17" i="35"/>
  <c r="AC17" i="35"/>
  <c r="AD16" i="35"/>
  <c r="AC16" i="35"/>
  <c r="AD14" i="35"/>
  <c r="AC14" i="35"/>
  <c r="AD13" i="35"/>
  <c r="AC13" i="35"/>
  <c r="AD12" i="35"/>
  <c r="AC12" i="35"/>
  <c r="AD11" i="35"/>
  <c r="AC11" i="35"/>
  <c r="AD10" i="35"/>
  <c r="AC10" i="35"/>
  <c r="AA34" i="35"/>
  <c r="Z34" i="35"/>
  <c r="AA33" i="35"/>
  <c r="Z33" i="35"/>
  <c r="AA28" i="35"/>
  <c r="Z28" i="35"/>
  <c r="AA22" i="35"/>
  <c r="Z22" i="35"/>
  <c r="AA17" i="35"/>
  <c r="Z17" i="35"/>
  <c r="AA16" i="35"/>
  <c r="Z16" i="35"/>
  <c r="AA13" i="35"/>
  <c r="Z13" i="35"/>
  <c r="X34" i="35"/>
  <c r="W34" i="35"/>
  <c r="X33" i="35"/>
  <c r="W33" i="35"/>
  <c r="X31" i="35"/>
  <c r="W31" i="35"/>
  <c r="X30" i="35"/>
  <c r="W30" i="35"/>
  <c r="X28" i="35"/>
  <c r="W28" i="35"/>
  <c r="X26" i="35"/>
  <c r="W26" i="35"/>
  <c r="X21" i="35"/>
  <c r="W21" i="35"/>
  <c r="X15" i="35"/>
  <c r="W15" i="35"/>
  <c r="X14" i="35"/>
  <c r="W14" i="35"/>
  <c r="X12" i="35"/>
  <c r="W12" i="35"/>
  <c r="X10" i="35"/>
  <c r="W10" i="35"/>
  <c r="P109" i="35"/>
  <c r="O109" i="35"/>
  <c r="P108" i="35"/>
  <c r="O108" i="35"/>
  <c r="P106" i="35"/>
  <c r="O106" i="35"/>
  <c r="P105" i="35"/>
  <c r="O105" i="35"/>
  <c r="P104" i="35"/>
  <c r="O104" i="35"/>
  <c r="P103" i="35"/>
  <c r="O103" i="35"/>
  <c r="P102" i="35"/>
  <c r="O102" i="35"/>
  <c r="P101" i="35"/>
  <c r="O101" i="35"/>
  <c r="P100" i="35"/>
  <c r="O100" i="35"/>
  <c r="P99" i="35"/>
  <c r="O99" i="35"/>
  <c r="P98" i="35"/>
  <c r="O98" i="35"/>
  <c r="P97" i="35"/>
  <c r="O97" i="35"/>
  <c r="P96" i="35"/>
  <c r="O96" i="35"/>
  <c r="P95" i="35"/>
  <c r="O95" i="35"/>
  <c r="P94" i="35"/>
  <c r="O94" i="35"/>
  <c r="P93" i="35"/>
  <c r="O93" i="35"/>
  <c r="P92" i="35"/>
  <c r="O92" i="35"/>
  <c r="P91" i="35"/>
  <c r="O91" i="35"/>
  <c r="P90" i="35"/>
  <c r="O90" i="35"/>
  <c r="P88" i="35"/>
  <c r="O88" i="35"/>
  <c r="P87" i="35"/>
  <c r="O87" i="35"/>
  <c r="P86" i="35"/>
  <c r="O86" i="35"/>
  <c r="P85" i="35"/>
  <c r="O85" i="35"/>
  <c r="P84" i="35"/>
  <c r="O84" i="35"/>
  <c r="P83" i="35"/>
  <c r="O83" i="35"/>
  <c r="P82" i="35"/>
  <c r="O82" i="35"/>
  <c r="P81" i="35"/>
  <c r="O81" i="35"/>
  <c r="P80" i="35"/>
  <c r="O80" i="35"/>
  <c r="P79" i="35"/>
  <c r="O79" i="35"/>
  <c r="P78" i="35"/>
  <c r="O78" i="35"/>
  <c r="P77" i="35"/>
  <c r="O77" i="35"/>
  <c r="P76" i="35"/>
  <c r="O76" i="35"/>
  <c r="P75" i="35"/>
  <c r="O75" i="35"/>
  <c r="P74" i="35"/>
  <c r="O74" i="35"/>
  <c r="P73" i="35"/>
  <c r="O73" i="35"/>
  <c r="P72" i="35"/>
  <c r="O72" i="35"/>
  <c r="P71" i="35"/>
  <c r="O71" i="35"/>
  <c r="P70" i="35"/>
  <c r="O70" i="35"/>
  <c r="P69" i="35"/>
  <c r="O69" i="35"/>
  <c r="P68" i="35"/>
  <c r="O68" i="35"/>
  <c r="P67" i="35"/>
  <c r="O67" i="35"/>
  <c r="P66" i="35"/>
  <c r="O66" i="35"/>
  <c r="P65" i="35"/>
  <c r="O65" i="35"/>
  <c r="P64" i="35"/>
  <c r="O64" i="35"/>
  <c r="P63" i="35"/>
  <c r="O63" i="35"/>
  <c r="P62" i="35"/>
  <c r="O62" i="35"/>
  <c r="P61" i="35"/>
  <c r="O61" i="35"/>
  <c r="P60" i="35"/>
  <c r="O60" i="35"/>
  <c r="P59" i="35"/>
  <c r="O59" i="35"/>
  <c r="P58" i="35"/>
  <c r="O58" i="35"/>
  <c r="P57" i="35"/>
  <c r="O57" i="35"/>
  <c r="P56" i="35"/>
  <c r="O56" i="35"/>
  <c r="P55" i="35"/>
  <c r="O55" i="35"/>
  <c r="P54" i="35"/>
  <c r="O54" i="35"/>
  <c r="P53" i="35"/>
  <c r="O53" i="35"/>
  <c r="P52" i="35"/>
  <c r="O52" i="35"/>
  <c r="P51" i="35"/>
  <c r="O51" i="35"/>
  <c r="P50" i="35"/>
  <c r="O50" i="35"/>
  <c r="P49" i="35"/>
  <c r="O49" i="35"/>
  <c r="P48" i="35"/>
  <c r="O48" i="35"/>
  <c r="P47" i="35"/>
  <c r="O47" i="35"/>
  <c r="P46" i="35"/>
  <c r="O46" i="35"/>
  <c r="P45" i="35"/>
  <c r="O45" i="35"/>
  <c r="P44" i="35"/>
  <c r="O44" i="35"/>
  <c r="P43" i="35"/>
  <c r="O43" i="35"/>
  <c r="P42" i="35"/>
  <c r="O42" i="35"/>
  <c r="P41" i="35"/>
  <c r="O41" i="35"/>
  <c r="P40" i="35"/>
  <c r="O40" i="35"/>
  <c r="P39" i="35"/>
  <c r="O39" i="35"/>
  <c r="P38" i="35"/>
  <c r="O38" i="35"/>
  <c r="P37" i="35"/>
  <c r="O37" i="35"/>
  <c r="P36" i="35"/>
  <c r="O36" i="35"/>
  <c r="P35" i="35"/>
  <c r="O35" i="35"/>
  <c r="P34" i="35"/>
  <c r="O34" i="35"/>
  <c r="P33" i="35"/>
  <c r="O33" i="35"/>
  <c r="P32" i="35"/>
  <c r="O32" i="35"/>
  <c r="P31" i="35"/>
  <c r="O31" i="35"/>
  <c r="P30" i="35"/>
  <c r="O30" i="35"/>
  <c r="P29" i="35"/>
  <c r="O29" i="35"/>
  <c r="P28" i="35"/>
  <c r="O28" i="35"/>
  <c r="P27" i="35"/>
  <c r="O27" i="35"/>
  <c r="P26" i="35"/>
  <c r="O26" i="35"/>
  <c r="P25" i="35"/>
  <c r="O25" i="35"/>
  <c r="P24" i="35"/>
  <c r="O24" i="35"/>
  <c r="P23" i="35"/>
  <c r="O23" i="35"/>
  <c r="P22" i="35"/>
  <c r="O22" i="35"/>
  <c r="P21" i="35"/>
  <c r="O21" i="35"/>
  <c r="P20" i="35"/>
  <c r="O20" i="35"/>
  <c r="P19" i="35"/>
  <c r="O19" i="35"/>
  <c r="P18" i="35"/>
  <c r="O18" i="35"/>
  <c r="P17" i="35"/>
  <c r="O17" i="35"/>
  <c r="P16" i="35"/>
  <c r="O16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M107" i="35"/>
  <c r="L107" i="35"/>
  <c r="M106" i="35"/>
  <c r="L106" i="35"/>
  <c r="M105" i="35"/>
  <c r="L105" i="35"/>
  <c r="M104" i="35"/>
  <c r="L104" i="35"/>
  <c r="M101" i="35"/>
  <c r="L101" i="35"/>
  <c r="M99" i="35"/>
  <c r="L99" i="35"/>
  <c r="M97" i="35"/>
  <c r="L97" i="35"/>
  <c r="M96" i="35"/>
  <c r="L96" i="35"/>
  <c r="M95" i="35"/>
  <c r="L95" i="35"/>
  <c r="M92" i="35"/>
  <c r="L92" i="35"/>
  <c r="M90" i="35"/>
  <c r="L90" i="35"/>
  <c r="M89" i="35"/>
  <c r="L89" i="35"/>
  <c r="M88" i="35"/>
  <c r="L88" i="35"/>
  <c r="M87" i="35"/>
  <c r="L87" i="35"/>
  <c r="M84" i="35"/>
  <c r="L84" i="35"/>
  <c r="M82" i="35"/>
  <c r="L82" i="35"/>
  <c r="M81" i="35"/>
  <c r="L81" i="35"/>
  <c r="M79" i="35"/>
  <c r="L79" i="35"/>
  <c r="M78" i="35"/>
  <c r="L78" i="35"/>
  <c r="M77" i="35"/>
  <c r="L77" i="35"/>
  <c r="M76" i="35"/>
  <c r="L76" i="35"/>
  <c r="M75" i="35"/>
  <c r="L75" i="35"/>
  <c r="M73" i="35"/>
  <c r="L73" i="35"/>
  <c r="M72" i="35"/>
  <c r="L72" i="35"/>
  <c r="M70" i="35"/>
  <c r="L70" i="35"/>
  <c r="M69" i="35"/>
  <c r="L69" i="35"/>
  <c r="M68" i="35"/>
  <c r="L68" i="35"/>
  <c r="M67" i="35"/>
  <c r="L67" i="35"/>
  <c r="M66" i="35"/>
  <c r="L66" i="35"/>
  <c r="M65" i="35"/>
  <c r="L65" i="35"/>
  <c r="M64" i="35"/>
  <c r="L64" i="35"/>
  <c r="M63" i="35"/>
  <c r="L63" i="35"/>
  <c r="M62" i="35"/>
  <c r="L62" i="35"/>
  <c r="M61" i="35"/>
  <c r="L61" i="35"/>
  <c r="M60" i="35"/>
  <c r="L60" i="35"/>
  <c r="M59" i="35"/>
  <c r="L59" i="35"/>
  <c r="M58" i="35"/>
  <c r="L58" i="35"/>
  <c r="M57" i="35"/>
  <c r="L57" i="35"/>
  <c r="M56" i="35"/>
  <c r="L56" i="35"/>
  <c r="M55" i="35"/>
  <c r="L55" i="35"/>
  <c r="M53" i="35"/>
  <c r="L53" i="35"/>
  <c r="M52" i="35"/>
  <c r="L52" i="35"/>
  <c r="M51" i="35"/>
  <c r="L51" i="35"/>
  <c r="M50" i="35"/>
  <c r="L50" i="35"/>
  <c r="M49" i="35"/>
  <c r="L49" i="35"/>
  <c r="M48" i="35"/>
  <c r="L48" i="35"/>
  <c r="M47" i="35"/>
  <c r="L47" i="35"/>
  <c r="M46" i="35"/>
  <c r="L46" i="35"/>
  <c r="M45" i="35"/>
  <c r="L45" i="35"/>
  <c r="M44" i="35"/>
  <c r="L44" i="35"/>
  <c r="M43" i="35"/>
  <c r="L43" i="35"/>
  <c r="M42" i="35"/>
  <c r="L42" i="35"/>
  <c r="M40" i="35"/>
  <c r="L40" i="35"/>
  <c r="M39" i="35"/>
  <c r="L39" i="35"/>
  <c r="M38" i="35"/>
  <c r="L38" i="35"/>
  <c r="M36" i="35"/>
  <c r="L36" i="35"/>
  <c r="M35" i="35"/>
  <c r="L35" i="35"/>
  <c r="M34" i="35"/>
  <c r="L34" i="35"/>
  <c r="M33" i="35"/>
  <c r="L33" i="35"/>
  <c r="M32" i="35"/>
  <c r="L32" i="35"/>
  <c r="M31" i="35"/>
  <c r="L31" i="35"/>
  <c r="M30" i="35"/>
  <c r="L30" i="35"/>
  <c r="M29" i="35"/>
  <c r="L29" i="35"/>
  <c r="M28" i="35"/>
  <c r="L28" i="35"/>
  <c r="M27" i="35"/>
  <c r="L27" i="35"/>
  <c r="M26" i="35"/>
  <c r="L26" i="35"/>
  <c r="M25" i="35"/>
  <c r="L25" i="35"/>
  <c r="M24" i="35"/>
  <c r="L24" i="35"/>
  <c r="M23" i="35"/>
  <c r="L23" i="35"/>
  <c r="M22" i="35"/>
  <c r="L22" i="35"/>
  <c r="M21" i="35"/>
  <c r="L21" i="35"/>
  <c r="M20" i="35"/>
  <c r="L20" i="35"/>
  <c r="M19" i="35"/>
  <c r="L19" i="35"/>
  <c r="M18" i="35"/>
  <c r="L18" i="35"/>
  <c r="M17" i="35"/>
  <c r="L17" i="35"/>
  <c r="M16" i="35"/>
  <c r="L16" i="35"/>
  <c r="M15" i="35"/>
  <c r="L15" i="35"/>
  <c r="M14" i="35"/>
  <c r="L14" i="35"/>
  <c r="M13" i="35"/>
  <c r="L13" i="35"/>
  <c r="M12" i="35"/>
  <c r="L12" i="35"/>
  <c r="M11" i="35"/>
  <c r="L11" i="35"/>
  <c r="M10" i="35"/>
  <c r="L10" i="35"/>
  <c r="J108" i="35"/>
  <c r="I108" i="35"/>
  <c r="J107" i="35"/>
  <c r="I107" i="35"/>
  <c r="J102" i="35"/>
  <c r="I102" i="35"/>
  <c r="J100" i="35"/>
  <c r="I100" i="35"/>
  <c r="J97" i="35"/>
  <c r="I97" i="35"/>
  <c r="J94" i="35"/>
  <c r="I94" i="35"/>
  <c r="J93" i="35"/>
  <c r="I93" i="35"/>
  <c r="J91" i="35"/>
  <c r="I91" i="35"/>
  <c r="J89" i="35"/>
  <c r="I89" i="35"/>
  <c r="J83" i="35"/>
  <c r="I83" i="35"/>
  <c r="J75" i="35"/>
  <c r="I75" i="35"/>
  <c r="J71" i="35"/>
  <c r="I71" i="35"/>
  <c r="J64" i="35"/>
  <c r="I64" i="35"/>
  <c r="J57" i="35"/>
  <c r="I57" i="35"/>
  <c r="J54" i="35"/>
  <c r="I54" i="35"/>
  <c r="J52" i="35"/>
  <c r="I52" i="35"/>
  <c r="J47" i="35"/>
  <c r="I47" i="35"/>
  <c r="J37" i="35"/>
  <c r="I37" i="35"/>
  <c r="P109" i="32"/>
  <c r="O109" i="32"/>
  <c r="P108" i="32"/>
  <c r="O108" i="32"/>
  <c r="P107" i="32"/>
  <c r="P106" i="32"/>
  <c r="O106" i="32"/>
  <c r="P105" i="32"/>
  <c r="O105" i="32"/>
  <c r="P104" i="32"/>
  <c r="O104" i="32"/>
  <c r="P103" i="32"/>
  <c r="O103" i="32"/>
  <c r="P102" i="32"/>
  <c r="O102" i="32"/>
  <c r="P101" i="32"/>
  <c r="O101" i="32"/>
  <c r="P100" i="32"/>
  <c r="O100" i="32"/>
  <c r="P99" i="32"/>
  <c r="O99" i="32"/>
  <c r="P98" i="32"/>
  <c r="O98" i="32"/>
  <c r="P97" i="32"/>
  <c r="O97" i="32"/>
  <c r="P96" i="32"/>
  <c r="O96" i="32"/>
  <c r="P95" i="32"/>
  <c r="O95" i="32"/>
  <c r="P94" i="32"/>
  <c r="O94" i="32"/>
  <c r="P93" i="32"/>
  <c r="O93" i="32"/>
  <c r="P92" i="32"/>
  <c r="O92" i="32"/>
  <c r="P91" i="32"/>
  <c r="O91" i="32"/>
  <c r="P90" i="32"/>
  <c r="O90" i="32"/>
  <c r="P89" i="32"/>
  <c r="P88" i="32"/>
  <c r="O88" i="32"/>
  <c r="P87" i="32"/>
  <c r="O87" i="32"/>
  <c r="P86" i="32"/>
  <c r="O86" i="32"/>
  <c r="P85" i="32"/>
  <c r="O85" i="32"/>
  <c r="P84" i="32"/>
  <c r="O84" i="32"/>
  <c r="P83" i="32"/>
  <c r="O83" i="32"/>
  <c r="P82" i="32"/>
  <c r="O82" i="32"/>
  <c r="P81" i="32"/>
  <c r="O81" i="32"/>
  <c r="P80" i="32"/>
  <c r="O80" i="32"/>
  <c r="P79" i="32"/>
  <c r="O79" i="32"/>
  <c r="P78" i="32"/>
  <c r="O78" i="32"/>
  <c r="P77" i="32"/>
  <c r="O77" i="32"/>
  <c r="P76" i="32"/>
  <c r="O76" i="32"/>
  <c r="P75" i="32"/>
  <c r="O75" i="32"/>
  <c r="P74" i="32"/>
  <c r="O74" i="32"/>
  <c r="P73" i="32"/>
  <c r="O73" i="32"/>
  <c r="P72" i="32"/>
  <c r="O72" i="32"/>
  <c r="P71" i="32"/>
  <c r="O71" i="32"/>
  <c r="P70" i="32"/>
  <c r="O70" i="32"/>
  <c r="P69" i="32"/>
  <c r="O69" i="32"/>
  <c r="P68" i="32"/>
  <c r="O68" i="32"/>
  <c r="P67" i="32"/>
  <c r="O67" i="32"/>
  <c r="P66" i="32"/>
  <c r="O66" i="32"/>
  <c r="P65" i="32"/>
  <c r="O65" i="32"/>
  <c r="P64" i="32"/>
  <c r="O64" i="32"/>
  <c r="P63" i="32"/>
  <c r="O63" i="32"/>
  <c r="P62" i="32"/>
  <c r="O62" i="32"/>
  <c r="P61" i="32"/>
  <c r="O61" i="32"/>
  <c r="P60" i="32"/>
  <c r="O60" i="32"/>
  <c r="P59" i="32"/>
  <c r="O59" i="32"/>
  <c r="P58" i="32"/>
  <c r="O58" i="32"/>
  <c r="P57" i="32"/>
  <c r="O57" i="32"/>
  <c r="P56" i="32"/>
  <c r="O56" i="32"/>
  <c r="P55" i="32"/>
  <c r="O55" i="32"/>
  <c r="P54" i="32"/>
  <c r="O54" i="32"/>
  <c r="P53" i="32"/>
  <c r="O53" i="32"/>
  <c r="P52" i="32"/>
  <c r="O52" i="32"/>
  <c r="P51" i="32"/>
  <c r="O51" i="32"/>
  <c r="P50" i="32"/>
  <c r="O50" i="32"/>
  <c r="P49" i="32"/>
  <c r="O49" i="32"/>
  <c r="P48" i="32"/>
  <c r="O48" i="32"/>
  <c r="P47" i="32"/>
  <c r="O47" i="32"/>
  <c r="P46" i="32"/>
  <c r="O46" i="32"/>
  <c r="P45" i="32"/>
  <c r="O45" i="32"/>
  <c r="P44" i="32"/>
  <c r="O44" i="32"/>
  <c r="P43" i="32"/>
  <c r="O43" i="32"/>
  <c r="P42" i="32"/>
  <c r="O42" i="32"/>
  <c r="P41" i="32"/>
  <c r="O41" i="32"/>
  <c r="P40" i="32"/>
  <c r="O40" i="32"/>
  <c r="P39" i="32"/>
  <c r="O39" i="32"/>
  <c r="P38" i="32"/>
  <c r="O38" i="32"/>
  <c r="P37" i="32"/>
  <c r="O37" i="32"/>
  <c r="P36" i="32"/>
  <c r="O36" i="32"/>
  <c r="P35" i="32"/>
  <c r="O35" i="32"/>
  <c r="P34" i="32"/>
  <c r="O34" i="32"/>
  <c r="P33" i="32"/>
  <c r="O33" i="32"/>
  <c r="P32" i="32"/>
  <c r="O32" i="32"/>
  <c r="P31" i="32"/>
  <c r="O31" i="32"/>
  <c r="P30" i="32"/>
  <c r="O30" i="32"/>
  <c r="P29" i="32"/>
  <c r="O29" i="32"/>
  <c r="P28" i="32"/>
  <c r="O28" i="32"/>
  <c r="P27" i="32"/>
  <c r="O27" i="32"/>
  <c r="P26" i="32"/>
  <c r="O26" i="32"/>
  <c r="P25" i="32"/>
  <c r="O25" i="32"/>
  <c r="P24" i="32"/>
  <c r="O24" i="32"/>
  <c r="P23" i="32"/>
  <c r="O23" i="32"/>
  <c r="P22" i="32"/>
  <c r="O22" i="32"/>
  <c r="P21" i="32"/>
  <c r="O21" i="32"/>
  <c r="P20" i="32"/>
  <c r="O20" i="32"/>
  <c r="P19" i="32"/>
  <c r="O19" i="32"/>
  <c r="P18" i="32"/>
  <c r="O18" i="32"/>
  <c r="P17" i="32"/>
  <c r="O17" i="32"/>
  <c r="P16" i="32"/>
  <c r="O16" i="32"/>
  <c r="P15" i="32"/>
  <c r="O15" i="32"/>
  <c r="P14" i="32"/>
  <c r="O14" i="32"/>
  <c r="P13" i="32"/>
  <c r="O13" i="32"/>
  <c r="P12" i="32"/>
  <c r="O12" i="32"/>
  <c r="P11" i="32"/>
  <c r="O11" i="32"/>
  <c r="P10" i="32"/>
  <c r="O10" i="32"/>
  <c r="M109" i="32"/>
  <c r="M108" i="32"/>
  <c r="M107" i="32"/>
  <c r="L107" i="32"/>
  <c r="M106" i="32"/>
  <c r="L106" i="32"/>
  <c r="M105" i="32"/>
  <c r="L105" i="32"/>
  <c r="M104" i="32"/>
  <c r="L104" i="32"/>
  <c r="M103" i="32"/>
  <c r="M102" i="32"/>
  <c r="M101" i="32"/>
  <c r="L101" i="32"/>
  <c r="M100" i="32"/>
  <c r="M99" i="32"/>
  <c r="L99" i="32"/>
  <c r="M98" i="32"/>
  <c r="M97" i="32"/>
  <c r="L97" i="32"/>
  <c r="M96" i="32"/>
  <c r="L96" i="32"/>
  <c r="M95" i="32"/>
  <c r="L95" i="32"/>
  <c r="M94" i="32"/>
  <c r="M93" i="32"/>
  <c r="M92" i="32"/>
  <c r="L92" i="32"/>
  <c r="M91" i="32"/>
  <c r="M90" i="32"/>
  <c r="L90" i="32"/>
  <c r="M89" i="32"/>
  <c r="L89" i="32"/>
  <c r="M88" i="32"/>
  <c r="L88" i="32"/>
  <c r="M87" i="32"/>
  <c r="L87" i="32"/>
  <c r="M86" i="32"/>
  <c r="M85" i="32"/>
  <c r="M84" i="32"/>
  <c r="L84" i="32"/>
  <c r="M83" i="32"/>
  <c r="M82" i="32"/>
  <c r="L82" i="32"/>
  <c r="M81" i="32"/>
  <c r="L81" i="32"/>
  <c r="M80" i="32"/>
  <c r="M79" i="32"/>
  <c r="L79" i="32"/>
  <c r="M78" i="32"/>
  <c r="L78" i="32"/>
  <c r="M77" i="32"/>
  <c r="L77" i="32"/>
  <c r="M76" i="32"/>
  <c r="L76" i="32"/>
  <c r="M75" i="32"/>
  <c r="L75" i="32"/>
  <c r="M74" i="32"/>
  <c r="M73" i="32"/>
  <c r="L73" i="32"/>
  <c r="M72" i="32"/>
  <c r="L72" i="32"/>
  <c r="M71" i="32"/>
  <c r="M70" i="32"/>
  <c r="L70" i="32"/>
  <c r="M69" i="32"/>
  <c r="L69" i="32"/>
  <c r="M68" i="32"/>
  <c r="L68" i="32"/>
  <c r="M67" i="32"/>
  <c r="L67" i="32"/>
  <c r="M66" i="32"/>
  <c r="L66" i="32"/>
  <c r="M65" i="32"/>
  <c r="L65" i="32"/>
  <c r="M64" i="32"/>
  <c r="L64" i="32"/>
  <c r="M63" i="32"/>
  <c r="L63" i="32"/>
  <c r="M62" i="32"/>
  <c r="L62" i="32"/>
  <c r="M61" i="32"/>
  <c r="L61" i="32"/>
  <c r="M60" i="32"/>
  <c r="L60" i="32"/>
  <c r="M59" i="32"/>
  <c r="L59" i="32"/>
  <c r="M58" i="32"/>
  <c r="L58" i="32"/>
  <c r="M57" i="32"/>
  <c r="L57" i="32"/>
  <c r="M56" i="32"/>
  <c r="L56" i="32"/>
  <c r="M55" i="32"/>
  <c r="L55" i="32"/>
  <c r="M54" i="32"/>
  <c r="M53" i="32"/>
  <c r="L53" i="32"/>
  <c r="M52" i="32"/>
  <c r="L52" i="32"/>
  <c r="M51" i="32"/>
  <c r="L51" i="32"/>
  <c r="M50" i="32"/>
  <c r="L50" i="32"/>
  <c r="M49" i="32"/>
  <c r="L49" i="32"/>
  <c r="M48" i="32"/>
  <c r="L48" i="32"/>
  <c r="M47" i="32"/>
  <c r="L47" i="32"/>
  <c r="M46" i="32"/>
  <c r="L46" i="32"/>
  <c r="M45" i="32"/>
  <c r="L45" i="32"/>
  <c r="M44" i="32"/>
  <c r="L44" i="32"/>
  <c r="M43" i="32"/>
  <c r="L43" i="32"/>
  <c r="M42" i="32"/>
  <c r="L42" i="32"/>
  <c r="M41" i="32"/>
  <c r="M40" i="32"/>
  <c r="L40" i="32"/>
  <c r="M39" i="32"/>
  <c r="L39" i="32"/>
  <c r="M38" i="32"/>
  <c r="L38" i="32"/>
  <c r="M37" i="32"/>
  <c r="M36" i="32"/>
  <c r="L36" i="32"/>
  <c r="M35" i="32"/>
  <c r="L35" i="32"/>
  <c r="M34" i="32"/>
  <c r="L34" i="32"/>
  <c r="M33" i="32"/>
  <c r="L33" i="32"/>
  <c r="M32" i="32"/>
  <c r="L32" i="32"/>
  <c r="M31" i="32"/>
  <c r="L31" i="32"/>
  <c r="M30" i="32"/>
  <c r="L30" i="32"/>
  <c r="M29" i="32"/>
  <c r="L29" i="32"/>
  <c r="M28" i="32"/>
  <c r="L28" i="32"/>
  <c r="M27" i="32"/>
  <c r="L27" i="32"/>
  <c r="M26" i="32"/>
  <c r="L26" i="32"/>
  <c r="M25" i="32"/>
  <c r="L25" i="32"/>
  <c r="M24" i="32"/>
  <c r="L24" i="32"/>
  <c r="M23" i="32"/>
  <c r="L23" i="32"/>
  <c r="M22" i="32"/>
  <c r="L22" i="32"/>
  <c r="M21" i="32"/>
  <c r="L21" i="32"/>
  <c r="M20" i="32"/>
  <c r="L20" i="32"/>
  <c r="M19" i="32"/>
  <c r="L19" i="32"/>
  <c r="M18" i="32"/>
  <c r="L18" i="32"/>
  <c r="M17" i="32"/>
  <c r="L17" i="32"/>
  <c r="M16" i="32"/>
  <c r="L16" i="32"/>
  <c r="M15" i="32"/>
  <c r="L15" i="32"/>
  <c r="M14" i="32"/>
  <c r="L14" i="32"/>
  <c r="M13" i="32"/>
  <c r="L13" i="32"/>
  <c r="M12" i="32"/>
  <c r="L12" i="32"/>
  <c r="M11" i="32"/>
  <c r="L11" i="32"/>
  <c r="M10" i="32"/>
  <c r="L10" i="32"/>
  <c r="J109" i="32"/>
  <c r="J108" i="32"/>
  <c r="I108" i="32"/>
  <c r="J107" i="32"/>
  <c r="I107" i="32"/>
  <c r="J106" i="32"/>
  <c r="J105" i="32"/>
  <c r="J104" i="32"/>
  <c r="J103" i="32"/>
  <c r="J102" i="32"/>
  <c r="I102" i="32"/>
  <c r="J101" i="32"/>
  <c r="J100" i="32"/>
  <c r="I100" i="32"/>
  <c r="J99" i="32"/>
  <c r="J98" i="32"/>
  <c r="J97" i="32"/>
  <c r="I97" i="32"/>
  <c r="J96" i="32"/>
  <c r="J95" i="32"/>
  <c r="J94" i="32"/>
  <c r="I94" i="32"/>
  <c r="J93" i="32"/>
  <c r="I93" i="32"/>
  <c r="J92" i="32"/>
  <c r="J91" i="32"/>
  <c r="I91" i="32"/>
  <c r="J90" i="32"/>
  <c r="J89" i="32"/>
  <c r="I89" i="32"/>
  <c r="J88" i="32"/>
  <c r="J87" i="32"/>
  <c r="J86" i="32"/>
  <c r="J85" i="32"/>
  <c r="J84" i="32"/>
  <c r="J83" i="32"/>
  <c r="I83" i="32"/>
  <c r="J82" i="32"/>
  <c r="J81" i="32"/>
  <c r="J80" i="32"/>
  <c r="J79" i="32"/>
  <c r="J78" i="32"/>
  <c r="J77" i="32"/>
  <c r="J76" i="32"/>
  <c r="J75" i="32"/>
  <c r="I75" i="32"/>
  <c r="J74" i="32"/>
  <c r="J73" i="32"/>
  <c r="J72" i="32"/>
  <c r="J71" i="32"/>
  <c r="I71" i="32"/>
  <c r="J70" i="32"/>
  <c r="J69" i="32"/>
  <c r="J68" i="32"/>
  <c r="J67" i="32"/>
  <c r="J66" i="32"/>
  <c r="J65" i="32"/>
  <c r="J64" i="32"/>
  <c r="I64" i="32"/>
  <c r="J63" i="32"/>
  <c r="J62" i="32"/>
  <c r="J61" i="32"/>
  <c r="J60" i="32"/>
  <c r="J59" i="32"/>
  <c r="J58" i="32"/>
  <c r="J57" i="32"/>
  <c r="I57" i="32"/>
  <c r="J56" i="32"/>
  <c r="J55" i="32"/>
  <c r="J54" i="32"/>
  <c r="I54" i="32"/>
  <c r="J53" i="32"/>
  <c r="J52" i="32"/>
  <c r="I52" i="32"/>
  <c r="J51" i="32"/>
  <c r="J50" i="32"/>
  <c r="J49" i="32"/>
  <c r="J48" i="32"/>
  <c r="J47" i="32"/>
  <c r="I47" i="32"/>
  <c r="J46" i="32"/>
  <c r="J45" i="32"/>
  <c r="J44" i="32"/>
  <c r="J43" i="32"/>
  <c r="J42" i="32"/>
  <c r="J41" i="32"/>
  <c r="J40" i="32"/>
  <c r="J39" i="32"/>
  <c r="J38" i="32"/>
  <c r="J37" i="32"/>
  <c r="I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G109" i="32"/>
  <c r="G108" i="32"/>
  <c r="F108" i="32"/>
  <c r="G107" i="32"/>
  <c r="F107" i="32"/>
  <c r="G106" i="32"/>
  <c r="F106" i="32"/>
  <c r="G105" i="32"/>
  <c r="G104" i="32"/>
  <c r="G103" i="32"/>
  <c r="G102" i="32"/>
  <c r="F102" i="32"/>
  <c r="G101" i="32"/>
  <c r="F101" i="32"/>
  <c r="G100" i="32"/>
  <c r="F100" i="32"/>
  <c r="G99" i="32"/>
  <c r="F99" i="32"/>
  <c r="G98" i="32"/>
  <c r="G97" i="32"/>
  <c r="G96" i="32"/>
  <c r="F96" i="32"/>
  <c r="G95" i="32"/>
  <c r="G94" i="32"/>
  <c r="F94" i="32"/>
  <c r="G93" i="32"/>
  <c r="F93" i="32"/>
  <c r="G92" i="32"/>
  <c r="G91" i="32"/>
  <c r="F91" i="32"/>
  <c r="G90" i="32"/>
  <c r="F90" i="32"/>
  <c r="G89" i="32"/>
  <c r="F89" i="32"/>
  <c r="G88" i="32"/>
  <c r="F88" i="32"/>
  <c r="G87" i="32"/>
  <c r="F87" i="32"/>
  <c r="G86" i="32"/>
  <c r="G85" i="32"/>
  <c r="G84" i="32"/>
  <c r="G83" i="32"/>
  <c r="F83" i="32"/>
  <c r="G82" i="32"/>
  <c r="F82" i="32"/>
  <c r="G81" i="32"/>
  <c r="G80" i="32"/>
  <c r="G79" i="32"/>
  <c r="G78" i="32"/>
  <c r="F78" i="32"/>
  <c r="G77" i="32"/>
  <c r="F77" i="32"/>
  <c r="G76" i="32"/>
  <c r="G75" i="32"/>
  <c r="G74" i="32"/>
  <c r="F74" i="32"/>
  <c r="G73" i="32"/>
  <c r="G72" i="32"/>
  <c r="G71" i="32"/>
  <c r="F71" i="32"/>
  <c r="G70" i="32"/>
  <c r="F70" i="32"/>
  <c r="G69" i="32"/>
  <c r="F69" i="32"/>
  <c r="G68" i="32"/>
  <c r="G67" i="32"/>
  <c r="F67" i="32"/>
  <c r="G66" i="32"/>
  <c r="G65" i="32"/>
  <c r="F65" i="32"/>
  <c r="G64" i="32"/>
  <c r="G63" i="32"/>
  <c r="F63" i="32"/>
  <c r="G62" i="32"/>
  <c r="G61" i="32"/>
  <c r="G60" i="32"/>
  <c r="F60" i="32"/>
  <c r="G59" i="32"/>
  <c r="G58" i="32"/>
  <c r="G57" i="32"/>
  <c r="F57" i="32"/>
  <c r="G56" i="32"/>
  <c r="G55" i="32"/>
  <c r="G54" i="32"/>
  <c r="F54" i="32"/>
  <c r="G53" i="32"/>
  <c r="F53" i="32"/>
  <c r="G52" i="32"/>
  <c r="G51" i="32"/>
  <c r="F51" i="32"/>
  <c r="G50" i="32"/>
  <c r="G49" i="32"/>
  <c r="G48" i="32"/>
  <c r="G47" i="32"/>
  <c r="G46" i="32"/>
  <c r="F46" i="32"/>
  <c r="G45" i="32"/>
  <c r="G44" i="32"/>
  <c r="G43" i="32"/>
  <c r="F43" i="32"/>
  <c r="G42" i="32"/>
  <c r="G41" i="32"/>
  <c r="G40" i="32"/>
  <c r="F40" i="32"/>
  <c r="G39" i="32"/>
  <c r="F39" i="32"/>
  <c r="G38" i="32"/>
  <c r="F38" i="32"/>
  <c r="G37" i="32"/>
  <c r="F37" i="32"/>
  <c r="G36" i="32"/>
  <c r="F36" i="32"/>
  <c r="G35" i="32"/>
  <c r="F35" i="32"/>
  <c r="G34" i="32"/>
  <c r="F34" i="32"/>
  <c r="G33" i="32"/>
  <c r="G32" i="32"/>
  <c r="F32" i="32"/>
  <c r="G31" i="32"/>
  <c r="F31" i="32"/>
  <c r="G30" i="32"/>
  <c r="F30" i="32"/>
  <c r="G29" i="32"/>
  <c r="G28" i="32"/>
  <c r="F28" i="32"/>
  <c r="G27" i="32"/>
  <c r="G26" i="32"/>
  <c r="F26" i="32"/>
  <c r="G25" i="32"/>
  <c r="F25" i="32"/>
  <c r="G24" i="32"/>
  <c r="F24" i="32"/>
  <c r="G23" i="32"/>
  <c r="F23" i="32"/>
  <c r="G22" i="32"/>
  <c r="F22" i="32"/>
  <c r="G21" i="32"/>
  <c r="F21" i="32"/>
  <c r="G20" i="32"/>
  <c r="F20" i="32"/>
  <c r="G19" i="32"/>
  <c r="F19" i="32"/>
  <c r="G18" i="32"/>
  <c r="F18" i="32"/>
  <c r="G17" i="32"/>
  <c r="F17" i="32"/>
  <c r="G16" i="32"/>
  <c r="F16" i="32"/>
  <c r="G15" i="32"/>
  <c r="G14" i="32"/>
  <c r="G12" i="32"/>
  <c r="F12" i="32"/>
  <c r="G11" i="32"/>
  <c r="F11" i="32"/>
  <c r="G108" i="35"/>
  <c r="F108" i="35"/>
  <c r="G107" i="35"/>
  <c r="F107" i="35"/>
  <c r="G106" i="35"/>
  <c r="F106" i="35"/>
  <c r="G102" i="35"/>
  <c r="F102" i="35"/>
  <c r="G101" i="35"/>
  <c r="F101" i="35"/>
  <c r="G100" i="35"/>
  <c r="F100" i="35"/>
  <c r="G99" i="35"/>
  <c r="F99" i="35"/>
  <c r="G96" i="35"/>
  <c r="F96" i="35"/>
  <c r="G94" i="35"/>
  <c r="F94" i="35"/>
  <c r="G93" i="35"/>
  <c r="F93" i="35"/>
  <c r="G91" i="35"/>
  <c r="F91" i="35"/>
  <c r="G90" i="35"/>
  <c r="F90" i="35"/>
  <c r="G89" i="35"/>
  <c r="F89" i="35"/>
  <c r="G88" i="35"/>
  <c r="F88" i="35"/>
  <c r="G87" i="35"/>
  <c r="F87" i="35"/>
  <c r="G83" i="35"/>
  <c r="F83" i="35"/>
  <c r="G82" i="35"/>
  <c r="F82" i="35"/>
  <c r="G78" i="35"/>
  <c r="F78" i="35"/>
  <c r="G77" i="35"/>
  <c r="F77" i="35"/>
  <c r="G74" i="35"/>
  <c r="F74" i="35"/>
  <c r="G71" i="35"/>
  <c r="F71" i="35"/>
  <c r="G70" i="35"/>
  <c r="F70" i="35"/>
  <c r="G69" i="35"/>
  <c r="F69" i="35"/>
  <c r="G67" i="35"/>
  <c r="F67" i="35"/>
  <c r="G65" i="35"/>
  <c r="F65" i="35"/>
  <c r="G63" i="35"/>
  <c r="F63" i="35"/>
  <c r="G60" i="35"/>
  <c r="F60" i="35"/>
  <c r="G57" i="35"/>
  <c r="F57" i="35"/>
  <c r="G54" i="35"/>
  <c r="F54" i="35"/>
  <c r="G53" i="35"/>
  <c r="F53" i="35"/>
  <c r="G51" i="35"/>
  <c r="F51" i="35"/>
  <c r="G46" i="35"/>
  <c r="F46" i="35"/>
  <c r="G43" i="35"/>
  <c r="F43" i="35"/>
  <c r="G40" i="35"/>
  <c r="F40" i="35"/>
  <c r="G39" i="35"/>
  <c r="F39" i="35"/>
  <c r="G38" i="35"/>
  <c r="F38" i="35"/>
  <c r="G37" i="35"/>
  <c r="F37" i="35"/>
  <c r="G36" i="35"/>
  <c r="F36" i="35"/>
  <c r="G35" i="35"/>
  <c r="F35" i="35"/>
  <c r="G34" i="35"/>
  <c r="F34" i="35"/>
  <c r="G32" i="35"/>
  <c r="F32" i="35"/>
  <c r="G31" i="35"/>
  <c r="F31" i="35"/>
  <c r="G30" i="35"/>
  <c r="F30" i="35"/>
  <c r="G28" i="35"/>
  <c r="F28" i="35"/>
  <c r="G26" i="35"/>
  <c r="F26" i="35"/>
  <c r="G25" i="35"/>
  <c r="F25" i="35"/>
  <c r="G24" i="35"/>
  <c r="F24" i="35"/>
  <c r="G23" i="35"/>
  <c r="F23" i="35"/>
  <c r="G22" i="35"/>
  <c r="F22" i="35"/>
  <c r="G21" i="35"/>
  <c r="F21" i="35"/>
  <c r="G20" i="35"/>
  <c r="F20" i="35"/>
  <c r="G19" i="35"/>
  <c r="F19" i="35"/>
  <c r="G18" i="35"/>
  <c r="F18" i="35"/>
  <c r="G17" i="35"/>
  <c r="F17" i="35"/>
  <c r="G16" i="35"/>
  <c r="F16" i="35"/>
  <c r="G12" i="35"/>
  <c r="F12" i="35"/>
  <c r="G11" i="35"/>
  <c r="F11" i="35"/>
  <c r="G10" i="35"/>
  <c r="F10" i="35"/>
  <c r="AQ94" i="35"/>
  <c r="AN93" i="35"/>
  <c r="AQ92" i="35"/>
  <c r="AQ91" i="35"/>
  <c r="AQ90" i="35"/>
  <c r="AQ89" i="35"/>
  <c r="AQ88" i="35"/>
  <c r="Z86" i="35"/>
  <c r="W86" i="35"/>
  <c r="AQ87" i="35"/>
  <c r="Z85" i="35"/>
  <c r="W85" i="35"/>
  <c r="AQ86" i="35"/>
  <c r="AC84" i="35"/>
  <c r="Z84" i="35"/>
  <c r="AQ85" i="35"/>
  <c r="AC83" i="35"/>
  <c r="AN84" i="35"/>
  <c r="AC82" i="35"/>
  <c r="AQ83" i="35"/>
  <c r="AC81" i="35"/>
  <c r="W81" i="35"/>
  <c r="AQ82" i="35"/>
  <c r="Z80" i="35"/>
  <c r="W80" i="35"/>
  <c r="AN81" i="35"/>
  <c r="AC79" i="35"/>
  <c r="Z79" i="35"/>
  <c r="AQ80" i="35"/>
  <c r="AQ79" i="35"/>
  <c r="AQ78" i="35"/>
  <c r="AQ77" i="35"/>
  <c r="AQ76" i="35"/>
  <c r="AC74" i="35"/>
  <c r="Z74" i="35"/>
  <c r="W74" i="35"/>
  <c r="AQ75" i="35"/>
  <c r="AC73" i="35"/>
  <c r="Z73" i="35"/>
  <c r="W73" i="35"/>
  <c r="AQ74" i="35"/>
  <c r="AF72" i="35"/>
  <c r="AC72" i="35"/>
  <c r="W72" i="35"/>
  <c r="AQ73" i="35"/>
  <c r="AF71" i="35"/>
  <c r="AC71" i="35"/>
  <c r="W71" i="35"/>
  <c r="AQ72" i="35"/>
  <c r="AF70" i="35"/>
  <c r="W70" i="35"/>
  <c r="AQ71" i="35"/>
  <c r="AC69" i="35"/>
  <c r="Z69" i="35"/>
  <c r="W69" i="35"/>
  <c r="BL71" i="35"/>
  <c r="AQ70" i="35"/>
  <c r="AF68" i="35"/>
  <c r="Z68" i="35"/>
  <c r="W68" i="35"/>
  <c r="BL70" i="35"/>
  <c r="AQ69" i="35"/>
  <c r="AF67" i="35"/>
  <c r="BL69" i="35"/>
  <c r="AQ68" i="35"/>
  <c r="AF66" i="35"/>
  <c r="BL68" i="35"/>
  <c r="AQ67" i="35"/>
  <c r="AF65" i="35"/>
  <c r="BO67" i="35"/>
  <c r="AQ66" i="35"/>
  <c r="AC64" i="35"/>
  <c r="Z64" i="35"/>
  <c r="W64" i="35"/>
  <c r="BO66" i="35"/>
  <c r="AQ65" i="35"/>
  <c r="AC63" i="35"/>
  <c r="Z63" i="35"/>
  <c r="W63" i="35"/>
  <c r="BO65" i="35"/>
  <c r="AQ64" i="35"/>
  <c r="AF62" i="35"/>
  <c r="AC62" i="35"/>
  <c r="W62" i="35"/>
  <c r="BO64" i="35"/>
  <c r="AQ63" i="35"/>
  <c r="BO63" i="35"/>
  <c r="AQ62" i="35"/>
  <c r="BL62" i="35"/>
  <c r="AQ61" i="35"/>
  <c r="BO61" i="35"/>
  <c r="AQ60" i="35"/>
  <c r="BO60" i="35"/>
  <c r="AQ59" i="35"/>
  <c r="W57" i="35"/>
  <c r="BO59" i="35"/>
  <c r="AQ58" i="35"/>
  <c r="W56" i="35"/>
  <c r="BO58" i="35"/>
  <c r="AQ57" i="35"/>
  <c r="Z55" i="35"/>
  <c r="W55" i="35"/>
  <c r="BO57" i="35"/>
  <c r="AQ56" i="35"/>
  <c r="W54" i="35"/>
  <c r="BO56" i="35"/>
  <c r="AQ55" i="35"/>
  <c r="AQ54" i="35"/>
  <c r="AQ53" i="35"/>
  <c r="AN52" i="35"/>
  <c r="AC50" i="35"/>
  <c r="W50" i="35"/>
  <c r="BB51" i="35"/>
  <c r="AY51" i="35"/>
  <c r="AQ51" i="35"/>
  <c r="BB47" i="35"/>
  <c r="AY47" i="35"/>
  <c r="AQ50" i="35"/>
  <c r="BB50" i="35"/>
  <c r="AY50" i="35"/>
  <c r="AN49" i="35"/>
  <c r="BU48" i="35"/>
  <c r="BR48" i="35"/>
  <c r="BO48" i="35"/>
  <c r="BL48" i="35"/>
  <c r="BB49" i="35"/>
  <c r="AY49" i="35"/>
  <c r="AQ48" i="35"/>
  <c r="AC46" i="35"/>
  <c r="BX47" i="35"/>
  <c r="BU47" i="35"/>
  <c r="BR47" i="35"/>
  <c r="BL47" i="35"/>
  <c r="BE48" i="35"/>
  <c r="BB48" i="35"/>
  <c r="AQ47" i="35"/>
  <c r="Z45" i="35"/>
  <c r="W45" i="35"/>
  <c r="BX46" i="35"/>
  <c r="BU46" i="35"/>
  <c r="BR46" i="35"/>
  <c r="BL46" i="35"/>
  <c r="BE46" i="35"/>
  <c r="BB46" i="35"/>
  <c r="AQ46" i="35"/>
  <c r="BX45" i="35"/>
  <c r="BU45" i="35"/>
  <c r="BR45" i="35"/>
  <c r="BE45" i="35"/>
  <c r="BB45" i="35"/>
  <c r="AQ45" i="35"/>
  <c r="AC43" i="35"/>
  <c r="W43" i="35"/>
  <c r="BU44" i="35"/>
  <c r="BR44" i="35"/>
  <c r="BO44" i="35"/>
  <c r="BL44" i="35"/>
  <c r="BE44" i="35"/>
  <c r="BB44" i="35"/>
  <c r="AQ44" i="35"/>
  <c r="BX43" i="35"/>
  <c r="BR43" i="35"/>
  <c r="BO43" i="35"/>
  <c r="BL43" i="35"/>
  <c r="BE43" i="35"/>
  <c r="BB43" i="35"/>
  <c r="AQ43" i="35"/>
  <c r="BX42" i="35"/>
  <c r="BR42" i="35"/>
  <c r="BO42" i="35"/>
  <c r="BL42" i="35"/>
  <c r="BE42" i="35"/>
  <c r="BB42" i="35"/>
  <c r="AN42" i="35"/>
  <c r="BU41" i="35"/>
  <c r="BR41" i="35"/>
  <c r="BO41" i="35"/>
  <c r="BL41" i="35"/>
  <c r="BE41" i="35"/>
  <c r="BB41" i="35"/>
  <c r="AQ41" i="35"/>
  <c r="AC39" i="35"/>
  <c r="BX40" i="35"/>
  <c r="BU40" i="35"/>
  <c r="BR40" i="35"/>
  <c r="BL40" i="35"/>
  <c r="BE40" i="35"/>
  <c r="BB40" i="35"/>
  <c r="AQ40" i="35"/>
  <c r="BX39" i="35"/>
  <c r="BU39" i="35"/>
  <c r="BR39" i="35"/>
  <c r="BL39" i="35"/>
  <c r="BE39" i="35"/>
  <c r="BB39" i="35"/>
  <c r="AQ39" i="35"/>
  <c r="BX38" i="35"/>
  <c r="BU38" i="35"/>
  <c r="BR38" i="35"/>
  <c r="BL38" i="35"/>
  <c r="AN38" i="35"/>
  <c r="BX37" i="35"/>
  <c r="BU37" i="35"/>
  <c r="BR37" i="35"/>
  <c r="BL37" i="35"/>
  <c r="AQ37" i="35"/>
  <c r="BX36" i="35"/>
  <c r="BU36" i="35"/>
  <c r="BR36" i="35"/>
  <c r="BL36" i="35"/>
  <c r="AQ36" i="35"/>
  <c r="BX35" i="35"/>
  <c r="BU35" i="35"/>
  <c r="BR35" i="35"/>
  <c r="BO35" i="35"/>
  <c r="AQ35" i="35"/>
  <c r="BX34" i="35"/>
  <c r="BU34" i="35"/>
  <c r="BR34" i="35"/>
  <c r="BO34" i="35"/>
  <c r="AQ34" i="35"/>
  <c r="BX33" i="35"/>
  <c r="BU33" i="35"/>
  <c r="BR33" i="35"/>
  <c r="BO33" i="35"/>
  <c r="AQ33" i="35"/>
  <c r="BX32" i="35"/>
  <c r="BU32" i="35"/>
  <c r="BR32" i="35"/>
  <c r="BO32" i="35"/>
  <c r="AQ32" i="35"/>
  <c r="BX31" i="35"/>
  <c r="BU31" i="35"/>
  <c r="BR31" i="35"/>
  <c r="BO31" i="35"/>
  <c r="AQ31" i="35"/>
  <c r="BX30" i="35"/>
  <c r="BU30" i="35"/>
  <c r="BR30" i="35"/>
  <c r="BO30" i="35"/>
  <c r="BE30" i="35"/>
  <c r="BB30" i="35"/>
  <c r="AQ30" i="35"/>
  <c r="BX29" i="35"/>
  <c r="BU29" i="35"/>
  <c r="BR29" i="35"/>
  <c r="BO29" i="35"/>
  <c r="BE29" i="35"/>
  <c r="BB29" i="35"/>
  <c r="AQ29" i="35"/>
  <c r="BX28" i="35"/>
  <c r="BU28" i="35"/>
  <c r="BR28" i="35"/>
  <c r="BO28" i="35"/>
  <c r="BE28" i="35"/>
  <c r="BB28" i="35"/>
  <c r="AQ28" i="35"/>
  <c r="BX27" i="35"/>
  <c r="BR27" i="35"/>
  <c r="BO27" i="35"/>
  <c r="BL27" i="35"/>
  <c r="BE27" i="35"/>
  <c r="BB27" i="35"/>
  <c r="AQ27" i="35"/>
  <c r="BX26" i="35"/>
  <c r="BU26" i="35"/>
  <c r="BR26" i="35"/>
  <c r="BO26" i="35"/>
  <c r="BE26" i="35"/>
  <c r="BB26" i="35"/>
  <c r="AQ26" i="35"/>
  <c r="BX25" i="35"/>
  <c r="BU25" i="35"/>
  <c r="BR25" i="35"/>
  <c r="BO25" i="35"/>
  <c r="BB25" i="35"/>
  <c r="AY25" i="35"/>
  <c r="AQ25" i="35"/>
  <c r="BX24" i="35"/>
  <c r="BU24" i="35"/>
  <c r="BR24" i="35"/>
  <c r="BO24" i="35"/>
  <c r="BB24" i="35"/>
  <c r="AY24" i="35"/>
  <c r="AQ24" i="35"/>
  <c r="BX23" i="35"/>
  <c r="BU23" i="35"/>
  <c r="BR23" i="35"/>
  <c r="BO23" i="35"/>
  <c r="BE23" i="35"/>
  <c r="BB23" i="35"/>
  <c r="AQ23" i="35"/>
  <c r="BX22" i="35"/>
  <c r="BU22" i="35"/>
  <c r="BR22" i="35"/>
  <c r="BO22" i="35"/>
  <c r="BE22" i="35"/>
  <c r="BB22" i="35"/>
  <c r="AQ22" i="35"/>
  <c r="BX21" i="35"/>
  <c r="BU21" i="35"/>
  <c r="BR21" i="35"/>
  <c r="BO21" i="35"/>
  <c r="BE21" i="35"/>
  <c r="BB21" i="35"/>
  <c r="AQ21" i="35"/>
  <c r="BX20" i="35"/>
  <c r="BU20" i="35"/>
  <c r="BR20" i="35"/>
  <c r="BO20" i="35"/>
  <c r="BE20" i="35"/>
  <c r="BB20" i="35"/>
  <c r="AQ20" i="35"/>
  <c r="BX19" i="35"/>
  <c r="BU19" i="35"/>
  <c r="BR19" i="35"/>
  <c r="BO19" i="35"/>
  <c r="BE19" i="35"/>
  <c r="BB19" i="35"/>
  <c r="AQ19" i="35"/>
  <c r="BX18" i="35"/>
  <c r="BU18" i="35"/>
  <c r="BR18" i="35"/>
  <c r="BO18" i="35"/>
  <c r="BE18" i="35"/>
  <c r="BB18" i="35"/>
  <c r="AQ18" i="35"/>
  <c r="BX17" i="35"/>
  <c r="BU17" i="35"/>
  <c r="BR17" i="35"/>
  <c r="BO17" i="35"/>
  <c r="BB17" i="35"/>
  <c r="AY17" i="35"/>
  <c r="AQ17" i="35"/>
  <c r="BX16" i="35"/>
  <c r="BU16" i="35"/>
  <c r="BR16" i="35"/>
  <c r="BO16" i="35"/>
  <c r="BE16" i="35"/>
  <c r="BB16" i="35"/>
  <c r="AQ16" i="35"/>
  <c r="BX15" i="35"/>
  <c r="BU15" i="35"/>
  <c r="BR15" i="35"/>
  <c r="BO15" i="35"/>
  <c r="BE15" i="35"/>
  <c r="BB15" i="35"/>
  <c r="AQ15" i="35"/>
  <c r="BX14" i="35"/>
  <c r="BU14" i="35"/>
  <c r="BR14" i="35"/>
  <c r="BO14" i="35"/>
  <c r="BE14" i="35"/>
  <c r="BB14" i="35"/>
  <c r="AQ14" i="35"/>
  <c r="BX13" i="35"/>
  <c r="BU13" i="35"/>
  <c r="BR13" i="35"/>
  <c r="BO13" i="35"/>
  <c r="BE13" i="35"/>
  <c r="BB13" i="35"/>
  <c r="AQ13" i="35"/>
  <c r="BX12" i="35"/>
  <c r="BU12" i="35"/>
  <c r="BO12" i="35"/>
  <c r="BL12" i="35"/>
  <c r="BB12" i="35"/>
  <c r="AY12" i="35"/>
  <c r="AQ12" i="35"/>
  <c r="BX11" i="35"/>
  <c r="BU11" i="35"/>
  <c r="BR11" i="35"/>
  <c r="BO11" i="35"/>
  <c r="BE11" i="35"/>
  <c r="AY11" i="35"/>
  <c r="AQ11" i="35"/>
  <c r="BX10" i="35"/>
  <c r="BR10" i="35"/>
  <c r="BO10" i="35"/>
  <c r="BL10" i="35"/>
  <c r="BE10" i="35"/>
  <c r="BB10" i="35"/>
  <c r="AQ10" i="35"/>
  <c r="CD2" i="35"/>
  <c r="BE2" i="35"/>
  <c r="BH1" i="35"/>
  <c r="AI1" i="35"/>
  <c r="BP67" i="34"/>
  <c r="BO67" i="34"/>
  <c r="BP66" i="34"/>
  <c r="BO66" i="34"/>
  <c r="BP65" i="34"/>
  <c r="BO65" i="34"/>
  <c r="BP64" i="34"/>
  <c r="BO64" i="34"/>
  <c r="BP63" i="34"/>
  <c r="BO63" i="34"/>
  <c r="BP61" i="34"/>
  <c r="BO61" i="34"/>
  <c r="BP60" i="34"/>
  <c r="BO60" i="34"/>
  <c r="BP59" i="34"/>
  <c r="BO59" i="34"/>
  <c r="BP58" i="34"/>
  <c r="BO58" i="34"/>
  <c r="BP57" i="34"/>
  <c r="BO57" i="34"/>
  <c r="BP56" i="34"/>
  <c r="BO56" i="34"/>
  <c r="BM71" i="34"/>
  <c r="BL71" i="34"/>
  <c r="BM70" i="34"/>
  <c r="BL70" i="34"/>
  <c r="BM69" i="34"/>
  <c r="BL69" i="34"/>
  <c r="BM68" i="34"/>
  <c r="BL68" i="34"/>
  <c r="BM62" i="34"/>
  <c r="BL62" i="34"/>
  <c r="BY47" i="34"/>
  <c r="BX47" i="34"/>
  <c r="BY46" i="34"/>
  <c r="BX46" i="34"/>
  <c r="BY45" i="34"/>
  <c r="BX45" i="34"/>
  <c r="BY43" i="34"/>
  <c r="BX43" i="34"/>
  <c r="BY42" i="34"/>
  <c r="BX42" i="34"/>
  <c r="BY40" i="34"/>
  <c r="BX40" i="34"/>
  <c r="BY39" i="34"/>
  <c r="BX39" i="34"/>
  <c r="BY38" i="34"/>
  <c r="BX38" i="34"/>
  <c r="BY37" i="34"/>
  <c r="BX37" i="34"/>
  <c r="BY36" i="34"/>
  <c r="BX36" i="34"/>
  <c r="BY35" i="34"/>
  <c r="BX35" i="34"/>
  <c r="BY34" i="34"/>
  <c r="BX34" i="34"/>
  <c r="BY33" i="34"/>
  <c r="BX33" i="34"/>
  <c r="BY32" i="34"/>
  <c r="BX32" i="34"/>
  <c r="BY31" i="34"/>
  <c r="BX31" i="34"/>
  <c r="BY30" i="34"/>
  <c r="BX30" i="34"/>
  <c r="BY29" i="34"/>
  <c r="BX29" i="34"/>
  <c r="BY28" i="34"/>
  <c r="BX28" i="34"/>
  <c r="BY27" i="34"/>
  <c r="BX27" i="34"/>
  <c r="BY26" i="34"/>
  <c r="BX26" i="34"/>
  <c r="BY25" i="34"/>
  <c r="BX25" i="34"/>
  <c r="BY24" i="34"/>
  <c r="BX24" i="34"/>
  <c r="BY23" i="34"/>
  <c r="BX23" i="34"/>
  <c r="BY22" i="34"/>
  <c r="BX22" i="34"/>
  <c r="BY21" i="34"/>
  <c r="BX21" i="34"/>
  <c r="BY20" i="34"/>
  <c r="BX20" i="34"/>
  <c r="BY19" i="34"/>
  <c r="BX19" i="34"/>
  <c r="BY18" i="34"/>
  <c r="BX18" i="34"/>
  <c r="BY17" i="34"/>
  <c r="BX17" i="34"/>
  <c r="BY16" i="34"/>
  <c r="BX16" i="34"/>
  <c r="BY15" i="34"/>
  <c r="BX15" i="34"/>
  <c r="BY14" i="34"/>
  <c r="BX14" i="34"/>
  <c r="BY13" i="34"/>
  <c r="BX13" i="34"/>
  <c r="BY12" i="34"/>
  <c r="BX12" i="34"/>
  <c r="BY11" i="34"/>
  <c r="BX11" i="34"/>
  <c r="BY10" i="34"/>
  <c r="BX10" i="34"/>
  <c r="BV48" i="34"/>
  <c r="BU48" i="34"/>
  <c r="BV47" i="34"/>
  <c r="BU47" i="34"/>
  <c r="BV46" i="34"/>
  <c r="BU46" i="34"/>
  <c r="BV45" i="34"/>
  <c r="BU45" i="34"/>
  <c r="BV44" i="34"/>
  <c r="BU44" i="34"/>
  <c r="BV41" i="34"/>
  <c r="BU41" i="34"/>
  <c r="BV40" i="34"/>
  <c r="BU40" i="34"/>
  <c r="BV39" i="34"/>
  <c r="BU39" i="34"/>
  <c r="BV38" i="34"/>
  <c r="BU38" i="34"/>
  <c r="BV37" i="34"/>
  <c r="BU37" i="34"/>
  <c r="BV36" i="34"/>
  <c r="BU36" i="34"/>
  <c r="BV35" i="34"/>
  <c r="BU35" i="34"/>
  <c r="BV34" i="34"/>
  <c r="BU34" i="34"/>
  <c r="BV33" i="34"/>
  <c r="BU33" i="34"/>
  <c r="BV32" i="34"/>
  <c r="BU32" i="34"/>
  <c r="BV31" i="34"/>
  <c r="BU31" i="34"/>
  <c r="BV30" i="34"/>
  <c r="BU30" i="34"/>
  <c r="BV29" i="34"/>
  <c r="BU29" i="34"/>
  <c r="BV28" i="34"/>
  <c r="BU28" i="34"/>
  <c r="BV26" i="34"/>
  <c r="BU26" i="34"/>
  <c r="BV25" i="34"/>
  <c r="BU25" i="34"/>
  <c r="BV24" i="34"/>
  <c r="BU24" i="34"/>
  <c r="BV23" i="34"/>
  <c r="BU23" i="34"/>
  <c r="BV22" i="34"/>
  <c r="BU22" i="34"/>
  <c r="BV21" i="34"/>
  <c r="BU21" i="34"/>
  <c r="BV20" i="34"/>
  <c r="BU20" i="34"/>
  <c r="BV19" i="34"/>
  <c r="BU19" i="34"/>
  <c r="BV18" i="34"/>
  <c r="BU18" i="34"/>
  <c r="BV17" i="34"/>
  <c r="BU17" i="34"/>
  <c r="BV16" i="34"/>
  <c r="BU16" i="34"/>
  <c r="BV15" i="34"/>
  <c r="BU15" i="34"/>
  <c r="BV14" i="34"/>
  <c r="BU14" i="34"/>
  <c r="BV13" i="34"/>
  <c r="BU13" i="34"/>
  <c r="BV12" i="34"/>
  <c r="BU12" i="34"/>
  <c r="BV11" i="34"/>
  <c r="BU11" i="34"/>
  <c r="BS48" i="34"/>
  <c r="BR48" i="34"/>
  <c r="BS47" i="34"/>
  <c r="BR47" i="34"/>
  <c r="BS46" i="34"/>
  <c r="BR46" i="34"/>
  <c r="BS45" i="34"/>
  <c r="BR45" i="34"/>
  <c r="BS44" i="34"/>
  <c r="BR44" i="34"/>
  <c r="BS43" i="34"/>
  <c r="BR43" i="34"/>
  <c r="BS42" i="34"/>
  <c r="BR42" i="34"/>
  <c r="BS41" i="34"/>
  <c r="BR41" i="34"/>
  <c r="BS40" i="34"/>
  <c r="BR40" i="34"/>
  <c r="BS39" i="34"/>
  <c r="BR39" i="34"/>
  <c r="BS38" i="34"/>
  <c r="BR38" i="34"/>
  <c r="BS37" i="34"/>
  <c r="BR37" i="34"/>
  <c r="BS36" i="34"/>
  <c r="BR36" i="34"/>
  <c r="BS35" i="34"/>
  <c r="BR35" i="34"/>
  <c r="BS34" i="34"/>
  <c r="BR34" i="34"/>
  <c r="BS33" i="34"/>
  <c r="BR33" i="34"/>
  <c r="BS32" i="34"/>
  <c r="BR32" i="34"/>
  <c r="BS31" i="34"/>
  <c r="BR31" i="34"/>
  <c r="BS30" i="34"/>
  <c r="BR30" i="34"/>
  <c r="BS29" i="34"/>
  <c r="BR29" i="34"/>
  <c r="BS28" i="34"/>
  <c r="BR28" i="34"/>
  <c r="BS27" i="34"/>
  <c r="BR27" i="34"/>
  <c r="BS26" i="34"/>
  <c r="BR26" i="34"/>
  <c r="BS25" i="34"/>
  <c r="BR25" i="34"/>
  <c r="BS24" i="34"/>
  <c r="BR24" i="34"/>
  <c r="BS23" i="34"/>
  <c r="BR23" i="34"/>
  <c r="BS22" i="34"/>
  <c r="BR22" i="34"/>
  <c r="BS21" i="34"/>
  <c r="BR21" i="34"/>
  <c r="BS20" i="34"/>
  <c r="BR20" i="34"/>
  <c r="BS19" i="34"/>
  <c r="BR19" i="34"/>
  <c r="BS18" i="34"/>
  <c r="BR18" i="34"/>
  <c r="BS17" i="34"/>
  <c r="BR17" i="34"/>
  <c r="BS16" i="34"/>
  <c r="BR16" i="34"/>
  <c r="BS15" i="34"/>
  <c r="BR15" i="34"/>
  <c r="BS14" i="34"/>
  <c r="BR14" i="34"/>
  <c r="BS13" i="34"/>
  <c r="BR13" i="34"/>
  <c r="BS11" i="34"/>
  <c r="BR11" i="34"/>
  <c r="BS10" i="34"/>
  <c r="BR10" i="34"/>
  <c r="BP48" i="34"/>
  <c r="BO48" i="34"/>
  <c r="BP44" i="34"/>
  <c r="BO44" i="34"/>
  <c r="BP43" i="34"/>
  <c r="BO43" i="34"/>
  <c r="BP42" i="34"/>
  <c r="BO42" i="34"/>
  <c r="BP41" i="34"/>
  <c r="BO41" i="34"/>
  <c r="BP35" i="34"/>
  <c r="BO35" i="34"/>
  <c r="BP34" i="34"/>
  <c r="BO34" i="34"/>
  <c r="BP33" i="34"/>
  <c r="BO33" i="34"/>
  <c r="BP32" i="34"/>
  <c r="BO32" i="34"/>
  <c r="BP31" i="34"/>
  <c r="BO31" i="34"/>
  <c r="BP30" i="34"/>
  <c r="BO30" i="34"/>
  <c r="BP29" i="34"/>
  <c r="BO29" i="34"/>
  <c r="BP28" i="34"/>
  <c r="BO28" i="34"/>
  <c r="BP27" i="34"/>
  <c r="BO27" i="34"/>
  <c r="BP26" i="34"/>
  <c r="BO26" i="34"/>
  <c r="BP25" i="34"/>
  <c r="BO25" i="34"/>
  <c r="BP24" i="34"/>
  <c r="BO24" i="34"/>
  <c r="BP23" i="34"/>
  <c r="BO23" i="34"/>
  <c r="BP22" i="34"/>
  <c r="BO22" i="34"/>
  <c r="BP21" i="34"/>
  <c r="BO21" i="34"/>
  <c r="BP20" i="34"/>
  <c r="BO20" i="34"/>
  <c r="BP19" i="34"/>
  <c r="BO19" i="34"/>
  <c r="BP18" i="34"/>
  <c r="BO18" i="34"/>
  <c r="BP17" i="34"/>
  <c r="BO17" i="34"/>
  <c r="BP16" i="34"/>
  <c r="BO16" i="34"/>
  <c r="BP15" i="34"/>
  <c r="BO15" i="34"/>
  <c r="BP14" i="34"/>
  <c r="BO14" i="34"/>
  <c r="BP13" i="34"/>
  <c r="BO13" i="34"/>
  <c r="BP12" i="34"/>
  <c r="BO12" i="34"/>
  <c r="BP11" i="34"/>
  <c r="BO11" i="34"/>
  <c r="BP10" i="34"/>
  <c r="BO10" i="34"/>
  <c r="BM48" i="34"/>
  <c r="BL48" i="34"/>
  <c r="BM47" i="34"/>
  <c r="BL47" i="34"/>
  <c r="BM46" i="34"/>
  <c r="BL46" i="34"/>
  <c r="BM44" i="34"/>
  <c r="BL44" i="34"/>
  <c r="BM43" i="34"/>
  <c r="BL43" i="34"/>
  <c r="BM42" i="34"/>
  <c r="BL42" i="34"/>
  <c r="BM41" i="34"/>
  <c r="BL41" i="34"/>
  <c r="BM40" i="34"/>
  <c r="BL40" i="34"/>
  <c r="BM39" i="34"/>
  <c r="BL39" i="34"/>
  <c r="BM38" i="34"/>
  <c r="BL38" i="34"/>
  <c r="BM37" i="34"/>
  <c r="BL37" i="34"/>
  <c r="BM36" i="34"/>
  <c r="BL36" i="34"/>
  <c r="BM27" i="34"/>
  <c r="BL27" i="34"/>
  <c r="BM12" i="34"/>
  <c r="BL12" i="34"/>
  <c r="BM10" i="34"/>
  <c r="BL10" i="34"/>
  <c r="AZ51" i="34"/>
  <c r="AY51" i="34"/>
  <c r="AZ47" i="34"/>
  <c r="AY47" i="34"/>
  <c r="AZ50" i="34"/>
  <c r="AY50" i="34"/>
  <c r="AZ49" i="34"/>
  <c r="AY49" i="34"/>
  <c r="BC51" i="34"/>
  <c r="BB51" i="34"/>
  <c r="BC47" i="34"/>
  <c r="BB47" i="34"/>
  <c r="BC50" i="34"/>
  <c r="BB50" i="34"/>
  <c r="BC49" i="34"/>
  <c r="BB49" i="34"/>
  <c r="BC48" i="34"/>
  <c r="BB48" i="34"/>
  <c r="BC46" i="34"/>
  <c r="BB46" i="34"/>
  <c r="BC45" i="34"/>
  <c r="BB45" i="34"/>
  <c r="BC44" i="34"/>
  <c r="BB44" i="34"/>
  <c r="BC43" i="34"/>
  <c r="BB43" i="34"/>
  <c r="BC42" i="34"/>
  <c r="BB42" i="34"/>
  <c r="BC41" i="34"/>
  <c r="BB41" i="34"/>
  <c r="BC40" i="34"/>
  <c r="BB40" i="34"/>
  <c r="BC39" i="34"/>
  <c r="BB39" i="34"/>
  <c r="BF48" i="34"/>
  <c r="BE48" i="34"/>
  <c r="BF46" i="34"/>
  <c r="BE46" i="34"/>
  <c r="BF45" i="34"/>
  <c r="BE45" i="34"/>
  <c r="BF44" i="34"/>
  <c r="BE44" i="34"/>
  <c r="BF43" i="34"/>
  <c r="BE43" i="34"/>
  <c r="BF42" i="34"/>
  <c r="BE42" i="34"/>
  <c r="BF41" i="34"/>
  <c r="BE41" i="34"/>
  <c r="BF40" i="34"/>
  <c r="BE40" i="34"/>
  <c r="BF39" i="34"/>
  <c r="BE39" i="34"/>
  <c r="BF30" i="34"/>
  <c r="BE30" i="34"/>
  <c r="BF29" i="34"/>
  <c r="BE29" i="34"/>
  <c r="BF28" i="34"/>
  <c r="BE28" i="34"/>
  <c r="BF27" i="34"/>
  <c r="BE27" i="34"/>
  <c r="BF26" i="34"/>
  <c r="BE26" i="34"/>
  <c r="BF23" i="34"/>
  <c r="BE23" i="34"/>
  <c r="BF22" i="34"/>
  <c r="BE22" i="34"/>
  <c r="BF21" i="34"/>
  <c r="BE21" i="34"/>
  <c r="BF20" i="34"/>
  <c r="BE20" i="34"/>
  <c r="BF19" i="34"/>
  <c r="BE19" i="34"/>
  <c r="BF18" i="34"/>
  <c r="BE18" i="34"/>
  <c r="BF16" i="34"/>
  <c r="BE16" i="34"/>
  <c r="BF15" i="34"/>
  <c r="BE15" i="34"/>
  <c r="BF14" i="34"/>
  <c r="BE14" i="34"/>
  <c r="BF13" i="34"/>
  <c r="BE13" i="34"/>
  <c r="BF11" i="34"/>
  <c r="BE11" i="34"/>
  <c r="BF10" i="34"/>
  <c r="BE10" i="34"/>
  <c r="BC30" i="34"/>
  <c r="BB30" i="34"/>
  <c r="BC29" i="34"/>
  <c r="BB29" i="34"/>
  <c r="BC28" i="34"/>
  <c r="BB28" i="34"/>
  <c r="BC27" i="34"/>
  <c r="BB27" i="34"/>
  <c r="BC26" i="34"/>
  <c r="BB26" i="34"/>
  <c r="BC25" i="34"/>
  <c r="BB25" i="34"/>
  <c r="BC24" i="34"/>
  <c r="BB24" i="34"/>
  <c r="BC23" i="34"/>
  <c r="BB23" i="34"/>
  <c r="BC22" i="34"/>
  <c r="BB22" i="34"/>
  <c r="BC21" i="34"/>
  <c r="BB21" i="34"/>
  <c r="BC20" i="34"/>
  <c r="BB20" i="34"/>
  <c r="BC19" i="34"/>
  <c r="BB19" i="34"/>
  <c r="BC18" i="34"/>
  <c r="BB18" i="34"/>
  <c r="BC17" i="34"/>
  <c r="BB17" i="34"/>
  <c r="BC16" i="34"/>
  <c r="BB16" i="34"/>
  <c r="BC15" i="34"/>
  <c r="BB15" i="34"/>
  <c r="BC14" i="34"/>
  <c r="BB14" i="34"/>
  <c r="BC13" i="34"/>
  <c r="BB13" i="34"/>
  <c r="BC12" i="34"/>
  <c r="BB12" i="34"/>
  <c r="BC10" i="34"/>
  <c r="BB10" i="34"/>
  <c r="AZ25" i="34"/>
  <c r="AY25" i="34"/>
  <c r="AZ24" i="34"/>
  <c r="AY24" i="34"/>
  <c r="AZ17" i="34"/>
  <c r="AY17" i="34"/>
  <c r="AZ12" i="34"/>
  <c r="AY12" i="34"/>
  <c r="AZ11" i="34"/>
  <c r="AY11" i="34"/>
  <c r="AR94" i="34"/>
  <c r="AQ94" i="34"/>
  <c r="AR92" i="34"/>
  <c r="AQ92" i="34"/>
  <c r="AR91" i="34"/>
  <c r="AQ91" i="34"/>
  <c r="AR90" i="34"/>
  <c r="AQ90" i="34"/>
  <c r="AR89" i="34"/>
  <c r="AQ89" i="34"/>
  <c r="AR88" i="34"/>
  <c r="AQ88" i="34"/>
  <c r="AR87" i="34"/>
  <c r="AQ87" i="34"/>
  <c r="AR86" i="34"/>
  <c r="AQ86" i="34"/>
  <c r="AR85" i="34"/>
  <c r="AQ85" i="34"/>
  <c r="AR83" i="34"/>
  <c r="AQ83" i="34"/>
  <c r="AR82" i="34"/>
  <c r="AQ82" i="34"/>
  <c r="AR80" i="34"/>
  <c r="AQ80" i="34"/>
  <c r="AR79" i="34"/>
  <c r="AQ79" i="34"/>
  <c r="AR78" i="34"/>
  <c r="AQ78" i="34"/>
  <c r="AR77" i="34"/>
  <c r="AQ77" i="34"/>
  <c r="AR76" i="34"/>
  <c r="AQ76" i="34"/>
  <c r="AR75" i="34"/>
  <c r="AQ75" i="34"/>
  <c r="AR74" i="34"/>
  <c r="AQ74" i="34"/>
  <c r="AR73" i="34"/>
  <c r="AQ73" i="34"/>
  <c r="AR72" i="34"/>
  <c r="AQ72" i="34"/>
  <c r="AR71" i="34"/>
  <c r="AQ71" i="34"/>
  <c r="AR70" i="34"/>
  <c r="AQ70" i="34"/>
  <c r="AR69" i="34"/>
  <c r="AQ69" i="34"/>
  <c r="AR68" i="34"/>
  <c r="AQ68" i="34"/>
  <c r="AR67" i="34"/>
  <c r="AQ67" i="34"/>
  <c r="AR66" i="34"/>
  <c r="AQ66" i="34"/>
  <c r="AR65" i="34"/>
  <c r="AQ65" i="34"/>
  <c r="AR64" i="34"/>
  <c r="AQ64" i="34"/>
  <c r="AR63" i="34"/>
  <c r="AQ63" i="34"/>
  <c r="AR62" i="34"/>
  <c r="AQ62" i="34"/>
  <c r="AR61" i="34"/>
  <c r="AQ61" i="34"/>
  <c r="AR60" i="34"/>
  <c r="AQ60" i="34"/>
  <c r="AR59" i="34"/>
  <c r="AQ59" i="34"/>
  <c r="AR58" i="34"/>
  <c r="AQ58" i="34"/>
  <c r="AR57" i="34"/>
  <c r="AQ57" i="34"/>
  <c r="AR56" i="34"/>
  <c r="AQ56" i="34"/>
  <c r="AR55" i="34"/>
  <c r="AQ55" i="34"/>
  <c r="AR54" i="34"/>
  <c r="AQ54" i="34"/>
  <c r="AR53" i="34"/>
  <c r="AQ53" i="34"/>
  <c r="AR51" i="34"/>
  <c r="AQ51" i="34"/>
  <c r="AR50" i="34"/>
  <c r="AQ50" i="34"/>
  <c r="AR48" i="34"/>
  <c r="AQ48" i="34"/>
  <c r="AR47" i="34"/>
  <c r="AQ47" i="34"/>
  <c r="AR46" i="34"/>
  <c r="AQ46" i="34"/>
  <c r="AR45" i="34"/>
  <c r="AQ45" i="34"/>
  <c r="AR44" i="34"/>
  <c r="AQ44" i="34"/>
  <c r="AR43" i="34"/>
  <c r="AQ43" i="34"/>
  <c r="AR41" i="34"/>
  <c r="AQ41" i="34"/>
  <c r="AR40" i="34"/>
  <c r="AQ40" i="34"/>
  <c r="AR39" i="34"/>
  <c r="AQ39" i="34"/>
  <c r="AR37" i="34"/>
  <c r="AQ37" i="34"/>
  <c r="AR36" i="34"/>
  <c r="AQ36" i="34"/>
  <c r="AR35" i="34"/>
  <c r="AQ35" i="34"/>
  <c r="AR34" i="34"/>
  <c r="AQ34" i="34"/>
  <c r="AR33" i="34"/>
  <c r="AQ33" i="34"/>
  <c r="AR32" i="34"/>
  <c r="AQ32" i="34"/>
  <c r="AR31" i="34"/>
  <c r="AQ31" i="34"/>
  <c r="AR30" i="34"/>
  <c r="AQ30" i="34"/>
  <c r="AR29" i="34"/>
  <c r="AQ29" i="34"/>
  <c r="AR28" i="34"/>
  <c r="AQ28" i="34"/>
  <c r="AR27" i="34"/>
  <c r="AQ27" i="34"/>
  <c r="AR26" i="34"/>
  <c r="AQ26" i="34"/>
  <c r="AR25" i="34"/>
  <c r="AQ25" i="34"/>
  <c r="AR24" i="34"/>
  <c r="AQ24" i="34"/>
  <c r="AR23" i="34"/>
  <c r="AQ23" i="34"/>
  <c r="AR22" i="34"/>
  <c r="AQ22" i="34"/>
  <c r="AR21" i="34"/>
  <c r="AQ21" i="34"/>
  <c r="AR20" i="34"/>
  <c r="AQ20" i="34"/>
  <c r="AR19" i="34"/>
  <c r="AQ19" i="34"/>
  <c r="AR18" i="34"/>
  <c r="AQ18" i="34"/>
  <c r="AR17" i="34"/>
  <c r="AQ17" i="34"/>
  <c r="AR16" i="34"/>
  <c r="AQ16" i="34"/>
  <c r="AR15" i="34"/>
  <c r="AQ15" i="34"/>
  <c r="AR14" i="34"/>
  <c r="AQ14" i="34"/>
  <c r="AR13" i="34"/>
  <c r="AQ13" i="34"/>
  <c r="AR12" i="34"/>
  <c r="AQ12" i="34"/>
  <c r="AR11" i="34"/>
  <c r="AQ11" i="34"/>
  <c r="AR10" i="34"/>
  <c r="AQ10" i="34"/>
  <c r="AO93" i="34"/>
  <c r="AN93" i="34"/>
  <c r="AO84" i="34"/>
  <c r="AN84" i="34"/>
  <c r="AO81" i="34"/>
  <c r="AN81" i="34"/>
  <c r="AO52" i="34"/>
  <c r="AN52" i="34"/>
  <c r="AO49" i="34"/>
  <c r="AN49" i="34"/>
  <c r="AO42" i="34"/>
  <c r="AN42" i="34"/>
  <c r="AO38" i="34"/>
  <c r="AN38" i="34"/>
  <c r="AD84" i="34"/>
  <c r="AC84" i="34"/>
  <c r="AD83" i="34"/>
  <c r="AC83" i="34"/>
  <c r="AD82" i="34"/>
  <c r="AC82" i="34"/>
  <c r="AD81" i="34"/>
  <c r="AC81" i="34"/>
  <c r="AD79" i="34"/>
  <c r="AC79" i="34"/>
  <c r="AA86" i="34"/>
  <c r="Z86" i="34"/>
  <c r="AA85" i="34"/>
  <c r="Z85" i="34"/>
  <c r="AA84" i="34"/>
  <c r="Z84" i="34"/>
  <c r="AA80" i="34"/>
  <c r="Z80" i="34"/>
  <c r="AA79" i="34"/>
  <c r="Z79" i="34"/>
  <c r="X86" i="34"/>
  <c r="W86" i="34"/>
  <c r="X85" i="34"/>
  <c r="W85" i="34"/>
  <c r="X81" i="34"/>
  <c r="W81" i="34"/>
  <c r="X80" i="34"/>
  <c r="W80" i="34"/>
  <c r="AG72" i="34"/>
  <c r="AF72" i="34"/>
  <c r="AG71" i="34"/>
  <c r="AF71" i="34"/>
  <c r="AG70" i="34"/>
  <c r="AF70" i="34"/>
  <c r="AG68" i="34"/>
  <c r="AF68" i="34"/>
  <c r="AG67" i="34"/>
  <c r="AF67" i="34"/>
  <c r="AG66" i="34"/>
  <c r="AF66" i="34"/>
  <c r="AG65" i="34"/>
  <c r="AF65" i="34"/>
  <c r="AG62" i="34"/>
  <c r="AF62" i="34"/>
  <c r="AD74" i="34"/>
  <c r="AC74" i="34"/>
  <c r="AD73" i="34"/>
  <c r="AC73" i="34"/>
  <c r="AD72" i="34"/>
  <c r="AC72" i="34"/>
  <c r="AD71" i="34"/>
  <c r="AC71" i="34"/>
  <c r="AD69" i="34"/>
  <c r="AC69" i="34"/>
  <c r="AD64" i="34"/>
  <c r="AC64" i="34"/>
  <c r="AD63" i="34"/>
  <c r="AC63" i="34"/>
  <c r="AD62" i="34"/>
  <c r="AC62" i="34"/>
  <c r="AA74" i="34"/>
  <c r="Z74" i="34"/>
  <c r="AA73" i="34"/>
  <c r="Z73" i="34"/>
  <c r="AA69" i="34"/>
  <c r="Z69" i="34"/>
  <c r="AA68" i="34"/>
  <c r="Z68" i="34"/>
  <c r="AA64" i="34"/>
  <c r="Z64" i="34"/>
  <c r="AA63" i="34"/>
  <c r="Z63" i="34"/>
  <c r="X74" i="34"/>
  <c r="W74" i="34"/>
  <c r="X73" i="34"/>
  <c r="W73" i="34"/>
  <c r="X72" i="34"/>
  <c r="W72" i="34"/>
  <c r="X71" i="34"/>
  <c r="W71" i="34"/>
  <c r="X70" i="34"/>
  <c r="W70" i="34"/>
  <c r="X69" i="34"/>
  <c r="W69" i="34"/>
  <c r="X68" i="34"/>
  <c r="W68" i="34"/>
  <c r="X64" i="34"/>
  <c r="W64" i="34"/>
  <c r="X63" i="34"/>
  <c r="W63" i="34"/>
  <c r="X62" i="34"/>
  <c r="W62" i="34"/>
  <c r="X57" i="34"/>
  <c r="W57" i="34"/>
  <c r="X56" i="34"/>
  <c r="W56" i="34"/>
  <c r="X55" i="34"/>
  <c r="W55" i="34"/>
  <c r="X54" i="34"/>
  <c r="W54" i="34"/>
  <c r="X50" i="34"/>
  <c r="W50" i="34"/>
  <c r="X45" i="34"/>
  <c r="W45" i="34"/>
  <c r="X43" i="34"/>
  <c r="W43" i="34"/>
  <c r="AA55" i="34"/>
  <c r="Z55" i="34"/>
  <c r="AA45" i="34"/>
  <c r="Z45" i="34"/>
  <c r="AD50" i="34"/>
  <c r="AC50" i="34"/>
  <c r="AD46" i="34"/>
  <c r="AC46" i="34"/>
  <c r="AD43" i="34"/>
  <c r="AC43" i="34"/>
  <c r="AD39" i="34"/>
  <c r="AC39" i="34"/>
  <c r="AD32" i="34"/>
  <c r="AC32" i="34"/>
  <c r="AD31" i="34"/>
  <c r="AC31" i="34"/>
  <c r="AD30" i="34"/>
  <c r="AC30" i="34"/>
  <c r="AD26" i="34"/>
  <c r="AC26" i="34"/>
  <c r="AD22" i="34"/>
  <c r="AC22" i="34"/>
  <c r="AD17" i="34"/>
  <c r="AC17" i="34"/>
  <c r="AD16" i="34"/>
  <c r="AC16" i="34"/>
  <c r="AD14" i="34"/>
  <c r="AC14" i="34"/>
  <c r="AD13" i="34"/>
  <c r="AC13" i="34"/>
  <c r="AD12" i="34"/>
  <c r="AC12" i="34"/>
  <c r="AD11" i="34"/>
  <c r="AC11" i="34"/>
  <c r="AD10" i="34"/>
  <c r="AC10" i="34"/>
  <c r="AR94" i="32"/>
  <c r="AQ94" i="32"/>
  <c r="AR93" i="32"/>
  <c r="AR92" i="32"/>
  <c r="AQ92" i="32"/>
  <c r="AR91" i="32"/>
  <c r="AQ91" i="32"/>
  <c r="AR90" i="32"/>
  <c r="AQ90" i="32"/>
  <c r="AR89" i="32"/>
  <c r="AQ89" i="32"/>
  <c r="AR88" i="32"/>
  <c r="AQ88" i="32"/>
  <c r="AR87" i="32"/>
  <c r="AQ87" i="32"/>
  <c r="AR86" i="32"/>
  <c r="AQ86" i="32"/>
  <c r="AR85" i="32"/>
  <c r="AQ85" i="32"/>
  <c r="AR84" i="32"/>
  <c r="AR83" i="32"/>
  <c r="AQ83" i="32"/>
  <c r="AR82" i="32"/>
  <c r="AQ82" i="32"/>
  <c r="AR81" i="32"/>
  <c r="AR80" i="32"/>
  <c r="AQ80" i="32"/>
  <c r="AR79" i="32"/>
  <c r="AQ79" i="32"/>
  <c r="AR78" i="32"/>
  <c r="AQ78" i="32"/>
  <c r="AR77" i="32"/>
  <c r="AQ77" i="32"/>
  <c r="AR76" i="32"/>
  <c r="AQ76" i="32"/>
  <c r="AR75" i="32"/>
  <c r="AQ75" i="32"/>
  <c r="AR74" i="32"/>
  <c r="AQ74" i="32"/>
  <c r="AR73" i="32"/>
  <c r="AQ73" i="32"/>
  <c r="AR72" i="32"/>
  <c r="AQ72" i="32"/>
  <c r="AR71" i="32"/>
  <c r="AQ71" i="32"/>
  <c r="AR70" i="32"/>
  <c r="AQ70" i="32"/>
  <c r="AR69" i="32"/>
  <c r="AQ69" i="32"/>
  <c r="AR68" i="32"/>
  <c r="AQ68" i="32"/>
  <c r="AR67" i="32"/>
  <c r="AQ67" i="32"/>
  <c r="AR66" i="32"/>
  <c r="AQ66" i="32"/>
  <c r="AR65" i="32"/>
  <c r="AQ65" i="32"/>
  <c r="AR64" i="32"/>
  <c r="AQ64" i="32"/>
  <c r="AR63" i="32"/>
  <c r="AQ63" i="32"/>
  <c r="AR62" i="32"/>
  <c r="AQ62" i="32"/>
  <c r="AR61" i="32"/>
  <c r="AQ61" i="32"/>
  <c r="AR60" i="32"/>
  <c r="AQ60" i="32"/>
  <c r="AR59" i="32"/>
  <c r="AQ59" i="32"/>
  <c r="AR58" i="32"/>
  <c r="AQ58" i="32"/>
  <c r="AR57" i="32"/>
  <c r="AQ57" i="32"/>
  <c r="AR56" i="32"/>
  <c r="AQ56" i="32"/>
  <c r="AR55" i="32"/>
  <c r="AQ55" i="32"/>
  <c r="AR54" i="32"/>
  <c r="AQ54" i="32"/>
  <c r="AR53" i="32"/>
  <c r="AQ53" i="32"/>
  <c r="AR52" i="32"/>
  <c r="AR51" i="32"/>
  <c r="AQ51" i="32"/>
  <c r="AR50" i="32"/>
  <c r="AQ50" i="32"/>
  <c r="AR49" i="32"/>
  <c r="AR48" i="32"/>
  <c r="AQ48" i="32"/>
  <c r="AR47" i="32"/>
  <c r="AQ47" i="32"/>
  <c r="AR46" i="32"/>
  <c r="AQ46" i="32"/>
  <c r="AR45" i="32"/>
  <c r="AQ45" i="32"/>
  <c r="AR44" i="32"/>
  <c r="AQ44" i="32"/>
  <c r="AR43" i="32"/>
  <c r="AQ43" i="32"/>
  <c r="AR42" i="32"/>
  <c r="AR41" i="32"/>
  <c r="AQ41" i="32"/>
  <c r="AR40" i="32"/>
  <c r="AQ40" i="32"/>
  <c r="AR39" i="32"/>
  <c r="AQ39" i="32"/>
  <c r="AR38" i="32"/>
  <c r="AR37" i="32"/>
  <c r="AQ37" i="32"/>
  <c r="AR36" i="32"/>
  <c r="AQ36" i="32"/>
  <c r="AR35" i="32"/>
  <c r="AQ35" i="32"/>
  <c r="AR34" i="32"/>
  <c r="AQ34" i="32"/>
  <c r="AR33" i="32"/>
  <c r="AQ33" i="32"/>
  <c r="AR32" i="32"/>
  <c r="AQ32" i="32"/>
  <c r="AR31" i="32"/>
  <c r="AQ31" i="32"/>
  <c r="AR30" i="32"/>
  <c r="AQ30" i="32"/>
  <c r="AR29" i="32"/>
  <c r="AQ29" i="32"/>
  <c r="AR28" i="32"/>
  <c r="AQ28" i="32"/>
  <c r="AR27" i="32"/>
  <c r="AQ27" i="32"/>
  <c r="AR26" i="32"/>
  <c r="AQ26" i="32"/>
  <c r="AR25" i="32"/>
  <c r="AQ25" i="32"/>
  <c r="AR24" i="32"/>
  <c r="AQ24" i="32"/>
  <c r="AR23" i="32"/>
  <c r="AQ23" i="32"/>
  <c r="AR22" i="32"/>
  <c r="AQ22" i="32"/>
  <c r="AR21" i="32"/>
  <c r="AQ21" i="32"/>
  <c r="AR20" i="32"/>
  <c r="AQ20" i="32"/>
  <c r="AR19" i="32"/>
  <c r="AQ19" i="32"/>
  <c r="AR18" i="32"/>
  <c r="AQ18" i="32"/>
  <c r="AR17" i="32"/>
  <c r="AQ17" i="32"/>
  <c r="AR16" i="32"/>
  <c r="AQ16" i="32"/>
  <c r="AR15" i="32"/>
  <c r="AQ15" i="32"/>
  <c r="AR14" i="32"/>
  <c r="AQ14" i="32"/>
  <c r="AR13" i="32"/>
  <c r="AQ13" i="32"/>
  <c r="AR12" i="32"/>
  <c r="AQ12" i="32"/>
  <c r="AR11" i="32"/>
  <c r="AQ11" i="32"/>
  <c r="AD34" i="32"/>
  <c r="AD33" i="32"/>
  <c r="AD32" i="32"/>
  <c r="AC32" i="32"/>
  <c r="AD31" i="32"/>
  <c r="AC31" i="32"/>
  <c r="AD30" i="32"/>
  <c r="AC30" i="32"/>
  <c r="AD29" i="32"/>
  <c r="AD28" i="32"/>
  <c r="AD27" i="32"/>
  <c r="AD26" i="32"/>
  <c r="AC26" i="32"/>
  <c r="AD25" i="32"/>
  <c r="AD24" i="32"/>
  <c r="AD23" i="32"/>
  <c r="AD22" i="32"/>
  <c r="AC22" i="32"/>
  <c r="AD21" i="32"/>
  <c r="AD20" i="32"/>
  <c r="AD19" i="32"/>
  <c r="AD18" i="32"/>
  <c r="AD17" i="32"/>
  <c r="AC17" i="32"/>
  <c r="AD16" i="32"/>
  <c r="AC16" i="32"/>
  <c r="AD15" i="32"/>
  <c r="AD14" i="32"/>
  <c r="AC14" i="32"/>
  <c r="AD13" i="32"/>
  <c r="AC13" i="32"/>
  <c r="AD12" i="32"/>
  <c r="AC12" i="32"/>
  <c r="AD11" i="32"/>
  <c r="AC11" i="32"/>
  <c r="AD10" i="32"/>
  <c r="AC10" i="32"/>
  <c r="AA34" i="32"/>
  <c r="Z34" i="32"/>
  <c r="AA33" i="32"/>
  <c r="Z33" i="32"/>
  <c r="AA32" i="32"/>
  <c r="AA31" i="32"/>
  <c r="AA30" i="32"/>
  <c r="AA29" i="32"/>
  <c r="AA28" i="32"/>
  <c r="Z28" i="32"/>
  <c r="AA27" i="32"/>
  <c r="AA26" i="32"/>
  <c r="AA25" i="32"/>
  <c r="AA24" i="32"/>
  <c r="AA23" i="32"/>
  <c r="AA22" i="32"/>
  <c r="Z22" i="32"/>
  <c r="AA21" i="32"/>
  <c r="AA20" i="32"/>
  <c r="AA19" i="32"/>
  <c r="AA18" i="32"/>
  <c r="AA17" i="32"/>
  <c r="Z17" i="32"/>
  <c r="AA16" i="32"/>
  <c r="Z16" i="32"/>
  <c r="AA15" i="32"/>
  <c r="AA14" i="32"/>
  <c r="AA13" i="32"/>
  <c r="Z13" i="32"/>
  <c r="AA12" i="32"/>
  <c r="AA11" i="32"/>
  <c r="AA34" i="34"/>
  <c r="Z34" i="34"/>
  <c r="AA33" i="34"/>
  <c r="Z33" i="34"/>
  <c r="AA28" i="34"/>
  <c r="Z28" i="34"/>
  <c r="AA22" i="34"/>
  <c r="Z22" i="34"/>
  <c r="AA17" i="34"/>
  <c r="Z17" i="34"/>
  <c r="AA16" i="34"/>
  <c r="Z16" i="34"/>
  <c r="AA13" i="34"/>
  <c r="Z13" i="34"/>
  <c r="X34" i="34"/>
  <c r="W34" i="34"/>
  <c r="X33" i="34"/>
  <c r="W33" i="34"/>
  <c r="X31" i="34"/>
  <c r="W31" i="34"/>
  <c r="X30" i="34"/>
  <c r="W30" i="34"/>
  <c r="X28" i="34"/>
  <c r="W28" i="34"/>
  <c r="X26" i="34"/>
  <c r="W26" i="34"/>
  <c r="X21" i="34"/>
  <c r="W21" i="34"/>
  <c r="X15" i="34"/>
  <c r="W15" i="34"/>
  <c r="X14" i="34"/>
  <c r="W14" i="34"/>
  <c r="X12" i="34"/>
  <c r="W12" i="34"/>
  <c r="X10" i="34"/>
  <c r="W10" i="34"/>
  <c r="P109" i="34"/>
  <c r="O109" i="34"/>
  <c r="P108" i="34"/>
  <c r="O108" i="34"/>
  <c r="P106" i="34"/>
  <c r="O106" i="34"/>
  <c r="P105" i="34"/>
  <c r="O105" i="34"/>
  <c r="P104" i="34"/>
  <c r="O104" i="34"/>
  <c r="P103" i="34"/>
  <c r="O103" i="34"/>
  <c r="P102" i="34"/>
  <c r="O102" i="34"/>
  <c r="P101" i="34"/>
  <c r="O101" i="34"/>
  <c r="P100" i="34"/>
  <c r="O100" i="34"/>
  <c r="P99" i="34"/>
  <c r="O99" i="34"/>
  <c r="P98" i="34"/>
  <c r="O98" i="34"/>
  <c r="P97" i="34"/>
  <c r="O97" i="34"/>
  <c r="P96" i="34"/>
  <c r="O96" i="34"/>
  <c r="P95" i="34"/>
  <c r="O95" i="34"/>
  <c r="P94" i="34"/>
  <c r="O94" i="34"/>
  <c r="P93" i="34"/>
  <c r="O93" i="34"/>
  <c r="P92" i="34"/>
  <c r="O92" i="34"/>
  <c r="P91" i="34"/>
  <c r="O91" i="34"/>
  <c r="P90" i="34"/>
  <c r="O90" i="34"/>
  <c r="P88" i="34"/>
  <c r="O88" i="34"/>
  <c r="P87" i="34"/>
  <c r="O87" i="34"/>
  <c r="P86" i="34"/>
  <c r="O86" i="34"/>
  <c r="P85" i="34"/>
  <c r="O85" i="34"/>
  <c r="P84" i="34"/>
  <c r="O84" i="34"/>
  <c r="P83" i="34"/>
  <c r="O83" i="34"/>
  <c r="P82" i="34"/>
  <c r="O82" i="34"/>
  <c r="P81" i="34"/>
  <c r="O81" i="34"/>
  <c r="P80" i="34"/>
  <c r="O80" i="34"/>
  <c r="P79" i="34"/>
  <c r="O79" i="34"/>
  <c r="P78" i="34"/>
  <c r="O78" i="34"/>
  <c r="P77" i="34"/>
  <c r="O77" i="34"/>
  <c r="P76" i="34"/>
  <c r="O76" i="34"/>
  <c r="P75" i="34"/>
  <c r="O75" i="34"/>
  <c r="P74" i="34"/>
  <c r="O74" i="34"/>
  <c r="P73" i="34"/>
  <c r="O73" i="34"/>
  <c r="P72" i="34"/>
  <c r="O72" i="34"/>
  <c r="P71" i="34"/>
  <c r="O71" i="34"/>
  <c r="P70" i="34"/>
  <c r="O70" i="34"/>
  <c r="P69" i="34"/>
  <c r="O69" i="34"/>
  <c r="P68" i="34"/>
  <c r="O68" i="34"/>
  <c r="P67" i="34"/>
  <c r="O67" i="34"/>
  <c r="P66" i="34"/>
  <c r="O66" i="34"/>
  <c r="P65" i="34"/>
  <c r="O65" i="34"/>
  <c r="P64" i="34"/>
  <c r="O64" i="34"/>
  <c r="P63" i="34"/>
  <c r="O63" i="34"/>
  <c r="P62" i="34"/>
  <c r="O62" i="34"/>
  <c r="P61" i="34"/>
  <c r="O61" i="34"/>
  <c r="P60" i="34"/>
  <c r="O60" i="34"/>
  <c r="P59" i="34"/>
  <c r="O59" i="34"/>
  <c r="P58" i="34"/>
  <c r="O58" i="34"/>
  <c r="P57" i="34"/>
  <c r="O57" i="34"/>
  <c r="P56" i="34"/>
  <c r="O56" i="34"/>
  <c r="P55" i="34"/>
  <c r="O55" i="34"/>
  <c r="P54" i="34"/>
  <c r="O54" i="34"/>
  <c r="P53" i="34"/>
  <c r="O53" i="34"/>
  <c r="P52" i="34"/>
  <c r="O52" i="34"/>
  <c r="P51" i="34"/>
  <c r="O51" i="34"/>
  <c r="P50" i="34"/>
  <c r="O50" i="34"/>
  <c r="P49" i="34"/>
  <c r="O49" i="34"/>
  <c r="P48" i="34"/>
  <c r="O48" i="34"/>
  <c r="P47" i="34"/>
  <c r="O47" i="34"/>
  <c r="P46" i="34"/>
  <c r="O46" i="34"/>
  <c r="P45" i="34"/>
  <c r="O45" i="34"/>
  <c r="P44" i="34"/>
  <c r="O44" i="34"/>
  <c r="P43" i="34"/>
  <c r="O43" i="34"/>
  <c r="P42" i="34"/>
  <c r="O42" i="34"/>
  <c r="P41" i="34"/>
  <c r="O41" i="34"/>
  <c r="P40" i="34"/>
  <c r="O40" i="34"/>
  <c r="P39" i="34"/>
  <c r="O39" i="34"/>
  <c r="P38" i="34"/>
  <c r="O38" i="34"/>
  <c r="P37" i="34"/>
  <c r="O37" i="34"/>
  <c r="P36" i="34"/>
  <c r="O36" i="34"/>
  <c r="P35" i="34"/>
  <c r="O35" i="34"/>
  <c r="P34" i="34"/>
  <c r="O34" i="34"/>
  <c r="P33" i="34"/>
  <c r="O33" i="34"/>
  <c r="P32" i="34"/>
  <c r="O32" i="34"/>
  <c r="P31" i="34"/>
  <c r="O31" i="34"/>
  <c r="P30" i="34"/>
  <c r="O30" i="34"/>
  <c r="P29" i="34"/>
  <c r="O29" i="34"/>
  <c r="P28" i="34"/>
  <c r="O28" i="34"/>
  <c r="P27" i="34"/>
  <c r="O27" i="34"/>
  <c r="P26" i="34"/>
  <c r="O26" i="34"/>
  <c r="P25" i="34"/>
  <c r="O25" i="34"/>
  <c r="P24" i="34"/>
  <c r="O24" i="34"/>
  <c r="P23" i="34"/>
  <c r="O23" i="34"/>
  <c r="P22" i="34"/>
  <c r="O22" i="34"/>
  <c r="P21" i="34"/>
  <c r="O21" i="34"/>
  <c r="P20" i="34"/>
  <c r="O20" i="34"/>
  <c r="P19" i="34"/>
  <c r="O19" i="34"/>
  <c r="P18" i="34"/>
  <c r="O18" i="34"/>
  <c r="P17" i="34"/>
  <c r="O17" i="34"/>
  <c r="P16" i="34"/>
  <c r="O16" i="34"/>
  <c r="P15" i="34"/>
  <c r="O15" i="34"/>
  <c r="P14" i="34"/>
  <c r="O14" i="34"/>
  <c r="P13" i="34"/>
  <c r="O13" i="34"/>
  <c r="P12" i="34"/>
  <c r="O12" i="34"/>
  <c r="P11" i="34"/>
  <c r="O11" i="34"/>
  <c r="P10" i="34"/>
  <c r="O10" i="34"/>
  <c r="M107" i="34"/>
  <c r="L107" i="34"/>
  <c r="M106" i="34"/>
  <c r="L106" i="34"/>
  <c r="M105" i="34"/>
  <c r="L105" i="34"/>
  <c r="M104" i="34"/>
  <c r="L104" i="34"/>
  <c r="M101" i="34"/>
  <c r="L101" i="34"/>
  <c r="M99" i="34"/>
  <c r="L99" i="34"/>
  <c r="M97" i="34"/>
  <c r="L97" i="34"/>
  <c r="M96" i="34"/>
  <c r="L96" i="34"/>
  <c r="M95" i="34"/>
  <c r="L95" i="34"/>
  <c r="M92" i="34"/>
  <c r="L92" i="34"/>
  <c r="M90" i="34"/>
  <c r="L90" i="34"/>
  <c r="M89" i="34"/>
  <c r="L89" i="34"/>
  <c r="M88" i="34"/>
  <c r="L88" i="34"/>
  <c r="M87" i="34"/>
  <c r="L87" i="34"/>
  <c r="M84" i="34"/>
  <c r="L84" i="34"/>
  <c r="M82" i="34"/>
  <c r="L82" i="34"/>
  <c r="M81" i="34"/>
  <c r="L81" i="34"/>
  <c r="M79" i="34"/>
  <c r="L79" i="34"/>
  <c r="M78" i="34"/>
  <c r="L78" i="34"/>
  <c r="M77" i="34"/>
  <c r="L77" i="34"/>
  <c r="M76" i="34"/>
  <c r="L76" i="34"/>
  <c r="M75" i="34"/>
  <c r="L75" i="34"/>
  <c r="M73" i="34"/>
  <c r="L73" i="34"/>
  <c r="M72" i="34"/>
  <c r="L72" i="34"/>
  <c r="M70" i="34"/>
  <c r="L70" i="34"/>
  <c r="M69" i="34"/>
  <c r="L69" i="34"/>
  <c r="M68" i="34"/>
  <c r="L68" i="34"/>
  <c r="M67" i="34"/>
  <c r="L67" i="34"/>
  <c r="M66" i="34"/>
  <c r="L66" i="34"/>
  <c r="M65" i="34"/>
  <c r="L65" i="34"/>
  <c r="M64" i="34"/>
  <c r="L64" i="34"/>
  <c r="M63" i="34"/>
  <c r="L63" i="34"/>
  <c r="M62" i="34"/>
  <c r="L62" i="34"/>
  <c r="M61" i="34"/>
  <c r="L61" i="34"/>
  <c r="M60" i="34"/>
  <c r="L60" i="34"/>
  <c r="M59" i="34"/>
  <c r="L59" i="34"/>
  <c r="M58" i="34"/>
  <c r="L58" i="34"/>
  <c r="M57" i="34"/>
  <c r="L57" i="34"/>
  <c r="M56" i="34"/>
  <c r="L56" i="34"/>
  <c r="M55" i="34"/>
  <c r="L55" i="34"/>
  <c r="M53" i="34"/>
  <c r="L53" i="34"/>
  <c r="M52" i="34"/>
  <c r="L52" i="34"/>
  <c r="M51" i="34"/>
  <c r="L51" i="34"/>
  <c r="M50" i="34"/>
  <c r="L50" i="34"/>
  <c r="M49" i="34"/>
  <c r="L49" i="34"/>
  <c r="M48" i="34"/>
  <c r="L48" i="34"/>
  <c r="M47" i="34"/>
  <c r="L47" i="34"/>
  <c r="M46" i="34"/>
  <c r="L46" i="34"/>
  <c r="M45" i="34"/>
  <c r="L45" i="34"/>
  <c r="M44" i="34"/>
  <c r="L44" i="34"/>
  <c r="M43" i="34"/>
  <c r="L43" i="34"/>
  <c r="M42" i="34"/>
  <c r="L42" i="34"/>
  <c r="M40" i="34"/>
  <c r="L40" i="34"/>
  <c r="M39" i="34"/>
  <c r="L39" i="34"/>
  <c r="M38" i="34"/>
  <c r="L38" i="34"/>
  <c r="M36" i="34"/>
  <c r="L36" i="34"/>
  <c r="M35" i="34"/>
  <c r="L35" i="34"/>
  <c r="M34" i="34"/>
  <c r="L34" i="34"/>
  <c r="M33" i="34"/>
  <c r="L33" i="34"/>
  <c r="M32" i="34"/>
  <c r="L32" i="34"/>
  <c r="M31" i="34"/>
  <c r="L31" i="34"/>
  <c r="M30" i="34"/>
  <c r="L30" i="34"/>
  <c r="M29" i="34"/>
  <c r="L29" i="34"/>
  <c r="M28" i="34"/>
  <c r="L28" i="34"/>
  <c r="M27" i="34"/>
  <c r="L27" i="34"/>
  <c r="M26" i="34"/>
  <c r="L26" i="34"/>
  <c r="M25" i="34"/>
  <c r="L25" i="34"/>
  <c r="M24" i="34"/>
  <c r="L24" i="34"/>
  <c r="M23" i="34"/>
  <c r="L23" i="34"/>
  <c r="M22" i="34"/>
  <c r="L22" i="34"/>
  <c r="M21" i="34"/>
  <c r="L21" i="34"/>
  <c r="M20" i="34"/>
  <c r="L20" i="34"/>
  <c r="M19" i="34"/>
  <c r="L19" i="34"/>
  <c r="M18" i="34"/>
  <c r="L18" i="34"/>
  <c r="M17" i="34"/>
  <c r="L17" i="34"/>
  <c r="M16" i="34"/>
  <c r="L16" i="34"/>
  <c r="M15" i="34"/>
  <c r="L15" i="34"/>
  <c r="M14" i="34"/>
  <c r="L14" i="34"/>
  <c r="M13" i="34"/>
  <c r="L13" i="34"/>
  <c r="M12" i="34"/>
  <c r="L12" i="34"/>
  <c r="M11" i="34"/>
  <c r="L11" i="34"/>
  <c r="M10" i="34"/>
  <c r="L10" i="34"/>
  <c r="J108" i="34"/>
  <c r="I108" i="34"/>
  <c r="J107" i="34"/>
  <c r="I107" i="34"/>
  <c r="J102" i="34"/>
  <c r="I102" i="34"/>
  <c r="J100" i="34"/>
  <c r="I100" i="34"/>
  <c r="J97" i="34"/>
  <c r="I97" i="34"/>
  <c r="J94" i="34"/>
  <c r="I94" i="34"/>
  <c r="J93" i="34"/>
  <c r="I93" i="34"/>
  <c r="J91" i="34"/>
  <c r="I91" i="34"/>
  <c r="J89" i="34"/>
  <c r="I89" i="34"/>
  <c r="J83" i="34"/>
  <c r="I83" i="34"/>
  <c r="J75" i="34"/>
  <c r="I75" i="34"/>
  <c r="J71" i="34"/>
  <c r="I71" i="34"/>
  <c r="J64" i="34"/>
  <c r="I64" i="34"/>
  <c r="J57" i="34"/>
  <c r="I57" i="34"/>
  <c r="J54" i="34"/>
  <c r="I54" i="34"/>
  <c r="J52" i="34"/>
  <c r="I52" i="34"/>
  <c r="J47" i="34"/>
  <c r="I47" i="34"/>
  <c r="J37" i="34"/>
  <c r="I37" i="34"/>
  <c r="G108" i="34"/>
  <c r="F108" i="34"/>
  <c r="G107" i="34"/>
  <c r="F107" i="34"/>
  <c r="G106" i="34"/>
  <c r="F106" i="34"/>
  <c r="G102" i="34"/>
  <c r="F102" i="34"/>
  <c r="G101" i="34"/>
  <c r="F101" i="34"/>
  <c r="G100" i="34"/>
  <c r="F100" i="34"/>
  <c r="G99" i="34"/>
  <c r="F99" i="34"/>
  <c r="G96" i="34"/>
  <c r="F96" i="34"/>
  <c r="G94" i="34"/>
  <c r="F94" i="34"/>
  <c r="G93" i="34"/>
  <c r="F93" i="34"/>
  <c r="G91" i="34"/>
  <c r="F91" i="34"/>
  <c r="G90" i="34"/>
  <c r="F90" i="34"/>
  <c r="G89" i="34"/>
  <c r="F89" i="34"/>
  <c r="G88" i="34"/>
  <c r="F88" i="34"/>
  <c r="G87" i="34"/>
  <c r="F87" i="34"/>
  <c r="G83" i="34"/>
  <c r="F83" i="34"/>
  <c r="G82" i="34"/>
  <c r="F82" i="34"/>
  <c r="G78" i="34"/>
  <c r="F78" i="34"/>
  <c r="G77" i="34"/>
  <c r="F77" i="34"/>
  <c r="G74" i="34"/>
  <c r="F74" i="34"/>
  <c r="G71" i="34"/>
  <c r="F71" i="34"/>
  <c r="G70" i="34"/>
  <c r="F70" i="34"/>
  <c r="G69" i="34"/>
  <c r="F69" i="34"/>
  <c r="G67" i="34"/>
  <c r="F67" i="34"/>
  <c r="G65" i="34"/>
  <c r="F65" i="34"/>
  <c r="G63" i="34"/>
  <c r="F63" i="34"/>
  <c r="G60" i="34"/>
  <c r="F60" i="34"/>
  <c r="G57" i="34"/>
  <c r="F57" i="34"/>
  <c r="G54" i="34"/>
  <c r="F54" i="34"/>
  <c r="G53" i="34"/>
  <c r="F53" i="34"/>
  <c r="G51" i="34"/>
  <c r="F51" i="34"/>
  <c r="G46" i="34"/>
  <c r="F46" i="34"/>
  <c r="G43" i="34"/>
  <c r="F43" i="34"/>
  <c r="G40" i="34"/>
  <c r="F40" i="34"/>
  <c r="G39" i="34"/>
  <c r="F39" i="34"/>
  <c r="G38" i="34"/>
  <c r="F38" i="34"/>
  <c r="G37" i="34"/>
  <c r="F37" i="34"/>
  <c r="G36" i="34"/>
  <c r="F36" i="34"/>
  <c r="G35" i="34"/>
  <c r="F35" i="34"/>
  <c r="G34" i="34"/>
  <c r="F34" i="34"/>
  <c r="G32" i="34"/>
  <c r="F32" i="34"/>
  <c r="G31" i="34"/>
  <c r="F31" i="34"/>
  <c r="G30" i="34"/>
  <c r="F30" i="34"/>
  <c r="G28" i="34"/>
  <c r="F28" i="34"/>
  <c r="G26" i="34"/>
  <c r="F26" i="34"/>
  <c r="G25" i="34"/>
  <c r="F25" i="34"/>
  <c r="G24" i="34"/>
  <c r="F24" i="34"/>
  <c r="G23" i="34"/>
  <c r="F23" i="34"/>
  <c r="G22" i="34"/>
  <c r="F22" i="34"/>
  <c r="G21" i="34"/>
  <c r="F21" i="34"/>
  <c r="G20" i="34"/>
  <c r="F20" i="34"/>
  <c r="G19" i="34"/>
  <c r="F19" i="34"/>
  <c r="G18" i="34"/>
  <c r="F18" i="34"/>
  <c r="G17" i="34"/>
  <c r="F17" i="34"/>
  <c r="G16" i="34"/>
  <c r="F16" i="34"/>
  <c r="G12" i="34"/>
  <c r="F12" i="34"/>
  <c r="G11" i="34"/>
  <c r="F11" i="34"/>
  <c r="F10" i="34"/>
  <c r="CD2" i="34"/>
  <c r="BE2" i="34"/>
  <c r="BH1" i="34"/>
  <c r="AI1" i="34"/>
  <c r="AO63" i="32" l="1"/>
  <c r="X22" i="32"/>
  <c r="X16" i="32"/>
  <c r="X17" i="32"/>
  <c r="X13" i="32"/>
  <c r="X74" i="32"/>
  <c r="W74" i="32"/>
  <c r="X73" i="32"/>
  <c r="W73" i="32"/>
  <c r="X72" i="32"/>
  <c r="W72" i="32"/>
  <c r="X71" i="32"/>
  <c r="W71" i="32"/>
  <c r="X70" i="32"/>
  <c r="W70" i="32"/>
  <c r="X69" i="32"/>
  <c r="W69" i="32"/>
  <c r="X68" i="32"/>
  <c r="W68" i="32"/>
  <c r="X67" i="32"/>
  <c r="X66" i="32"/>
  <c r="X65" i="32"/>
  <c r="X64" i="32"/>
  <c r="W64" i="32"/>
  <c r="X63" i="32"/>
  <c r="W63" i="32"/>
  <c r="X62" i="32"/>
  <c r="W62" i="32"/>
  <c r="X57" i="32"/>
  <c r="W57" i="32"/>
  <c r="X56" i="32"/>
  <c r="W56" i="32"/>
  <c r="X55" i="32"/>
  <c r="W55" i="32"/>
  <c r="X54" i="32"/>
  <c r="W54" i="32"/>
  <c r="X53" i="32"/>
  <c r="X52" i="32"/>
  <c r="X51" i="32"/>
  <c r="X50" i="32"/>
  <c r="W50" i="32"/>
  <c r="X49" i="32"/>
  <c r="X48" i="32"/>
  <c r="X47" i="32"/>
  <c r="X46" i="32"/>
  <c r="X45" i="32"/>
  <c r="W45" i="32"/>
  <c r="X44" i="32"/>
  <c r="X43" i="32"/>
  <c r="W43" i="32"/>
  <c r="X42" i="32"/>
  <c r="X41" i="32"/>
  <c r="X40" i="32"/>
  <c r="X39" i="32"/>
  <c r="X34" i="32"/>
  <c r="W34" i="32"/>
  <c r="X33" i="32"/>
  <c r="W33" i="32"/>
  <c r="X32" i="32"/>
  <c r="X31" i="32"/>
  <c r="W31" i="32"/>
  <c r="X30" i="32"/>
  <c r="W30" i="32"/>
  <c r="X29" i="32"/>
  <c r="X28" i="32"/>
  <c r="W28" i="32"/>
  <c r="X27" i="32"/>
  <c r="X26" i="32"/>
  <c r="W26" i="32"/>
  <c r="X25" i="32"/>
  <c r="X24" i="32"/>
  <c r="X23" i="32"/>
  <c r="X21" i="32"/>
  <c r="W21" i="32"/>
  <c r="X20" i="32"/>
  <c r="X19" i="32"/>
  <c r="X18" i="32"/>
  <c r="X15" i="32"/>
  <c r="W15" i="32"/>
  <c r="X14" i="32"/>
  <c r="W14" i="32"/>
  <c r="X12" i="32"/>
  <c r="W12" i="32"/>
  <c r="X11" i="32"/>
  <c r="X10" i="32"/>
  <c r="W10" i="32"/>
  <c r="G10" i="32"/>
  <c r="F10" i="32"/>
  <c r="AO94" i="32"/>
  <c r="X98" i="32"/>
  <c r="AO93" i="32"/>
  <c r="AN93" i="32"/>
  <c r="X97" i="32"/>
  <c r="AO92" i="32"/>
  <c r="X96" i="32"/>
  <c r="AO91" i="32"/>
  <c r="X95" i="32"/>
  <c r="AO90" i="32"/>
  <c r="X94" i="32"/>
  <c r="AO89" i="32"/>
  <c r="X93" i="32"/>
  <c r="AO88" i="32"/>
  <c r="X92" i="32"/>
  <c r="AO86" i="32"/>
  <c r="AZ88" i="32"/>
  <c r="AO85" i="32"/>
  <c r="AZ87" i="32"/>
  <c r="AO84" i="32"/>
  <c r="AN84" i="32"/>
  <c r="AZ86" i="32"/>
  <c r="AO83" i="32"/>
  <c r="AZ85" i="32"/>
  <c r="AO82" i="32"/>
  <c r="AZ84" i="32"/>
  <c r="AO81" i="32"/>
  <c r="AN81" i="32"/>
  <c r="AD86" i="32"/>
  <c r="AA86" i="32"/>
  <c r="Z86" i="32"/>
  <c r="X86" i="32"/>
  <c r="W86" i="32"/>
  <c r="AZ83" i="32"/>
  <c r="AO80" i="32"/>
  <c r="AD85" i="32"/>
  <c r="AA85" i="32"/>
  <c r="Z85" i="32"/>
  <c r="X85" i="32"/>
  <c r="W85" i="32"/>
  <c r="AZ82" i="32"/>
  <c r="AO79" i="32"/>
  <c r="AD84" i="32"/>
  <c r="AC84" i="32"/>
  <c r="AA84" i="32"/>
  <c r="Z84" i="32"/>
  <c r="X84" i="32"/>
  <c r="AZ81" i="32"/>
  <c r="AO78" i="32"/>
  <c r="AD83" i="32"/>
  <c r="AC83" i="32"/>
  <c r="AA83" i="32"/>
  <c r="X83" i="32"/>
  <c r="BS81" i="32"/>
  <c r="BP81" i="32"/>
  <c r="BM81" i="32"/>
  <c r="AZ80" i="32"/>
  <c r="AO77" i="32"/>
  <c r="AD82" i="32"/>
  <c r="AC82" i="32"/>
  <c r="AA82" i="32"/>
  <c r="X82" i="32"/>
  <c r="BS80" i="32"/>
  <c r="BP80" i="32"/>
  <c r="BM80" i="32"/>
  <c r="AZ79" i="32"/>
  <c r="AO76" i="32"/>
  <c r="AD81" i="32"/>
  <c r="AC81" i="32"/>
  <c r="AA81" i="32"/>
  <c r="X81" i="32"/>
  <c r="W81" i="32"/>
  <c r="BS79" i="32"/>
  <c r="BM79" i="32"/>
  <c r="AZ78" i="32"/>
  <c r="AO75" i="32"/>
  <c r="AD80" i="32"/>
  <c r="AA80" i="32"/>
  <c r="Z80" i="32"/>
  <c r="X80" i="32"/>
  <c r="W80" i="32"/>
  <c r="AZ77" i="32"/>
  <c r="AO74" i="32"/>
  <c r="AD79" i="32"/>
  <c r="AC79" i="32"/>
  <c r="AA79" i="32"/>
  <c r="Z79" i="32"/>
  <c r="X79" i="32"/>
  <c r="AZ76" i="32"/>
  <c r="AO73" i="32"/>
  <c r="AZ75" i="32"/>
  <c r="AO72" i="32"/>
  <c r="AZ74" i="32"/>
  <c r="AO71" i="32"/>
  <c r="AZ73" i="32"/>
  <c r="AO70" i="32"/>
  <c r="AZ72" i="32"/>
  <c r="AG74" i="32"/>
  <c r="AD74" i="32"/>
  <c r="AC74" i="32"/>
  <c r="AA74" i="32"/>
  <c r="Z74" i="32"/>
  <c r="AZ71" i="32"/>
  <c r="AO69" i="32"/>
  <c r="AG73" i="32"/>
  <c r="AD73" i="32"/>
  <c r="AC73" i="32"/>
  <c r="AA73" i="32"/>
  <c r="Z73" i="32"/>
  <c r="BP71" i="32"/>
  <c r="BM71" i="32"/>
  <c r="BL71" i="32"/>
  <c r="AZ70" i="32"/>
  <c r="AO67" i="32"/>
  <c r="AG72" i="32"/>
  <c r="AF72" i="32"/>
  <c r="AD72" i="32"/>
  <c r="AC72" i="32"/>
  <c r="AA72" i="32"/>
  <c r="BP70" i="32"/>
  <c r="BM70" i="32"/>
  <c r="BL70" i="32"/>
  <c r="AZ69" i="32"/>
  <c r="AO66" i="32"/>
  <c r="AG71" i="32"/>
  <c r="AF71" i="32"/>
  <c r="AD71" i="32"/>
  <c r="AC71" i="32"/>
  <c r="AA71" i="32"/>
  <c r="BP69" i="32"/>
  <c r="BM69" i="32"/>
  <c r="BL69" i="32"/>
  <c r="AZ68" i="32"/>
  <c r="AG70" i="32"/>
  <c r="AF70" i="32"/>
  <c r="AD70" i="32"/>
  <c r="AA70" i="32"/>
  <c r="BP68" i="32"/>
  <c r="BM68" i="32"/>
  <c r="BL68" i="32"/>
  <c r="AZ67" i="32"/>
  <c r="AO65" i="32"/>
  <c r="AG69" i="32"/>
  <c r="AD69" i="32"/>
  <c r="AC69" i="32"/>
  <c r="AA69" i="32"/>
  <c r="Z69" i="32"/>
  <c r="BP67" i="32"/>
  <c r="BO67" i="32"/>
  <c r="AO64" i="32"/>
  <c r="AG68" i="32"/>
  <c r="AF68" i="32"/>
  <c r="AD68" i="32"/>
  <c r="AA68" i="32"/>
  <c r="Z68" i="32"/>
  <c r="BP66" i="32"/>
  <c r="BO66" i="32"/>
  <c r="AO62" i="32"/>
  <c r="AG67" i="32"/>
  <c r="AF67" i="32"/>
  <c r="AD67" i="32"/>
  <c r="AA67" i="32"/>
  <c r="BP65" i="32"/>
  <c r="BO65" i="32"/>
  <c r="AO61" i="32"/>
  <c r="AG66" i="32"/>
  <c r="AF66" i="32"/>
  <c r="AD66" i="32"/>
  <c r="AA66" i="32"/>
  <c r="BP64" i="32"/>
  <c r="BO64" i="32"/>
  <c r="BM64" i="32"/>
  <c r="AO60" i="32"/>
  <c r="AG65" i="32"/>
  <c r="AF65" i="32"/>
  <c r="AD65" i="32"/>
  <c r="AA65" i="32"/>
  <c r="BP63" i="32"/>
  <c r="BO63" i="32"/>
  <c r="AO59" i="32"/>
  <c r="AG64" i="32"/>
  <c r="AD64" i="32"/>
  <c r="AC64" i="32"/>
  <c r="AA64" i="32"/>
  <c r="Z64" i="32"/>
  <c r="BM62" i="32"/>
  <c r="BL62" i="32"/>
  <c r="AG63" i="32"/>
  <c r="AD63" i="32"/>
  <c r="AC63" i="32"/>
  <c r="AA63" i="32"/>
  <c r="Z63" i="32"/>
  <c r="BP61" i="32"/>
  <c r="BO61" i="32"/>
  <c r="AO58" i="32"/>
  <c r="AG62" i="32"/>
  <c r="AF62" i="32"/>
  <c r="AD62" i="32"/>
  <c r="AC62" i="32"/>
  <c r="AA62" i="32"/>
  <c r="BP60" i="32"/>
  <c r="BO60" i="32"/>
  <c r="AO57" i="32"/>
  <c r="BP59" i="32"/>
  <c r="BO59" i="32"/>
  <c r="AZ58" i="32"/>
  <c r="BP58" i="32"/>
  <c r="BO58" i="32"/>
  <c r="AO56" i="32"/>
  <c r="BP57" i="32"/>
  <c r="BO57" i="32"/>
  <c r="AO55" i="32"/>
  <c r="BP56" i="32"/>
  <c r="BO56" i="32"/>
  <c r="AO54" i="32"/>
  <c r="AD57" i="32"/>
  <c r="AA57" i="32"/>
  <c r="AO53" i="32"/>
  <c r="AD56" i="32"/>
  <c r="AA56" i="32"/>
  <c r="AO52" i="32"/>
  <c r="AN52" i="32"/>
  <c r="AD55" i="32"/>
  <c r="AA55" i="32"/>
  <c r="Z55" i="32"/>
  <c r="AO51" i="32"/>
  <c r="AD54" i="32"/>
  <c r="AA54" i="32"/>
  <c r="BF51" i="32"/>
  <c r="BC51" i="32"/>
  <c r="BB51" i="32"/>
  <c r="AZ51" i="32"/>
  <c r="AY51" i="32"/>
  <c r="AO50" i="32"/>
  <c r="AD53" i="32"/>
  <c r="AA53" i="32"/>
  <c r="BF47" i="32"/>
  <c r="BC47" i="32"/>
  <c r="BB47" i="32"/>
  <c r="AZ47" i="32"/>
  <c r="AY47" i="32"/>
  <c r="AO49" i="32"/>
  <c r="AN49" i="32"/>
  <c r="AD52" i="32"/>
  <c r="AA52" i="32"/>
  <c r="BF50" i="32"/>
  <c r="BC50" i="32"/>
  <c r="BB50" i="32"/>
  <c r="AZ50" i="32"/>
  <c r="AY50" i="32"/>
  <c r="AO48" i="32"/>
  <c r="AD51" i="32"/>
  <c r="AA51" i="32"/>
  <c r="BV48" i="32"/>
  <c r="BU48" i="32"/>
  <c r="BS48" i="32"/>
  <c r="BR48" i="32"/>
  <c r="BP48" i="32"/>
  <c r="BO48" i="32"/>
  <c r="BM48" i="32"/>
  <c r="BL48" i="32"/>
  <c r="BF49" i="32"/>
  <c r="BC49" i="32"/>
  <c r="BB49" i="32"/>
  <c r="AZ49" i="32"/>
  <c r="AY49" i="32"/>
  <c r="AO47" i="32"/>
  <c r="AD50" i="32"/>
  <c r="AC50" i="32"/>
  <c r="AA50" i="32"/>
  <c r="BY47" i="32"/>
  <c r="BX47" i="32"/>
  <c r="BV47" i="32"/>
  <c r="BU47" i="32"/>
  <c r="BS47" i="32"/>
  <c r="BR47" i="32"/>
  <c r="BM47" i="32"/>
  <c r="BL47" i="32"/>
  <c r="BF48" i="32"/>
  <c r="BE48" i="32"/>
  <c r="BC48" i="32"/>
  <c r="BB48" i="32"/>
  <c r="AZ48" i="32"/>
  <c r="AO46" i="32"/>
  <c r="AD49" i="32"/>
  <c r="AA49" i="32"/>
  <c r="BY46" i="32"/>
  <c r="BX46" i="32"/>
  <c r="BV46" i="32"/>
  <c r="BU46" i="32"/>
  <c r="BS46" i="32"/>
  <c r="BR46" i="32"/>
  <c r="BM46" i="32"/>
  <c r="BL46" i="32"/>
  <c r="BF46" i="32"/>
  <c r="BE46" i="32"/>
  <c r="BC46" i="32"/>
  <c r="BB46" i="32"/>
  <c r="AZ46" i="32"/>
  <c r="AO45" i="32"/>
  <c r="AD48" i="32"/>
  <c r="AA48" i="32"/>
  <c r="BY45" i="32"/>
  <c r="BX45" i="32"/>
  <c r="BV45" i="32"/>
  <c r="BU45" i="32"/>
  <c r="BS45" i="32"/>
  <c r="BR45" i="32"/>
  <c r="BF45" i="32"/>
  <c r="BE45" i="32"/>
  <c r="BC45" i="32"/>
  <c r="BB45" i="32"/>
  <c r="AZ45" i="32"/>
  <c r="AO44" i="32"/>
  <c r="AD47" i="32"/>
  <c r="AA47" i="32"/>
  <c r="BV44" i="32"/>
  <c r="BU44" i="32"/>
  <c r="BS44" i="32"/>
  <c r="BR44" i="32"/>
  <c r="BP44" i="32"/>
  <c r="BO44" i="32"/>
  <c r="BM44" i="32"/>
  <c r="BL44" i="32"/>
  <c r="BF44" i="32"/>
  <c r="BE44" i="32"/>
  <c r="BC44" i="32"/>
  <c r="BB44" i="32"/>
  <c r="AZ44" i="32"/>
  <c r="AO43" i="32"/>
  <c r="AD46" i="32"/>
  <c r="AC46" i="32"/>
  <c r="AA46" i="32"/>
  <c r="BY43" i="32"/>
  <c r="BX43" i="32"/>
  <c r="BS43" i="32"/>
  <c r="BR43" i="32"/>
  <c r="BP43" i="32"/>
  <c r="BO43" i="32"/>
  <c r="BM43" i="32"/>
  <c r="BL43" i="32"/>
  <c r="BF43" i="32"/>
  <c r="BE43" i="32"/>
  <c r="BC43" i="32"/>
  <c r="BB43" i="32"/>
  <c r="AZ43" i="32"/>
  <c r="AO42" i="32"/>
  <c r="AN42" i="32"/>
  <c r="AD45" i="32"/>
  <c r="AA45" i="32"/>
  <c r="Z45" i="32"/>
  <c r="BY42" i="32"/>
  <c r="BX42" i="32"/>
  <c r="BS42" i="32"/>
  <c r="BR42" i="32"/>
  <c r="BP42" i="32"/>
  <c r="BO42" i="32"/>
  <c r="BM42" i="32"/>
  <c r="BL42" i="32"/>
  <c r="BF42" i="32"/>
  <c r="BE42" i="32"/>
  <c r="BC42" i="32"/>
  <c r="BB42" i="32"/>
  <c r="AZ42" i="32"/>
  <c r="AO41" i="32"/>
  <c r="AD44" i="32"/>
  <c r="AA44" i="32"/>
  <c r="BV41" i="32"/>
  <c r="BU41" i="32"/>
  <c r="BS41" i="32"/>
  <c r="BR41" i="32"/>
  <c r="BP41" i="32"/>
  <c r="BO41" i="32"/>
  <c r="BM41" i="32"/>
  <c r="BL41" i="32"/>
  <c r="BF41" i="32"/>
  <c r="BE41" i="32"/>
  <c r="BC41" i="32"/>
  <c r="BB41" i="32"/>
  <c r="AZ41" i="32"/>
  <c r="AO40" i="32"/>
  <c r="AD43" i="32"/>
  <c r="AC43" i="32"/>
  <c r="AA43" i="32"/>
  <c r="BY40" i="32"/>
  <c r="BX40" i="32"/>
  <c r="BV40" i="32"/>
  <c r="BU40" i="32"/>
  <c r="BS40" i="32"/>
  <c r="BR40" i="32"/>
  <c r="BM40" i="32"/>
  <c r="BL40" i="32"/>
  <c r="BF40" i="32"/>
  <c r="BE40" i="32"/>
  <c r="BC40" i="32"/>
  <c r="BB40" i="32"/>
  <c r="AZ40" i="32"/>
  <c r="AO39" i="32"/>
  <c r="AD42" i="32"/>
  <c r="AA42" i="32"/>
  <c r="BY39" i="32"/>
  <c r="BX39" i="32"/>
  <c r="BV39" i="32"/>
  <c r="BU39" i="32"/>
  <c r="BS39" i="32"/>
  <c r="BR39" i="32"/>
  <c r="BM39" i="32"/>
  <c r="BL39" i="32"/>
  <c r="BF39" i="32"/>
  <c r="BE39" i="32"/>
  <c r="BC39" i="32"/>
  <c r="BB39" i="32"/>
  <c r="AZ39" i="32"/>
  <c r="AO38" i="32"/>
  <c r="AN38" i="32"/>
  <c r="AD41" i="32"/>
  <c r="AA41" i="32"/>
  <c r="BY38" i="32"/>
  <c r="BX38" i="32"/>
  <c r="BV38" i="32"/>
  <c r="BU38" i="32"/>
  <c r="BS38" i="32"/>
  <c r="BR38" i="32"/>
  <c r="BM38" i="32"/>
  <c r="BL38" i="32"/>
  <c r="AO37" i="32"/>
  <c r="AD40" i="32"/>
  <c r="AA40" i="32"/>
  <c r="BY37" i="32"/>
  <c r="BX37" i="32"/>
  <c r="BV37" i="32"/>
  <c r="BU37" i="32"/>
  <c r="BS37" i="32"/>
  <c r="BR37" i="32"/>
  <c r="BM37" i="32"/>
  <c r="BL37" i="32"/>
  <c r="AO36" i="32"/>
  <c r="AD39" i="32"/>
  <c r="AC39" i="32"/>
  <c r="AA39" i="32"/>
  <c r="BY36" i="32"/>
  <c r="BX36" i="32"/>
  <c r="BV36" i="32"/>
  <c r="BU36" i="32"/>
  <c r="BS36" i="32"/>
  <c r="BR36" i="32"/>
  <c r="BM36" i="32"/>
  <c r="BL36" i="32"/>
  <c r="BY35" i="32"/>
  <c r="BX35" i="32"/>
  <c r="BV35" i="32"/>
  <c r="BU35" i="32"/>
  <c r="BS35" i="32"/>
  <c r="BR35" i="32"/>
  <c r="BP35" i="32"/>
  <c r="BO35" i="32"/>
  <c r="AO35" i="32"/>
  <c r="BY34" i="32"/>
  <c r="BX34" i="32"/>
  <c r="BV34" i="32"/>
  <c r="BU34" i="32"/>
  <c r="BS34" i="32"/>
  <c r="BR34" i="32"/>
  <c r="BP34" i="32"/>
  <c r="BO34" i="32"/>
  <c r="AO34" i="32"/>
  <c r="BY33" i="32"/>
  <c r="BX33" i="32"/>
  <c r="BV33" i="32"/>
  <c r="BU33" i="32"/>
  <c r="BS33" i="32"/>
  <c r="BR33" i="32"/>
  <c r="BP33" i="32"/>
  <c r="BO33" i="32"/>
  <c r="AO33" i="32"/>
  <c r="BY32" i="32"/>
  <c r="BX32" i="32"/>
  <c r="BV32" i="32"/>
  <c r="BU32" i="32"/>
  <c r="BS32" i="32"/>
  <c r="BR32" i="32"/>
  <c r="BP32" i="32"/>
  <c r="BO32" i="32"/>
  <c r="AO32" i="32"/>
  <c r="BY31" i="32"/>
  <c r="BX31" i="32"/>
  <c r="BV31" i="32"/>
  <c r="BU31" i="32"/>
  <c r="BS31" i="32"/>
  <c r="BR31" i="32"/>
  <c r="BP31" i="32"/>
  <c r="BO31" i="32"/>
  <c r="AO31" i="32"/>
  <c r="BY30" i="32"/>
  <c r="BX30" i="32"/>
  <c r="BV30" i="32"/>
  <c r="BU30" i="32"/>
  <c r="BS30" i="32"/>
  <c r="BR30" i="32"/>
  <c r="BP30" i="32"/>
  <c r="BO30" i="32"/>
  <c r="BF30" i="32"/>
  <c r="BE30" i="32"/>
  <c r="BC30" i="32"/>
  <c r="BB30" i="32"/>
  <c r="AZ30" i="32"/>
  <c r="AO30" i="32"/>
  <c r="BY29" i="32"/>
  <c r="BX29" i="32"/>
  <c r="BV29" i="32"/>
  <c r="BU29" i="32"/>
  <c r="BS29" i="32"/>
  <c r="BR29" i="32"/>
  <c r="BP29" i="32"/>
  <c r="BO29" i="32"/>
  <c r="BF29" i="32"/>
  <c r="BE29" i="32"/>
  <c r="BC29" i="32"/>
  <c r="BB29" i="32"/>
  <c r="AZ29" i="32"/>
  <c r="AO29" i="32"/>
  <c r="BY28" i="32"/>
  <c r="BX28" i="32"/>
  <c r="BV28" i="32"/>
  <c r="BU28" i="32"/>
  <c r="BS28" i="32"/>
  <c r="BR28" i="32"/>
  <c r="BP28" i="32"/>
  <c r="BO28" i="32"/>
  <c r="BF28" i="32"/>
  <c r="BE28" i="32"/>
  <c r="BC28" i="32"/>
  <c r="BB28" i="32"/>
  <c r="AZ28" i="32"/>
  <c r="AO28" i="32"/>
  <c r="BY27" i="32"/>
  <c r="BX27" i="32"/>
  <c r="BS27" i="32"/>
  <c r="BR27" i="32"/>
  <c r="BP27" i="32"/>
  <c r="BO27" i="32"/>
  <c r="BM27" i="32"/>
  <c r="BL27" i="32"/>
  <c r="BF27" i="32"/>
  <c r="BE27" i="32"/>
  <c r="BC27" i="32"/>
  <c r="BB27" i="32"/>
  <c r="AZ27" i="32"/>
  <c r="AO27" i="32"/>
  <c r="BY26" i="32"/>
  <c r="BX26" i="32"/>
  <c r="BV26" i="32"/>
  <c r="BU26" i="32"/>
  <c r="BS26" i="32"/>
  <c r="BR26" i="32"/>
  <c r="BP26" i="32"/>
  <c r="BO26" i="32"/>
  <c r="BF26" i="32"/>
  <c r="BE26" i="32"/>
  <c r="BC26" i="32"/>
  <c r="BB26" i="32"/>
  <c r="AZ26" i="32"/>
  <c r="AO26" i="32"/>
  <c r="BY25" i="32"/>
  <c r="BX25" i="32"/>
  <c r="BV25" i="32"/>
  <c r="BU25" i="32"/>
  <c r="BS25" i="32"/>
  <c r="BR25" i="32"/>
  <c r="BP25" i="32"/>
  <c r="BO25" i="32"/>
  <c r="BF25" i="32"/>
  <c r="BC25" i="32"/>
  <c r="BB25" i="32"/>
  <c r="AZ25" i="32"/>
  <c r="AY25" i="32"/>
  <c r="AO25" i="32"/>
  <c r="BY24" i="32"/>
  <c r="BX24" i="32"/>
  <c r="BV24" i="32"/>
  <c r="BU24" i="32"/>
  <c r="BS24" i="32"/>
  <c r="BR24" i="32"/>
  <c r="BP24" i="32"/>
  <c r="BO24" i="32"/>
  <c r="BF24" i="32"/>
  <c r="BC24" i="32"/>
  <c r="BB24" i="32"/>
  <c r="AZ24" i="32"/>
  <c r="AY24" i="32"/>
  <c r="AO24" i="32"/>
  <c r="BY23" i="32"/>
  <c r="BX23" i="32"/>
  <c r="BV23" i="32"/>
  <c r="BU23" i="32"/>
  <c r="BS23" i="32"/>
  <c r="BR23" i="32"/>
  <c r="BP23" i="32"/>
  <c r="BO23" i="32"/>
  <c r="BF23" i="32"/>
  <c r="BE23" i="32"/>
  <c r="BC23" i="32"/>
  <c r="BB23" i="32"/>
  <c r="AZ23" i="32"/>
  <c r="AO23" i="32"/>
  <c r="BY22" i="32"/>
  <c r="BX22" i="32"/>
  <c r="BV22" i="32"/>
  <c r="BU22" i="32"/>
  <c r="BS22" i="32"/>
  <c r="BR22" i="32"/>
  <c r="BP22" i="32"/>
  <c r="BO22" i="32"/>
  <c r="BF22" i="32"/>
  <c r="BE22" i="32"/>
  <c r="BC22" i="32"/>
  <c r="BB22" i="32"/>
  <c r="AZ22" i="32"/>
  <c r="AO22" i="32"/>
  <c r="BY21" i="32"/>
  <c r="BX21" i="32"/>
  <c r="BV21" i="32"/>
  <c r="BU21" i="32"/>
  <c r="BS21" i="32"/>
  <c r="BR21" i="32"/>
  <c r="BP21" i="32"/>
  <c r="BO21" i="32"/>
  <c r="BF21" i="32"/>
  <c r="BE21" i="32"/>
  <c r="BC21" i="32"/>
  <c r="BB21" i="32"/>
  <c r="AZ21" i="32"/>
  <c r="AO21" i="32"/>
  <c r="BY20" i="32"/>
  <c r="BX20" i="32"/>
  <c r="BV20" i="32"/>
  <c r="BU20" i="32"/>
  <c r="BS20" i="32"/>
  <c r="BR20" i="32"/>
  <c r="BP20" i="32"/>
  <c r="BO20" i="32"/>
  <c r="BF20" i="32"/>
  <c r="BE20" i="32"/>
  <c r="BC20" i="32"/>
  <c r="BB20" i="32"/>
  <c r="AZ20" i="32"/>
  <c r="AO20" i="32"/>
  <c r="BY19" i="32"/>
  <c r="BX19" i="32"/>
  <c r="BV19" i="32"/>
  <c r="BU19" i="32"/>
  <c r="BS19" i="32"/>
  <c r="BR19" i="32"/>
  <c r="BP19" i="32"/>
  <c r="BO19" i="32"/>
  <c r="BF19" i="32"/>
  <c r="BE19" i="32"/>
  <c r="BC19" i="32"/>
  <c r="BB19" i="32"/>
  <c r="AZ19" i="32"/>
  <c r="AO19" i="32"/>
  <c r="BY18" i="32"/>
  <c r="BX18" i="32"/>
  <c r="BV18" i="32"/>
  <c r="BU18" i="32"/>
  <c r="BS18" i="32"/>
  <c r="BR18" i="32"/>
  <c r="BP18" i="32"/>
  <c r="BO18" i="32"/>
  <c r="BF18" i="32"/>
  <c r="BE18" i="32"/>
  <c r="BC18" i="32"/>
  <c r="BB18" i="32"/>
  <c r="AZ18" i="32"/>
  <c r="AO18" i="32"/>
  <c r="BY17" i="32"/>
  <c r="BX17" i="32"/>
  <c r="BV17" i="32"/>
  <c r="BU17" i="32"/>
  <c r="BS17" i="32"/>
  <c r="BR17" i="32"/>
  <c r="BP17" i="32"/>
  <c r="BO17" i="32"/>
  <c r="BF17" i="32"/>
  <c r="BC17" i="32"/>
  <c r="BB17" i="32"/>
  <c r="AZ17" i="32"/>
  <c r="AY17" i="32"/>
  <c r="AO17" i="32"/>
  <c r="BY16" i="32"/>
  <c r="BX16" i="32"/>
  <c r="BV16" i="32"/>
  <c r="BU16" i="32"/>
  <c r="BS16" i="32"/>
  <c r="BR16" i="32"/>
  <c r="BP16" i="32"/>
  <c r="BO16" i="32"/>
  <c r="BF16" i="32"/>
  <c r="BE16" i="32"/>
  <c r="BC16" i="32"/>
  <c r="BB16" i="32"/>
  <c r="AZ16" i="32"/>
  <c r="AO16" i="32"/>
  <c r="BY15" i="32"/>
  <c r="BX15" i="32"/>
  <c r="BV15" i="32"/>
  <c r="BU15" i="32"/>
  <c r="BS15" i="32"/>
  <c r="BR15" i="32"/>
  <c r="BP15" i="32"/>
  <c r="BO15" i="32"/>
  <c r="BF15" i="32"/>
  <c r="BE15" i="32"/>
  <c r="BC15" i="32"/>
  <c r="BB15" i="32"/>
  <c r="AZ15" i="32"/>
  <c r="AO15" i="32"/>
  <c r="BY14" i="32"/>
  <c r="BX14" i="32"/>
  <c r="BV14" i="32"/>
  <c r="BU14" i="32"/>
  <c r="BS14" i="32"/>
  <c r="BR14" i="32"/>
  <c r="BP14" i="32"/>
  <c r="BO14" i="32"/>
  <c r="BF14" i="32"/>
  <c r="BE14" i="32"/>
  <c r="BC14" i="32"/>
  <c r="BB14" i="32"/>
  <c r="AZ14" i="32"/>
  <c r="AO14" i="32"/>
  <c r="BY13" i="32"/>
  <c r="BX13" i="32"/>
  <c r="BV13" i="32"/>
  <c r="BU13" i="32"/>
  <c r="BS13" i="32"/>
  <c r="BR13" i="32"/>
  <c r="BP13" i="32"/>
  <c r="BO13" i="32"/>
  <c r="BF13" i="32"/>
  <c r="BE13" i="32"/>
  <c r="BC13" i="32"/>
  <c r="BB13" i="32"/>
  <c r="AZ13" i="32"/>
  <c r="AO13" i="32"/>
  <c r="BY12" i="32"/>
  <c r="BX12" i="32"/>
  <c r="BV12" i="32"/>
  <c r="BU12" i="32"/>
  <c r="BP12" i="32"/>
  <c r="BO12" i="32"/>
  <c r="BM12" i="32"/>
  <c r="BL12" i="32"/>
  <c r="BF12" i="32"/>
  <c r="BC12" i="32"/>
  <c r="BB12" i="32"/>
  <c r="AZ12" i="32"/>
  <c r="AY12" i="32"/>
  <c r="AO12" i="32"/>
  <c r="BY11" i="32"/>
  <c r="BX11" i="32"/>
  <c r="BV11" i="32"/>
  <c r="BU11" i="32"/>
  <c r="BS11" i="32"/>
  <c r="BR11" i="32"/>
  <c r="BP11" i="32"/>
  <c r="BO11" i="32"/>
  <c r="BF11" i="32"/>
  <c r="BE11" i="32"/>
  <c r="BC11" i="32"/>
  <c r="AZ11" i="32"/>
  <c r="AY11" i="32"/>
  <c r="AO11" i="32"/>
  <c r="BY10" i="32"/>
  <c r="BX10" i="32"/>
  <c r="BS10" i="32"/>
  <c r="BR10" i="32"/>
  <c r="BP10" i="32"/>
  <c r="BO10" i="32"/>
  <c r="BM10" i="32"/>
  <c r="BL10" i="32"/>
  <c r="BF10" i="32"/>
  <c r="BE10" i="32"/>
  <c r="BC10" i="32"/>
  <c r="BB10" i="32"/>
  <c r="AZ10" i="32"/>
  <c r="AR10" i="32"/>
  <c r="AQ10" i="32"/>
  <c r="AO10" i="32"/>
  <c r="AA10" i="32"/>
  <c r="CD2" i="32"/>
  <c r="BE2" i="32"/>
  <c r="BH1" i="32"/>
  <c r="AI1" i="32"/>
  <c r="BM11" i="32" l="1"/>
  <c r="BM13" i="32"/>
  <c r="BM14" i="32"/>
  <c r="BM15" i="32"/>
  <c r="BM16" i="32"/>
  <c r="BM17" i="32"/>
  <c r="BM18" i="32"/>
  <c r="BM19" i="32"/>
  <c r="BM20" i="32"/>
  <c r="BM21" i="32"/>
  <c r="BM22" i="32"/>
  <c r="BM23" i="32"/>
  <c r="BM25" i="32"/>
  <c r="BM26" i="32"/>
  <c r="BM28" i="32"/>
  <c r="BM29" i="32"/>
  <c r="BM30" i="32"/>
  <c r="BM31" i="32"/>
  <c r="BM32" i="32"/>
  <c r="BM33" i="32"/>
  <c r="BM34" i="32"/>
  <c r="BM57" i="32"/>
  <c r="BM58" i="32"/>
  <c r="BM59" i="32"/>
  <c r="BM60" i="32"/>
  <c r="BM61" i="32"/>
  <c r="BM63" i="32"/>
  <c r="BM65" i="32"/>
  <c r="BM66" i="32"/>
  <c r="BM67" i="32"/>
  <c r="BM35" i="32"/>
  <c r="BM24" i="32"/>
  <c r="BP36" i="32"/>
  <c r="BP37" i="32"/>
  <c r="BP38" i="32"/>
  <c r="BP39" i="32"/>
  <c r="BP40" i="32"/>
  <c r="BP45" i="32"/>
  <c r="BP46" i="32"/>
  <c r="BP47" i="32"/>
  <c r="BM45" i="32"/>
  <c r="BS12" i="32"/>
  <c r="BO36" i="32" l="1"/>
  <c r="BO36" i="35"/>
  <c r="BO36" i="37"/>
  <c r="BO36" i="38"/>
  <c r="BO36" i="39"/>
  <c r="BO36" i="34"/>
  <c r="BO36" i="36"/>
  <c r="BL66" i="32"/>
  <c r="BL66" i="38"/>
  <c r="BL66" i="39"/>
  <c r="BL66" i="36"/>
  <c r="BL66" i="35"/>
  <c r="BL66" i="34"/>
  <c r="BL66" i="37"/>
  <c r="BL60" i="32"/>
  <c r="BL60" i="37"/>
  <c r="BL60" i="34"/>
  <c r="BL60" i="38"/>
  <c r="BL60" i="39"/>
  <c r="BL60" i="35"/>
  <c r="BL60" i="36"/>
  <c r="BL56" i="32"/>
  <c r="BL56" i="38"/>
  <c r="BL56" i="39"/>
  <c r="BL56" i="35"/>
  <c r="BL56" i="34"/>
  <c r="BL56" i="36"/>
  <c r="BL56" i="37"/>
  <c r="BL31" i="32"/>
  <c r="BL31" i="37"/>
  <c r="BL31" i="38"/>
  <c r="BL31" i="39"/>
  <c r="BL31" i="35"/>
  <c r="BL31" i="34"/>
  <c r="BL31" i="36"/>
  <c r="BL26" i="32"/>
  <c r="BL26" i="36"/>
  <c r="BL26" i="34"/>
  <c r="BL26" i="37"/>
  <c r="BL26" i="38"/>
  <c r="BL26" i="39"/>
  <c r="BL26" i="35"/>
  <c r="BL21" i="32"/>
  <c r="BL21" i="35"/>
  <c r="BL21" i="37"/>
  <c r="BL21" i="38"/>
  <c r="BL21" i="39"/>
  <c r="BL21" i="34"/>
  <c r="BL21" i="36"/>
  <c r="BL17" i="32"/>
  <c r="BL17" i="36"/>
  <c r="BL17" i="37"/>
  <c r="BL17" i="35"/>
  <c r="BL17" i="38"/>
  <c r="BL17" i="39"/>
  <c r="BL17" i="34"/>
  <c r="BL13" i="32"/>
  <c r="BL13" i="37"/>
  <c r="BL13" i="34"/>
  <c r="BL13" i="38"/>
  <c r="BL13" i="39"/>
  <c r="BL13" i="35"/>
  <c r="BL13" i="36"/>
  <c r="BO37" i="32"/>
  <c r="BO37" i="36"/>
  <c r="BO37" i="37"/>
  <c r="BO37" i="35"/>
  <c r="BO37" i="38"/>
  <c r="BO37" i="39"/>
  <c r="BO37" i="34"/>
  <c r="BL67" i="32"/>
  <c r="BL67" i="37"/>
  <c r="BL67" i="35"/>
  <c r="BL67" i="38"/>
  <c r="BL67" i="39"/>
  <c r="BL67" i="34"/>
  <c r="BL67" i="36"/>
  <c r="BL61" i="32"/>
  <c r="BL61" i="34"/>
  <c r="BL61" i="35"/>
  <c r="BL61" i="36"/>
  <c r="BL61" i="37"/>
  <c r="BL61" i="38"/>
  <c r="BL61" i="39"/>
  <c r="BL57" i="32"/>
  <c r="BL57" i="37"/>
  <c r="BL57" i="38"/>
  <c r="BL57" i="34"/>
  <c r="BL57" i="39"/>
  <c r="BL57" i="35"/>
  <c r="BL57" i="36"/>
  <c r="BL32" i="32"/>
  <c r="BL32" i="35"/>
  <c r="BL32" i="37"/>
  <c r="BL32" i="38"/>
  <c r="BL32" i="39"/>
  <c r="BL32" i="34"/>
  <c r="BL32" i="36"/>
  <c r="BL28" i="32"/>
  <c r="BL28" i="36"/>
  <c r="BL28" i="37"/>
  <c r="BL28" i="35"/>
  <c r="BL28" i="38"/>
  <c r="BL28" i="39"/>
  <c r="BL28" i="34"/>
  <c r="BL22" i="32"/>
  <c r="BL22" i="38"/>
  <c r="BL22" i="39"/>
  <c r="BL22" i="35"/>
  <c r="BL22" i="34"/>
  <c r="BL22" i="36"/>
  <c r="BL22" i="37"/>
  <c r="BL18" i="32"/>
  <c r="BL18" i="35"/>
  <c r="BL18" i="36"/>
  <c r="BL18" i="37"/>
  <c r="BL18" i="38"/>
  <c r="BL18" i="39"/>
  <c r="BL18" i="34"/>
  <c r="BL14" i="32"/>
  <c r="BL14" i="34"/>
  <c r="BL14" i="38"/>
  <c r="BL14" i="39"/>
  <c r="BL14" i="36"/>
  <c r="BL14" i="35"/>
  <c r="BL14" i="37"/>
  <c r="BO38" i="32"/>
  <c r="BO38" i="39"/>
  <c r="BO38" i="35"/>
  <c r="BO38" i="36"/>
  <c r="BO38" i="37"/>
  <c r="BO38" i="34"/>
  <c r="BO38" i="38"/>
  <c r="BL35" i="32"/>
  <c r="BL35" i="36"/>
  <c r="BL35" i="37"/>
  <c r="BL35" i="34"/>
  <c r="BL35" i="38"/>
  <c r="BL35" i="39"/>
  <c r="BL35" i="35"/>
  <c r="BL63" i="32"/>
  <c r="BL63" i="38"/>
  <c r="BL63" i="39"/>
  <c r="BL63" i="36"/>
  <c r="BL63" i="37"/>
  <c r="BL63" i="35"/>
  <c r="BL63" i="34"/>
  <c r="BL58" i="32"/>
  <c r="BL58" i="36"/>
  <c r="BL58" i="35"/>
  <c r="BL58" i="34"/>
  <c r="BL58" i="37"/>
  <c r="BL58" i="38"/>
  <c r="BL58" i="39"/>
  <c r="BL33" i="32"/>
  <c r="BL33" i="36"/>
  <c r="BL33" i="37"/>
  <c r="BL33" i="34"/>
  <c r="BL33" i="38"/>
  <c r="BL33" i="39"/>
  <c r="BL33" i="35"/>
  <c r="BL29" i="32"/>
  <c r="BL29" i="36"/>
  <c r="BL29" i="37"/>
  <c r="BL29" i="38"/>
  <c r="BL29" i="39"/>
  <c r="BL29" i="35"/>
  <c r="BL29" i="34"/>
  <c r="BL23" i="32"/>
  <c r="BL23" i="38"/>
  <c r="BL23" i="39"/>
  <c r="BL23" i="34"/>
  <c r="BL23" i="36"/>
  <c r="BL23" i="35"/>
  <c r="BL23" i="37"/>
  <c r="BL19" i="32"/>
  <c r="BL19" i="36"/>
  <c r="BL19" i="37"/>
  <c r="BL19" i="35"/>
  <c r="BL19" i="38"/>
  <c r="BL19" i="39"/>
  <c r="BL19" i="34"/>
  <c r="BL15" i="32"/>
  <c r="BL15" i="35"/>
  <c r="BL15" i="34"/>
  <c r="BL15" i="38"/>
  <c r="BL15" i="39"/>
  <c r="BL15" i="36"/>
  <c r="BL15" i="37"/>
  <c r="BO39" i="32"/>
  <c r="BO39" i="38"/>
  <c r="BO39" i="39"/>
  <c r="BO39" i="35"/>
  <c r="BO39" i="36"/>
  <c r="BO39" i="34"/>
  <c r="BO39" i="37"/>
  <c r="BL24" i="32"/>
  <c r="BL24" i="39"/>
  <c r="BL24" i="35"/>
  <c r="BL24" i="34"/>
  <c r="BL24" i="36"/>
  <c r="BL24" i="37"/>
  <c r="BL24" i="38"/>
  <c r="BL65" i="32"/>
  <c r="BL65" i="39"/>
  <c r="BL65" i="35"/>
  <c r="BL65" i="36"/>
  <c r="BL65" i="37"/>
  <c r="BL65" i="34"/>
  <c r="BL65" i="38"/>
  <c r="BL59" i="32"/>
  <c r="BL59" i="39"/>
  <c r="BL59" i="34"/>
  <c r="BL59" i="36"/>
  <c r="BL59" i="37"/>
  <c r="BL59" i="38"/>
  <c r="BL59" i="35"/>
  <c r="BL34" i="32"/>
  <c r="BL34" i="36"/>
  <c r="BL34" i="35"/>
  <c r="BL34" i="37"/>
  <c r="BL34" i="34"/>
  <c r="BL34" i="38"/>
  <c r="BL34" i="39"/>
  <c r="BL30" i="32"/>
  <c r="BL30" i="37"/>
  <c r="BL30" i="35"/>
  <c r="BL30" i="38"/>
  <c r="BL30" i="39"/>
  <c r="BL30" i="34"/>
  <c r="BL30" i="36"/>
  <c r="BL25" i="32"/>
  <c r="BL25" i="36"/>
  <c r="BL25" i="34"/>
  <c r="BL25" i="35"/>
  <c r="BL25" i="37"/>
  <c r="BL25" i="38"/>
  <c r="BL25" i="39"/>
  <c r="BL20" i="32"/>
  <c r="BL20" i="37"/>
  <c r="BL20" i="38"/>
  <c r="BL20" i="39"/>
  <c r="BL20" i="34"/>
  <c r="BL20" i="35"/>
  <c r="BL20" i="36"/>
  <c r="BL16" i="32"/>
  <c r="BL16" i="39"/>
  <c r="BL16" i="35"/>
  <c r="BL16" i="36"/>
  <c r="BL16" i="37"/>
  <c r="BL16" i="38"/>
  <c r="BL16" i="34"/>
  <c r="BL11" i="32"/>
  <c r="BL11" i="37"/>
  <c r="BL11" i="38"/>
  <c r="BL11" i="39"/>
  <c r="BL11" i="34"/>
  <c r="BL11" i="35"/>
  <c r="BL11" i="36"/>
  <c r="BL45" i="32"/>
  <c r="BL45" i="37"/>
  <c r="BL45" i="36"/>
  <c r="BL45" i="35"/>
  <c r="BL45" i="34"/>
  <c r="BL45" i="38"/>
  <c r="BL45" i="39"/>
  <c r="BO40" i="32"/>
  <c r="BO40" i="38"/>
  <c r="BO40" i="35"/>
  <c r="BO40" i="37"/>
  <c r="BO40" i="34"/>
  <c r="BO40" i="39"/>
  <c r="BO40" i="36"/>
  <c r="BR12" i="32"/>
  <c r="BR12" i="34"/>
  <c r="BR12" i="37"/>
  <c r="BR12" i="36"/>
  <c r="BR12" i="38"/>
  <c r="BR12" i="39"/>
  <c r="BR12" i="35"/>
  <c r="BO45" i="32"/>
  <c r="BO45" i="37"/>
  <c r="BO45" i="36"/>
  <c r="BO45" i="39"/>
  <c r="BO45" i="35"/>
  <c r="BO45" i="38"/>
  <c r="BO45" i="34"/>
  <c r="BO62" i="32"/>
  <c r="BO62" i="36"/>
  <c r="BO62" i="39"/>
  <c r="BO62" i="37"/>
  <c r="BO62" i="38"/>
  <c r="BO62" i="34"/>
  <c r="BO62" i="35"/>
  <c r="BO46" i="32"/>
  <c r="BO46" i="36"/>
  <c r="BO46" i="39"/>
  <c r="BO46" i="37"/>
  <c r="BO46" i="38"/>
  <c r="BO46" i="35"/>
  <c r="BO46" i="34"/>
  <c r="BO47" i="32"/>
  <c r="BO47" i="38"/>
  <c r="BO47" i="36"/>
  <c r="BO47" i="37"/>
  <c r="BO47" i="34"/>
  <c r="BO47" i="35"/>
  <c r="BO47" i="39"/>
  <c r="BM18" i="34"/>
  <c r="BP39" i="34"/>
  <c r="BM67" i="34"/>
  <c r="BM61" i="34"/>
  <c r="C70" i="4"/>
  <c r="AJ201" i="5" l="1"/>
  <c r="AJ189" i="5"/>
  <c r="AJ177" i="5"/>
  <c r="AJ165" i="5"/>
  <c r="AJ153" i="5"/>
  <c r="AJ141" i="5"/>
  <c r="AJ129" i="5"/>
  <c r="AJ117" i="5"/>
  <c r="AJ105" i="5"/>
  <c r="AJ93" i="5"/>
  <c r="AJ81" i="5"/>
  <c r="AJ200" i="5"/>
  <c r="AJ188" i="5"/>
  <c r="AJ176" i="5"/>
  <c r="AJ164" i="5"/>
  <c r="AJ152" i="5"/>
  <c r="AJ140" i="5"/>
  <c r="AJ128" i="5"/>
  <c r="AJ116" i="5"/>
  <c r="AJ104" i="5"/>
  <c r="AJ92" i="5"/>
  <c r="AJ80" i="5"/>
  <c r="AJ199" i="5"/>
  <c r="AJ187" i="5"/>
  <c r="AJ175" i="5"/>
  <c r="AJ163" i="5"/>
  <c r="AJ151" i="5"/>
  <c r="AJ139" i="5"/>
  <c r="AJ127" i="5"/>
  <c r="AJ115" i="5"/>
  <c r="AJ103" i="5"/>
  <c r="AJ91" i="5"/>
  <c r="AJ79" i="5"/>
  <c r="AJ191" i="5"/>
  <c r="AJ143" i="5"/>
  <c r="AJ83" i="5"/>
  <c r="AJ118" i="5"/>
  <c r="AJ198" i="5"/>
  <c r="AJ186" i="5"/>
  <c r="AJ174" i="5"/>
  <c r="AJ162" i="5"/>
  <c r="AJ150" i="5"/>
  <c r="AJ138" i="5"/>
  <c r="AJ126" i="5"/>
  <c r="AJ114" i="5"/>
  <c r="AJ102" i="5"/>
  <c r="AJ90" i="5"/>
  <c r="AJ78" i="5"/>
  <c r="AJ167" i="5"/>
  <c r="AJ107" i="5"/>
  <c r="AJ166" i="5"/>
  <c r="AJ94" i="5"/>
  <c r="AJ197" i="5"/>
  <c r="AJ185" i="5"/>
  <c r="AJ173" i="5"/>
  <c r="AJ161" i="5"/>
  <c r="AJ149" i="5"/>
  <c r="AJ137" i="5"/>
  <c r="AJ125" i="5"/>
  <c r="AJ113" i="5"/>
  <c r="AJ101" i="5"/>
  <c r="AJ89" i="5"/>
  <c r="AJ77" i="5"/>
  <c r="AJ155" i="5"/>
  <c r="AJ95" i="5"/>
  <c r="AJ190" i="5"/>
  <c r="AJ142" i="5"/>
  <c r="AJ82" i="5"/>
  <c r="AJ196" i="5"/>
  <c r="AJ184" i="5"/>
  <c r="AJ172" i="5"/>
  <c r="AJ160" i="5"/>
  <c r="AJ148" i="5"/>
  <c r="AJ136" i="5"/>
  <c r="AJ124" i="5"/>
  <c r="AJ112" i="5"/>
  <c r="AJ100" i="5"/>
  <c r="AJ88" i="5"/>
  <c r="AJ195" i="5"/>
  <c r="AJ183" i="5"/>
  <c r="AJ171" i="5"/>
  <c r="AJ159" i="5"/>
  <c r="AJ147" i="5"/>
  <c r="AJ135" i="5"/>
  <c r="AJ123" i="5"/>
  <c r="AJ111" i="5"/>
  <c r="AJ99" i="5"/>
  <c r="AJ87" i="5"/>
  <c r="AJ194" i="5"/>
  <c r="AJ182" i="5"/>
  <c r="AJ170" i="5"/>
  <c r="AJ158" i="5"/>
  <c r="AJ146" i="5"/>
  <c r="AJ134" i="5"/>
  <c r="AJ122" i="5"/>
  <c r="AJ110" i="5"/>
  <c r="AJ98" i="5"/>
  <c r="AJ86" i="5"/>
  <c r="AJ193" i="5"/>
  <c r="AJ181" i="5"/>
  <c r="AJ169" i="5"/>
  <c r="AJ157" i="5"/>
  <c r="AJ145" i="5"/>
  <c r="AJ133" i="5"/>
  <c r="AJ121" i="5"/>
  <c r="AJ109" i="5"/>
  <c r="AJ97" i="5"/>
  <c r="AJ85" i="5"/>
  <c r="AJ203" i="5"/>
  <c r="AJ131" i="5"/>
  <c r="AJ154" i="5"/>
  <c r="AJ204" i="5"/>
  <c r="AJ192" i="5"/>
  <c r="AJ180" i="5"/>
  <c r="AJ168" i="5"/>
  <c r="AJ156" i="5"/>
  <c r="AJ144" i="5"/>
  <c r="AJ132" i="5"/>
  <c r="AJ120" i="5"/>
  <c r="AJ108" i="5"/>
  <c r="AJ96" i="5"/>
  <c r="AJ84" i="5"/>
  <c r="AJ179" i="5"/>
  <c r="AJ119" i="5"/>
  <c r="AJ202" i="5"/>
  <c r="AJ178" i="5"/>
  <c r="AJ130" i="5"/>
  <c r="AJ106" i="5"/>
  <c r="BP45" i="34"/>
  <c r="BM20" i="34"/>
  <c r="BM63" i="34"/>
  <c r="BM26" i="34"/>
  <c r="BP62" i="34"/>
  <c r="BM66" i="34"/>
  <c r="BM24" i="34"/>
  <c r="BM15" i="34"/>
  <c r="BP40" i="34"/>
  <c r="BS12" i="34"/>
  <c r="BP47" i="34"/>
  <c r="BM29" i="34"/>
  <c r="BM56" i="34"/>
  <c r="BM25" i="34"/>
  <c r="BM58" i="34"/>
  <c r="BM21" i="34"/>
  <c r="BM30" i="34"/>
  <c r="BM59" i="34"/>
  <c r="BM28" i="34"/>
  <c r="BM32" i="34"/>
  <c r="BM34" i="34"/>
  <c r="BM35" i="34"/>
  <c r="BM31" i="34"/>
  <c r="BP38" i="34"/>
  <c r="BM57" i="34"/>
  <c r="BM65" i="34"/>
  <c r="BP46" i="34"/>
  <c r="BM60" i="34"/>
  <c r="BP36" i="34"/>
  <c r="BM19" i="34"/>
  <c r="BM14" i="34"/>
  <c r="BM45" i="34"/>
  <c r="BP37" i="34"/>
  <c r="BM23" i="34"/>
  <c r="BM22" i="34"/>
  <c r="BM11" i="34"/>
  <c r="BM16" i="34"/>
  <c r="BM33" i="34"/>
  <c r="BM17" i="34"/>
  <c r="BM13" i="34"/>
  <c r="G24" i="4"/>
  <c r="C25" i="4"/>
  <c r="W425" i="5" l="1"/>
  <c r="X425" i="5" s="1"/>
  <c r="W422" i="5"/>
  <c r="X422" i="5" s="1"/>
  <c r="W424" i="5"/>
  <c r="X424" i="5" s="1"/>
  <c r="W423" i="5"/>
  <c r="X423" i="5" s="1"/>
  <c r="W421" i="5"/>
  <c r="X421" i="5" s="1"/>
  <c r="W420" i="5"/>
  <c r="X420" i="5" s="1"/>
  <c r="W419" i="5"/>
  <c r="X419" i="5" s="1"/>
  <c r="W418" i="5"/>
  <c r="X418" i="5" s="1"/>
  <c r="W426" i="5"/>
  <c r="X426" i="5" s="1"/>
  <c r="W195" i="5"/>
  <c r="X195" i="5" s="1"/>
  <c r="W183" i="5"/>
  <c r="X183" i="5" s="1"/>
  <c r="W171" i="5"/>
  <c r="X171" i="5" s="1"/>
  <c r="W159" i="5"/>
  <c r="X159" i="5" s="1"/>
  <c r="W147" i="5"/>
  <c r="X147" i="5" s="1"/>
  <c r="W135" i="5"/>
  <c r="X135" i="5" s="1"/>
  <c r="W123" i="5"/>
  <c r="X123" i="5" s="1"/>
  <c r="W111" i="5"/>
  <c r="X111" i="5" s="1"/>
  <c r="W99" i="5"/>
  <c r="X99" i="5" s="1"/>
  <c r="W87" i="5"/>
  <c r="X87" i="5" s="1"/>
  <c r="W182" i="5"/>
  <c r="X182" i="5" s="1"/>
  <c r="W170" i="5"/>
  <c r="X170" i="5" s="1"/>
  <c r="W158" i="5"/>
  <c r="X158" i="5" s="1"/>
  <c r="W146" i="5"/>
  <c r="X146" i="5" s="1"/>
  <c r="W134" i="5"/>
  <c r="X134" i="5" s="1"/>
  <c r="W122" i="5"/>
  <c r="X122" i="5" s="1"/>
  <c r="W110" i="5"/>
  <c r="X110" i="5" s="1"/>
  <c r="W98" i="5"/>
  <c r="X98" i="5" s="1"/>
  <c r="W86" i="5"/>
  <c r="X86" i="5" s="1"/>
  <c r="W194" i="5"/>
  <c r="X194" i="5" s="1"/>
  <c r="W193" i="5"/>
  <c r="X193" i="5" s="1"/>
  <c r="W181" i="5"/>
  <c r="X181" i="5" s="1"/>
  <c r="W169" i="5"/>
  <c r="X169" i="5" s="1"/>
  <c r="W157" i="5"/>
  <c r="X157" i="5" s="1"/>
  <c r="W145" i="5"/>
  <c r="X145" i="5" s="1"/>
  <c r="W133" i="5"/>
  <c r="X133" i="5" s="1"/>
  <c r="W121" i="5"/>
  <c r="X121" i="5" s="1"/>
  <c r="W109" i="5"/>
  <c r="X109" i="5" s="1"/>
  <c r="W97" i="5"/>
  <c r="X97" i="5" s="1"/>
  <c r="W85" i="5"/>
  <c r="X85" i="5" s="1"/>
  <c r="W204" i="5"/>
  <c r="X204" i="5" s="1"/>
  <c r="W192" i="5"/>
  <c r="X192" i="5" s="1"/>
  <c r="W180" i="5"/>
  <c r="X180" i="5" s="1"/>
  <c r="W168" i="5"/>
  <c r="X168" i="5" s="1"/>
  <c r="W156" i="5"/>
  <c r="X156" i="5" s="1"/>
  <c r="W144" i="5"/>
  <c r="X144" i="5" s="1"/>
  <c r="W132" i="5"/>
  <c r="X132" i="5" s="1"/>
  <c r="W120" i="5"/>
  <c r="X120" i="5" s="1"/>
  <c r="W108" i="5"/>
  <c r="X108" i="5" s="1"/>
  <c r="W96" i="5"/>
  <c r="X96" i="5" s="1"/>
  <c r="W84" i="5"/>
  <c r="X84" i="5" s="1"/>
  <c r="W203" i="5"/>
  <c r="X203" i="5" s="1"/>
  <c r="W191" i="5"/>
  <c r="X191" i="5" s="1"/>
  <c r="W179" i="5"/>
  <c r="X179" i="5" s="1"/>
  <c r="W167" i="5"/>
  <c r="X167" i="5" s="1"/>
  <c r="W155" i="5"/>
  <c r="X155" i="5" s="1"/>
  <c r="W143" i="5"/>
  <c r="X143" i="5" s="1"/>
  <c r="W131" i="5"/>
  <c r="X131" i="5" s="1"/>
  <c r="W119" i="5"/>
  <c r="X119" i="5" s="1"/>
  <c r="W107" i="5"/>
  <c r="X107" i="5" s="1"/>
  <c r="W95" i="5"/>
  <c r="X95" i="5" s="1"/>
  <c r="W83" i="5"/>
  <c r="X83" i="5" s="1"/>
  <c r="W202" i="5"/>
  <c r="X202" i="5" s="1"/>
  <c r="W190" i="5"/>
  <c r="X190" i="5" s="1"/>
  <c r="W178" i="5"/>
  <c r="X178" i="5" s="1"/>
  <c r="W166" i="5"/>
  <c r="X166" i="5" s="1"/>
  <c r="W154" i="5"/>
  <c r="X154" i="5" s="1"/>
  <c r="W142" i="5"/>
  <c r="X142" i="5" s="1"/>
  <c r="W130" i="5"/>
  <c r="X130" i="5" s="1"/>
  <c r="W118" i="5"/>
  <c r="X118" i="5" s="1"/>
  <c r="W106" i="5"/>
  <c r="X106" i="5" s="1"/>
  <c r="W94" i="5"/>
  <c r="X94" i="5" s="1"/>
  <c r="W82" i="5"/>
  <c r="X82" i="5" s="1"/>
  <c r="W196" i="5"/>
  <c r="X196" i="5" s="1"/>
  <c r="W160" i="5"/>
  <c r="X160" i="5" s="1"/>
  <c r="W136" i="5"/>
  <c r="X136" i="5" s="1"/>
  <c r="W100" i="5"/>
  <c r="X100" i="5" s="1"/>
  <c r="W201" i="5"/>
  <c r="X201" i="5" s="1"/>
  <c r="W189" i="5"/>
  <c r="X189" i="5" s="1"/>
  <c r="W177" i="5"/>
  <c r="X177" i="5" s="1"/>
  <c r="W165" i="5"/>
  <c r="X165" i="5" s="1"/>
  <c r="W153" i="5"/>
  <c r="X153" i="5" s="1"/>
  <c r="W141" i="5"/>
  <c r="X141" i="5" s="1"/>
  <c r="W129" i="5"/>
  <c r="X129" i="5" s="1"/>
  <c r="W117" i="5"/>
  <c r="X117" i="5" s="1"/>
  <c r="W105" i="5"/>
  <c r="X105" i="5" s="1"/>
  <c r="W93" i="5"/>
  <c r="X93" i="5" s="1"/>
  <c r="W81" i="5"/>
  <c r="X81" i="5" s="1"/>
  <c r="W172" i="5"/>
  <c r="X172" i="5" s="1"/>
  <c r="W200" i="5"/>
  <c r="X200" i="5" s="1"/>
  <c r="W188" i="5"/>
  <c r="X188" i="5" s="1"/>
  <c r="W176" i="5"/>
  <c r="X176" i="5" s="1"/>
  <c r="W164" i="5"/>
  <c r="X164" i="5" s="1"/>
  <c r="W152" i="5"/>
  <c r="X152" i="5" s="1"/>
  <c r="W140" i="5"/>
  <c r="X140" i="5" s="1"/>
  <c r="W128" i="5"/>
  <c r="X128" i="5" s="1"/>
  <c r="W116" i="5"/>
  <c r="X116" i="5" s="1"/>
  <c r="W104" i="5"/>
  <c r="X104" i="5" s="1"/>
  <c r="W92" i="5"/>
  <c r="X92" i="5" s="1"/>
  <c r="W80" i="5"/>
  <c r="X80" i="5" s="1"/>
  <c r="W184" i="5"/>
  <c r="X184" i="5" s="1"/>
  <c r="W124" i="5"/>
  <c r="X124" i="5" s="1"/>
  <c r="W88" i="5"/>
  <c r="X88" i="5" s="1"/>
  <c r="W199" i="5"/>
  <c r="X199" i="5" s="1"/>
  <c r="W187" i="5"/>
  <c r="X187" i="5" s="1"/>
  <c r="W175" i="5"/>
  <c r="X175" i="5" s="1"/>
  <c r="W163" i="5"/>
  <c r="X163" i="5" s="1"/>
  <c r="W151" i="5"/>
  <c r="X151" i="5" s="1"/>
  <c r="W139" i="5"/>
  <c r="X139" i="5" s="1"/>
  <c r="W127" i="5"/>
  <c r="X127" i="5" s="1"/>
  <c r="W115" i="5"/>
  <c r="X115" i="5" s="1"/>
  <c r="W103" i="5"/>
  <c r="X103" i="5" s="1"/>
  <c r="W91" i="5"/>
  <c r="X91" i="5" s="1"/>
  <c r="W79" i="5"/>
  <c r="X79" i="5" s="1"/>
  <c r="W148" i="5"/>
  <c r="X148" i="5" s="1"/>
  <c r="W112" i="5"/>
  <c r="X112" i="5" s="1"/>
  <c r="W198" i="5"/>
  <c r="X198" i="5" s="1"/>
  <c r="W186" i="5"/>
  <c r="X186" i="5" s="1"/>
  <c r="W174" i="5"/>
  <c r="X174" i="5" s="1"/>
  <c r="W162" i="5"/>
  <c r="X162" i="5" s="1"/>
  <c r="W150" i="5"/>
  <c r="X150" i="5" s="1"/>
  <c r="W138" i="5"/>
  <c r="X138" i="5" s="1"/>
  <c r="W126" i="5"/>
  <c r="X126" i="5" s="1"/>
  <c r="W114" i="5"/>
  <c r="X114" i="5" s="1"/>
  <c r="W102" i="5"/>
  <c r="X102" i="5" s="1"/>
  <c r="W90" i="5"/>
  <c r="X90" i="5" s="1"/>
  <c r="W78" i="5"/>
  <c r="X78" i="5" s="1"/>
  <c r="W197" i="5"/>
  <c r="X197" i="5" s="1"/>
  <c r="W185" i="5"/>
  <c r="X185" i="5" s="1"/>
  <c r="W173" i="5"/>
  <c r="X173" i="5" s="1"/>
  <c r="W161" i="5"/>
  <c r="X161" i="5" s="1"/>
  <c r="W149" i="5"/>
  <c r="X149" i="5" s="1"/>
  <c r="W137" i="5"/>
  <c r="X137" i="5" s="1"/>
  <c r="W125" i="5"/>
  <c r="X125" i="5" s="1"/>
  <c r="W113" i="5"/>
  <c r="X113" i="5" s="1"/>
  <c r="W101" i="5"/>
  <c r="X101" i="5" s="1"/>
  <c r="W89" i="5"/>
  <c r="X89" i="5" s="1"/>
  <c r="W77" i="5"/>
  <c r="X77" i="5" s="1"/>
  <c r="G105" i="34"/>
  <c r="X27" i="34"/>
  <c r="X25" i="34"/>
  <c r="G86" i="34"/>
  <c r="G14" i="34"/>
  <c r="G44" i="34"/>
  <c r="X52" i="34"/>
  <c r="G104" i="34"/>
  <c r="G98" i="34"/>
  <c r="G81" i="34"/>
  <c r="G55" i="34"/>
  <c r="G41" i="34"/>
  <c r="G61" i="34"/>
  <c r="X67" i="34"/>
  <c r="G95" i="34"/>
  <c r="G79" i="34"/>
  <c r="G45" i="34"/>
  <c r="G59" i="34"/>
  <c r="G75" i="34"/>
  <c r="X16" i="34"/>
  <c r="X41" i="34"/>
  <c r="X29" i="34"/>
  <c r="G62" i="34"/>
  <c r="G29" i="34"/>
  <c r="X51" i="34"/>
  <c r="G103" i="34"/>
  <c r="G97" i="34"/>
  <c r="G80" i="34"/>
  <c r="G64" i="34"/>
  <c r="G42" i="34"/>
  <c r="G33" i="34"/>
  <c r="G72" i="34"/>
  <c r="G73" i="34"/>
  <c r="X53" i="34"/>
  <c r="X39" i="34"/>
  <c r="G56" i="34"/>
  <c r="G58" i="34"/>
  <c r="AO63" i="34"/>
  <c r="X23" i="34"/>
  <c r="G52" i="34"/>
  <c r="G50" i="34"/>
  <c r="X19" i="34"/>
  <c r="X47" i="34"/>
  <c r="X24" i="34"/>
  <c r="G68" i="34"/>
  <c r="G49" i="34"/>
  <c r="X18" i="34"/>
  <c r="G92" i="34"/>
  <c r="X40" i="34"/>
  <c r="G27" i="34"/>
  <c r="X48" i="34"/>
  <c r="G84" i="34"/>
  <c r="G66" i="34"/>
  <c r="X13" i="34"/>
  <c r="AO68" i="34"/>
  <c r="X49" i="34"/>
  <c r="G85" i="34"/>
  <c r="G47" i="34"/>
  <c r="G13" i="34"/>
  <c r="X11" i="34"/>
  <c r="X20" i="34"/>
  <c r="G15" i="34"/>
  <c r="G48" i="34"/>
  <c r="G76" i="34"/>
  <c r="X17" i="34"/>
  <c r="X42" i="34"/>
  <c r="AK137" i="5" l="1"/>
  <c r="AO137" i="5" s="1"/>
  <c r="AK150" i="5"/>
  <c r="AO150" i="5" s="1"/>
  <c r="AK139" i="5"/>
  <c r="AO139" i="5" s="1"/>
  <c r="AK116" i="5"/>
  <c r="AO116" i="5" s="1"/>
  <c r="AK117" i="5"/>
  <c r="AO117" i="5" s="1"/>
  <c r="AK82" i="5"/>
  <c r="AO82" i="5" s="1"/>
  <c r="AK95" i="5"/>
  <c r="AO95" i="5" s="1"/>
  <c r="AK108" i="5"/>
  <c r="AO108" i="5" s="1"/>
  <c r="AK121" i="5"/>
  <c r="AO121" i="5" s="1"/>
  <c r="AK134" i="5"/>
  <c r="AO134" i="5" s="1"/>
  <c r="AK171" i="5"/>
  <c r="AO171" i="5" s="1"/>
  <c r="AK149" i="5"/>
  <c r="AO149" i="5" s="1"/>
  <c r="AK151" i="5"/>
  <c r="AO151" i="5" s="1"/>
  <c r="AK94" i="5"/>
  <c r="AO94" i="5" s="1"/>
  <c r="AK161" i="5"/>
  <c r="AO161" i="5" s="1"/>
  <c r="AK174" i="5"/>
  <c r="AO174" i="5" s="1"/>
  <c r="AK163" i="5"/>
  <c r="AO163" i="5" s="1"/>
  <c r="AK140" i="5"/>
  <c r="AO140" i="5" s="1"/>
  <c r="AK141" i="5"/>
  <c r="AO141" i="5" s="1"/>
  <c r="AK106" i="5"/>
  <c r="AO106" i="5" s="1"/>
  <c r="AK119" i="5"/>
  <c r="AO119" i="5" s="1"/>
  <c r="AK132" i="5"/>
  <c r="AO132" i="5" s="1"/>
  <c r="AK145" i="5"/>
  <c r="AO145" i="5" s="1"/>
  <c r="AK158" i="5"/>
  <c r="AO158" i="5" s="1"/>
  <c r="AK195" i="5"/>
  <c r="AO195" i="5" s="1"/>
  <c r="AK162" i="5"/>
  <c r="AO162" i="5" s="1"/>
  <c r="AK128" i="5"/>
  <c r="AO128" i="5" s="1"/>
  <c r="AK129" i="5"/>
  <c r="AO129" i="5" s="1"/>
  <c r="AK107" i="5"/>
  <c r="AO107" i="5" s="1"/>
  <c r="AK120" i="5"/>
  <c r="AO120" i="5" s="1"/>
  <c r="AK133" i="5"/>
  <c r="AO133" i="5" s="1"/>
  <c r="AK146" i="5"/>
  <c r="AO146" i="5" s="1"/>
  <c r="AK183" i="5"/>
  <c r="AO183" i="5" s="1"/>
  <c r="AK173" i="5"/>
  <c r="AO173" i="5" s="1"/>
  <c r="AK186" i="5"/>
  <c r="AO186" i="5" s="1"/>
  <c r="AK175" i="5"/>
  <c r="AO175" i="5" s="1"/>
  <c r="AK152" i="5"/>
  <c r="AO152" i="5" s="1"/>
  <c r="AK153" i="5"/>
  <c r="AO153" i="5" s="1"/>
  <c r="AK118" i="5"/>
  <c r="AO118" i="5" s="1"/>
  <c r="AK131" i="5"/>
  <c r="AO131" i="5" s="1"/>
  <c r="AK144" i="5"/>
  <c r="AO144" i="5" s="1"/>
  <c r="AK157" i="5"/>
  <c r="AO157" i="5" s="1"/>
  <c r="AK170" i="5"/>
  <c r="AO170" i="5" s="1"/>
  <c r="AK185" i="5"/>
  <c r="AO185" i="5" s="1"/>
  <c r="AK198" i="5"/>
  <c r="AO198" i="5" s="1"/>
  <c r="AK187" i="5"/>
  <c r="AO187" i="5" s="1"/>
  <c r="AK164" i="5"/>
  <c r="AO164" i="5" s="1"/>
  <c r="AK165" i="5"/>
  <c r="AO165" i="5" s="1"/>
  <c r="AK130" i="5"/>
  <c r="AO130" i="5" s="1"/>
  <c r="AK143" i="5"/>
  <c r="AO143" i="5" s="1"/>
  <c r="AK156" i="5"/>
  <c r="AO156" i="5" s="1"/>
  <c r="AK169" i="5"/>
  <c r="AO169" i="5" s="1"/>
  <c r="AK182" i="5"/>
  <c r="AO182" i="5" s="1"/>
  <c r="AK197" i="5"/>
  <c r="AO197" i="5" s="1"/>
  <c r="AK112" i="5"/>
  <c r="AO112" i="5" s="1"/>
  <c r="AK199" i="5"/>
  <c r="AO199" i="5" s="1"/>
  <c r="AK176" i="5"/>
  <c r="AO176" i="5" s="1"/>
  <c r="AK177" i="5"/>
  <c r="AO177" i="5" s="1"/>
  <c r="AK142" i="5"/>
  <c r="AO142" i="5" s="1"/>
  <c r="AK155" i="5"/>
  <c r="AO155" i="5" s="1"/>
  <c r="AK168" i="5"/>
  <c r="AO168" i="5" s="1"/>
  <c r="AK181" i="5"/>
  <c r="AO181" i="5" s="1"/>
  <c r="AK87" i="5"/>
  <c r="AO87" i="5" s="1"/>
  <c r="AK78" i="5"/>
  <c r="AO78" i="5" s="1"/>
  <c r="AK148" i="5"/>
  <c r="AO148" i="5" s="1"/>
  <c r="AK88" i="5"/>
  <c r="AO88" i="5" s="1"/>
  <c r="AK188" i="5"/>
  <c r="AO188" i="5" s="1"/>
  <c r="AK189" i="5"/>
  <c r="AO189" i="5" s="1"/>
  <c r="AK154" i="5"/>
  <c r="AO154" i="5" s="1"/>
  <c r="AK167" i="5"/>
  <c r="AO167" i="5" s="1"/>
  <c r="AK180" i="5"/>
  <c r="AO180" i="5" s="1"/>
  <c r="AK193" i="5"/>
  <c r="AO193" i="5" s="1"/>
  <c r="AK99" i="5"/>
  <c r="AO99" i="5" s="1"/>
  <c r="AK77" i="5"/>
  <c r="AO77" i="5" s="1"/>
  <c r="AK90" i="5"/>
  <c r="AO90" i="5" s="1"/>
  <c r="AK79" i="5"/>
  <c r="AO79" i="5" s="1"/>
  <c r="AK124" i="5"/>
  <c r="AO124" i="5" s="1"/>
  <c r="AK200" i="5"/>
  <c r="AO200" i="5" s="1"/>
  <c r="AK201" i="5"/>
  <c r="AO201" i="5" s="1"/>
  <c r="AK166" i="5"/>
  <c r="AO166" i="5" s="1"/>
  <c r="AK179" i="5"/>
  <c r="AO179" i="5" s="1"/>
  <c r="AK192" i="5"/>
  <c r="AO192" i="5" s="1"/>
  <c r="AK194" i="5"/>
  <c r="AO194" i="5" s="1"/>
  <c r="AK111" i="5"/>
  <c r="AO111" i="5" s="1"/>
  <c r="AK89" i="5"/>
  <c r="AO89" i="5" s="1"/>
  <c r="AK102" i="5"/>
  <c r="AO102" i="5" s="1"/>
  <c r="AK91" i="5"/>
  <c r="AO91" i="5" s="1"/>
  <c r="AK184" i="5"/>
  <c r="AO184" i="5" s="1"/>
  <c r="AK172" i="5"/>
  <c r="AO172" i="5" s="1"/>
  <c r="AK100" i="5"/>
  <c r="AO100" i="5" s="1"/>
  <c r="AK178" i="5"/>
  <c r="AO178" i="5" s="1"/>
  <c r="AK191" i="5"/>
  <c r="AO191" i="5" s="1"/>
  <c r="AK204" i="5"/>
  <c r="AO204" i="5" s="1"/>
  <c r="AK86" i="5"/>
  <c r="AO86" i="5" s="1"/>
  <c r="AK123" i="5"/>
  <c r="AO123" i="5" s="1"/>
  <c r="AK101" i="5"/>
  <c r="AO101" i="5" s="1"/>
  <c r="AK114" i="5"/>
  <c r="AO114" i="5" s="1"/>
  <c r="AK103" i="5"/>
  <c r="AO103" i="5" s="1"/>
  <c r="AK80" i="5"/>
  <c r="AO80" i="5" s="1"/>
  <c r="AK81" i="5"/>
  <c r="AO81" i="5" s="1"/>
  <c r="AK136" i="5"/>
  <c r="AO136" i="5" s="1"/>
  <c r="AK190" i="5"/>
  <c r="AO190" i="5" s="1"/>
  <c r="AK203" i="5"/>
  <c r="AO203" i="5" s="1"/>
  <c r="AK85" i="5"/>
  <c r="AO85" i="5" s="1"/>
  <c r="AK98" i="5"/>
  <c r="AO98" i="5" s="1"/>
  <c r="AK135" i="5"/>
  <c r="AO135" i="5" s="1"/>
  <c r="AK113" i="5"/>
  <c r="AO113" i="5" s="1"/>
  <c r="AK126" i="5"/>
  <c r="AO126" i="5" s="1"/>
  <c r="AK115" i="5"/>
  <c r="AO115" i="5" s="1"/>
  <c r="AK92" i="5"/>
  <c r="AO92" i="5" s="1"/>
  <c r="AK93" i="5"/>
  <c r="AO93" i="5" s="1"/>
  <c r="AK160" i="5"/>
  <c r="AO160" i="5" s="1"/>
  <c r="AK202" i="5"/>
  <c r="AO202" i="5" s="1"/>
  <c r="AK84" i="5"/>
  <c r="AO84" i="5" s="1"/>
  <c r="AK97" i="5"/>
  <c r="AO97" i="5" s="1"/>
  <c r="AK110" i="5"/>
  <c r="AO110" i="5" s="1"/>
  <c r="AK147" i="5"/>
  <c r="AO147" i="5" s="1"/>
  <c r="AK125" i="5"/>
  <c r="AO125" i="5" s="1"/>
  <c r="AK138" i="5"/>
  <c r="AO138" i="5" s="1"/>
  <c r="AK127" i="5"/>
  <c r="AO127" i="5" s="1"/>
  <c r="AK104" i="5"/>
  <c r="AO104" i="5" s="1"/>
  <c r="AK105" i="5"/>
  <c r="AO105" i="5" s="1"/>
  <c r="AK196" i="5"/>
  <c r="AO196" i="5" s="1"/>
  <c r="AK83" i="5"/>
  <c r="AO83" i="5" s="1"/>
  <c r="AK96" i="5"/>
  <c r="AO96" i="5" s="1"/>
  <c r="AK109" i="5"/>
  <c r="AO109" i="5" s="1"/>
  <c r="AK122" i="5"/>
  <c r="AO122" i="5" s="1"/>
  <c r="AK159" i="5"/>
  <c r="AO159" i="5" s="1"/>
  <c r="AO87" i="35"/>
  <c r="AO87" i="34"/>
  <c r="X46" i="34"/>
  <c r="X32" i="34"/>
  <c r="X44" i="35"/>
  <c r="X44" i="34"/>
  <c r="X22" i="34"/>
  <c r="X65" i="34"/>
  <c r="G109" i="34"/>
  <c r="X66" i="34"/>
  <c r="G105" i="35"/>
  <c r="AO68" i="35"/>
  <c r="X13" i="35"/>
  <c r="G80" i="35"/>
  <c r="X39" i="35"/>
  <c r="G33" i="35"/>
  <c r="G66" i="35"/>
  <c r="X52" i="35"/>
  <c r="X11" i="35"/>
  <c r="G44" i="35"/>
  <c r="X18" i="35"/>
  <c r="G73" i="35"/>
  <c r="G15" i="35"/>
  <c r="X67" i="35"/>
  <c r="AO63" i="35"/>
  <c r="X29" i="35"/>
  <c r="G56" i="35"/>
  <c r="X42" i="35"/>
  <c r="G75" i="35"/>
  <c r="G49" i="35"/>
  <c r="G29" i="35"/>
  <c r="G59" i="35"/>
  <c r="G95" i="35"/>
  <c r="X16" i="35"/>
  <c r="G64" i="35"/>
  <c r="G68" i="35"/>
  <c r="X40" i="35"/>
  <c r="X24" i="35"/>
  <c r="G81" i="35"/>
  <c r="G41" i="35"/>
  <c r="G85" i="35"/>
  <c r="G62" i="35"/>
  <c r="X53" i="35"/>
  <c r="G48" i="35"/>
  <c r="G72" i="35"/>
  <c r="G52" i="35"/>
  <c r="G13" i="35"/>
  <c r="G45" i="35"/>
  <c r="X49" i="35"/>
  <c r="X20" i="35"/>
  <c r="G47" i="35"/>
  <c r="G55" i="35"/>
  <c r="G79" i="35"/>
  <c r="G103" i="35"/>
  <c r="G92" i="35"/>
  <c r="X19" i="35"/>
  <c r="G50" i="35"/>
  <c r="G76" i="35"/>
  <c r="X48" i="35"/>
  <c r="X51" i="35"/>
  <c r="X47" i="35"/>
  <c r="G58" i="35"/>
  <c r="X23" i="35"/>
  <c r="G84" i="35"/>
  <c r="G61" i="35"/>
  <c r="G97" i="35"/>
  <c r="X17" i="35"/>
  <c r="G27" i="35"/>
  <c r="BY48" i="32"/>
  <c r="BY44" i="32"/>
  <c r="BV43" i="32"/>
  <c r="BV42" i="32"/>
  <c r="BY41" i="32"/>
  <c r="BV27" i="32"/>
  <c r="BV10" i="32"/>
  <c r="G109" i="35" l="1"/>
  <c r="X32" i="39"/>
  <c r="X65" i="39"/>
  <c r="X65" i="35"/>
  <c r="X22" i="35"/>
  <c r="X32" i="35"/>
  <c r="X66" i="35"/>
  <c r="X66" i="39"/>
  <c r="X44" i="37"/>
  <c r="X46" i="35"/>
  <c r="X44" i="38"/>
  <c r="X25" i="39"/>
  <c r="X25" i="35"/>
  <c r="G98" i="39"/>
  <c r="G98" i="38"/>
  <c r="G109" i="39"/>
  <c r="G109" i="38"/>
  <c r="G104" i="35"/>
  <c r="G86" i="35"/>
  <c r="X25" i="37"/>
  <c r="X25" i="36"/>
  <c r="X41" i="39"/>
  <c r="X41" i="38"/>
  <c r="X22" i="37"/>
  <c r="X22" i="36"/>
  <c r="G14" i="39"/>
  <c r="G14" i="38"/>
  <c r="G104" i="39"/>
  <c r="G104" i="38"/>
  <c r="G14" i="35"/>
  <c r="G105" i="37"/>
  <c r="G105" i="36"/>
  <c r="G86" i="39"/>
  <c r="G86" i="38"/>
  <c r="X27" i="35"/>
  <c r="X66" i="37"/>
  <c r="X66" i="36"/>
  <c r="X32" i="37"/>
  <c r="X32" i="36"/>
  <c r="G98" i="35"/>
  <c r="X32" i="38"/>
  <c r="X41" i="35"/>
  <c r="G109" i="37"/>
  <c r="G109" i="36"/>
  <c r="G105" i="39"/>
  <c r="G105" i="38"/>
  <c r="X22" i="39"/>
  <c r="X22" i="38"/>
  <c r="X46" i="39"/>
  <c r="X46" i="38"/>
  <c r="X65" i="37"/>
  <c r="X65" i="36"/>
  <c r="X46" i="37"/>
  <c r="X46" i="36"/>
  <c r="X65" i="38" l="1"/>
  <c r="X44" i="36"/>
  <c r="X44" i="39"/>
  <c r="X66" i="38"/>
  <c r="X25" i="38"/>
  <c r="X16" i="39"/>
  <c r="X16" i="38"/>
  <c r="G13" i="39"/>
  <c r="G13" i="38"/>
  <c r="X11" i="39"/>
  <c r="X11" i="38"/>
  <c r="G56" i="39"/>
  <c r="G56" i="38"/>
  <c r="X23" i="39"/>
  <c r="X23" i="38"/>
  <c r="G33" i="39"/>
  <c r="G33" i="38"/>
  <c r="G95" i="39"/>
  <c r="G95" i="38"/>
  <c r="X18" i="39"/>
  <c r="X18" i="38"/>
  <c r="X29" i="39"/>
  <c r="X29" i="38"/>
  <c r="X53" i="39"/>
  <c r="X53" i="38"/>
  <c r="G73" i="39"/>
  <c r="G73" i="38"/>
  <c r="G68" i="39"/>
  <c r="G68" i="38"/>
  <c r="G41" i="39"/>
  <c r="G41" i="38"/>
  <c r="G45" i="39"/>
  <c r="G45" i="38"/>
  <c r="X39" i="39"/>
  <c r="X39" i="38"/>
  <c r="G92" i="39"/>
  <c r="G92" i="38"/>
  <c r="G97" i="39"/>
  <c r="G97" i="38"/>
  <c r="X13" i="39"/>
  <c r="X13" i="38"/>
  <c r="G103" i="39"/>
  <c r="G103" i="38"/>
  <c r="G73" i="37"/>
  <c r="G73" i="36"/>
  <c r="G68" i="37"/>
  <c r="G68" i="36"/>
  <c r="G41" i="37"/>
  <c r="G41" i="36"/>
  <c r="G45" i="37"/>
  <c r="G45" i="36"/>
  <c r="X39" i="37"/>
  <c r="X39" i="36"/>
  <c r="G92" i="37"/>
  <c r="G92" i="36"/>
  <c r="G97" i="37"/>
  <c r="G97" i="36"/>
  <c r="X13" i="37"/>
  <c r="X13" i="36"/>
  <c r="G103" i="37"/>
  <c r="G103" i="36"/>
  <c r="X16" i="37"/>
  <c r="X16" i="36"/>
  <c r="G13" i="37"/>
  <c r="G13" i="36"/>
  <c r="X11" i="37"/>
  <c r="X11" i="36"/>
  <c r="G56" i="37"/>
  <c r="G56" i="36"/>
  <c r="X23" i="37"/>
  <c r="X23" i="36"/>
  <c r="G33" i="37"/>
  <c r="G33" i="36"/>
  <c r="G95" i="37"/>
  <c r="G95" i="36"/>
  <c r="X18" i="37"/>
  <c r="X18" i="36"/>
  <c r="X29" i="37"/>
  <c r="X29" i="36"/>
  <c r="X53" i="37"/>
  <c r="X53" i="36"/>
  <c r="G72" i="39"/>
  <c r="G72" i="38"/>
  <c r="G80" i="39"/>
  <c r="G80" i="38"/>
  <c r="G44" i="39"/>
  <c r="G44" i="38"/>
  <c r="G58" i="39"/>
  <c r="G58" i="38"/>
  <c r="G84" i="39"/>
  <c r="G84" i="38"/>
  <c r="G75" i="39"/>
  <c r="G75" i="38"/>
  <c r="G66" i="39"/>
  <c r="G66" i="38"/>
  <c r="X67" i="39"/>
  <c r="X67" i="38"/>
  <c r="X49" i="39"/>
  <c r="X49" i="38"/>
  <c r="X27" i="39"/>
  <c r="X27" i="38"/>
  <c r="G98" i="37"/>
  <c r="G98" i="36"/>
  <c r="G14" i="37"/>
  <c r="G14" i="36"/>
  <c r="G86" i="37"/>
  <c r="G86" i="36"/>
  <c r="G64" i="39"/>
  <c r="G64" i="38"/>
  <c r="X20" i="39"/>
  <c r="X20" i="38"/>
  <c r="G15" i="39"/>
  <c r="G15" i="38"/>
  <c r="G85" i="39"/>
  <c r="G85" i="38"/>
  <c r="G62" i="39"/>
  <c r="G62" i="38"/>
  <c r="G61" i="39"/>
  <c r="G61" i="38"/>
  <c r="X19" i="39"/>
  <c r="X19" i="38"/>
  <c r="X40" i="39"/>
  <c r="X40" i="38"/>
  <c r="X42" i="39"/>
  <c r="X42" i="38"/>
  <c r="G64" i="37"/>
  <c r="G64" i="36"/>
  <c r="X20" i="37"/>
  <c r="X20" i="36"/>
  <c r="G15" i="37"/>
  <c r="G15" i="36"/>
  <c r="G85" i="37"/>
  <c r="G85" i="36"/>
  <c r="G62" i="37"/>
  <c r="G62" i="36"/>
  <c r="G61" i="37"/>
  <c r="G61" i="36"/>
  <c r="X19" i="37"/>
  <c r="X19" i="36"/>
  <c r="X40" i="37"/>
  <c r="X40" i="36"/>
  <c r="X42" i="37"/>
  <c r="X42" i="36"/>
  <c r="G50" i="39"/>
  <c r="G50" i="38"/>
  <c r="X24" i="39"/>
  <c r="X24" i="38"/>
  <c r="G48" i="39"/>
  <c r="G48" i="38"/>
  <c r="G81" i="39"/>
  <c r="G81" i="38"/>
  <c r="G79" i="39"/>
  <c r="G79" i="38"/>
  <c r="G49" i="39"/>
  <c r="G49" i="38"/>
  <c r="X17" i="39"/>
  <c r="X17" i="38"/>
  <c r="X48" i="39"/>
  <c r="X48" i="38"/>
  <c r="X47" i="39"/>
  <c r="X47" i="38"/>
  <c r="G50" i="37"/>
  <c r="G50" i="36"/>
  <c r="X24" i="37"/>
  <c r="X24" i="36"/>
  <c r="G48" i="37"/>
  <c r="G48" i="36"/>
  <c r="G81" i="37"/>
  <c r="G81" i="36"/>
  <c r="G79" i="37"/>
  <c r="G79" i="36"/>
  <c r="G49" i="37"/>
  <c r="G49" i="36"/>
  <c r="X17" i="37"/>
  <c r="X17" i="36"/>
  <c r="X48" i="37"/>
  <c r="X48" i="36"/>
  <c r="X47" i="37"/>
  <c r="X47" i="36"/>
  <c r="G76" i="39"/>
  <c r="G76" i="38"/>
  <c r="G47" i="39"/>
  <c r="G47" i="38"/>
  <c r="G52" i="39"/>
  <c r="G52" i="38"/>
  <c r="G59" i="39"/>
  <c r="G59" i="38"/>
  <c r="G27" i="39"/>
  <c r="G27" i="38"/>
  <c r="G29" i="39"/>
  <c r="G29" i="38"/>
  <c r="G55" i="39"/>
  <c r="G55" i="38"/>
  <c r="X51" i="39"/>
  <c r="X51" i="38"/>
  <c r="X52" i="39"/>
  <c r="X52" i="38"/>
  <c r="X41" i="37"/>
  <c r="X41" i="36"/>
  <c r="G104" i="37"/>
  <c r="G104" i="36"/>
  <c r="X27" i="37"/>
  <c r="X27" i="36"/>
  <c r="G80" i="37"/>
  <c r="G80" i="36"/>
  <c r="G58" i="37"/>
  <c r="G58" i="36"/>
  <c r="G75" i="37"/>
  <c r="G75" i="36"/>
  <c r="X67" i="37"/>
  <c r="X67" i="36"/>
  <c r="G47" i="37"/>
  <c r="G47" i="36"/>
  <c r="G59" i="37"/>
  <c r="G59" i="36"/>
  <c r="G29" i="37"/>
  <c r="G29" i="36"/>
  <c r="X52" i="37"/>
  <c r="X52" i="36"/>
  <c r="G72" i="37"/>
  <c r="G72" i="36"/>
  <c r="G44" i="37"/>
  <c r="G44" i="36"/>
  <c r="G84" i="37"/>
  <c r="G84" i="36"/>
  <c r="G66" i="37"/>
  <c r="G66" i="36"/>
  <c r="X49" i="37"/>
  <c r="X49" i="36"/>
  <c r="G76" i="37"/>
  <c r="G76" i="36"/>
  <c r="G52" i="37"/>
  <c r="G52" i="36"/>
  <c r="G27" i="37"/>
  <c r="G27" i="36"/>
  <c r="G55" i="37"/>
  <c r="G55" i="36"/>
  <c r="X51" i="37"/>
  <c r="X51" i="36"/>
  <c r="W48" i="32" l="1"/>
  <c r="W48" i="39"/>
  <c r="W48" i="38"/>
  <c r="W48" i="37"/>
  <c r="W48" i="36"/>
  <c r="W48" i="35"/>
  <c r="W48" i="34"/>
  <c r="W65" i="32"/>
  <c r="W65" i="38"/>
  <c r="W65" i="39"/>
  <c r="W65" i="36"/>
  <c r="W65" i="37"/>
  <c r="W65" i="35"/>
  <c r="W65" i="34"/>
  <c r="W27" i="32"/>
  <c r="W27" i="38"/>
  <c r="W27" i="39"/>
  <c r="W27" i="37"/>
  <c r="W27" i="35"/>
  <c r="W27" i="36"/>
  <c r="W27" i="34"/>
  <c r="F45" i="39"/>
  <c r="F45" i="37"/>
  <c r="F45" i="38"/>
  <c r="F45" i="36"/>
  <c r="F45" i="32"/>
  <c r="F45" i="35"/>
  <c r="F45" i="34"/>
  <c r="F41" i="39"/>
  <c r="F41" i="37"/>
  <c r="F41" i="36"/>
  <c r="F41" i="38"/>
  <c r="F41" i="35"/>
  <c r="F41" i="32"/>
  <c r="F41" i="34"/>
  <c r="AN63" i="32"/>
  <c r="AN63" i="38"/>
  <c r="AN63" i="39"/>
  <c r="AN63" i="37"/>
  <c r="AN63" i="36"/>
  <c r="AN63" i="34"/>
  <c r="AN63" i="35"/>
  <c r="F68" i="38"/>
  <c r="F68" i="39"/>
  <c r="F68" i="36"/>
  <c r="F68" i="37"/>
  <c r="F68" i="32"/>
  <c r="F68" i="35"/>
  <c r="F68" i="34"/>
  <c r="F44" i="38"/>
  <c r="F44" i="39"/>
  <c r="F44" i="36"/>
  <c r="F44" i="37"/>
  <c r="F44" i="32"/>
  <c r="F44" i="35"/>
  <c r="F44" i="34"/>
  <c r="F64" i="38"/>
  <c r="F64" i="39"/>
  <c r="F64" i="36"/>
  <c r="F64" i="37"/>
  <c r="F64" i="35"/>
  <c r="F64" i="32"/>
  <c r="F64" i="34"/>
  <c r="F33" i="38"/>
  <c r="F33" i="39"/>
  <c r="F33" i="37"/>
  <c r="F33" i="32"/>
  <c r="F33" i="35"/>
  <c r="F33" i="36"/>
  <c r="F33" i="34"/>
  <c r="F52" i="38"/>
  <c r="F52" i="39"/>
  <c r="F52" i="37"/>
  <c r="F52" i="32"/>
  <c r="F52" i="36"/>
  <c r="F52" i="35"/>
  <c r="F52" i="34"/>
  <c r="F61" i="38"/>
  <c r="F61" i="39"/>
  <c r="F61" i="37"/>
  <c r="F61" i="36"/>
  <c r="F61" i="32"/>
  <c r="F61" i="35"/>
  <c r="F61" i="34"/>
  <c r="F79" i="38"/>
  <c r="F79" i="39"/>
  <c r="F79" i="36"/>
  <c r="F79" i="37"/>
  <c r="F79" i="32"/>
  <c r="F79" i="35"/>
  <c r="F79" i="34"/>
  <c r="F97" i="39"/>
  <c r="F97" i="37"/>
  <c r="F97" i="35"/>
  <c r="F97" i="38"/>
  <c r="F97" i="36"/>
  <c r="F97" i="32"/>
  <c r="F97" i="34"/>
  <c r="F81" i="39"/>
  <c r="F81" i="37"/>
  <c r="F81" i="32"/>
  <c r="F81" i="38"/>
  <c r="F81" i="36"/>
  <c r="F81" i="35"/>
  <c r="F81" i="34"/>
  <c r="W32" i="32"/>
  <c r="W32" i="39"/>
  <c r="W32" i="38"/>
  <c r="W32" i="35"/>
  <c r="W32" i="36"/>
  <c r="W32" i="37"/>
  <c r="W32" i="34"/>
  <c r="F27" i="38"/>
  <c r="F27" i="39"/>
  <c r="F27" i="37"/>
  <c r="F27" i="32"/>
  <c r="F27" i="36"/>
  <c r="F27" i="35"/>
  <c r="F27" i="34"/>
  <c r="F84" i="38"/>
  <c r="F84" i="39"/>
  <c r="F84" i="37"/>
  <c r="F84" i="36"/>
  <c r="F84" i="32"/>
  <c r="F84" i="35"/>
  <c r="F84" i="34"/>
  <c r="W49" i="32"/>
  <c r="W49" i="38"/>
  <c r="W49" i="39"/>
  <c r="W49" i="37"/>
  <c r="W49" i="36"/>
  <c r="W49" i="35"/>
  <c r="W49" i="34"/>
  <c r="W66" i="32"/>
  <c r="W66" i="38"/>
  <c r="W66" i="39"/>
  <c r="W66" i="36"/>
  <c r="W66" i="37"/>
  <c r="W66" i="34"/>
  <c r="W66" i="35"/>
  <c r="F62" i="38"/>
  <c r="F62" i="39"/>
  <c r="F62" i="37"/>
  <c r="F62" i="36"/>
  <c r="F62" i="32"/>
  <c r="F62" i="35"/>
  <c r="F62" i="34"/>
  <c r="F42" i="38"/>
  <c r="F42" i="39"/>
  <c r="F42" i="36"/>
  <c r="F42" i="37"/>
  <c r="F42" i="32"/>
  <c r="F42" i="34"/>
  <c r="F42" i="35"/>
  <c r="F55" i="37"/>
  <c r="F55" i="38"/>
  <c r="F55" i="39"/>
  <c r="F55" i="36"/>
  <c r="F55" i="32"/>
  <c r="F55" i="35"/>
  <c r="F55" i="34"/>
  <c r="F72" i="38"/>
  <c r="F72" i="39"/>
  <c r="F72" i="36"/>
  <c r="F72" i="37"/>
  <c r="F72" i="32"/>
  <c r="F72" i="35"/>
  <c r="F72" i="34"/>
  <c r="W40" i="32"/>
  <c r="W40" i="38"/>
  <c r="W40" i="39"/>
  <c r="W40" i="37"/>
  <c r="W40" i="36"/>
  <c r="W40" i="34"/>
  <c r="W40" i="35"/>
  <c r="W41" i="32"/>
  <c r="W41" i="38"/>
  <c r="W41" i="39"/>
  <c r="W41" i="37"/>
  <c r="W41" i="36"/>
  <c r="W41" i="35"/>
  <c r="W41" i="34"/>
  <c r="F75" i="37"/>
  <c r="F75" i="38"/>
  <c r="F75" i="39"/>
  <c r="F75" i="32"/>
  <c r="F75" i="36"/>
  <c r="F75" i="35"/>
  <c r="F75" i="34"/>
  <c r="F59" i="38"/>
  <c r="F59" i="39"/>
  <c r="F59" i="37"/>
  <c r="F59" i="36"/>
  <c r="F59" i="32"/>
  <c r="F59" i="34"/>
  <c r="F59" i="35"/>
  <c r="F29" i="38"/>
  <c r="F29" i="39"/>
  <c r="F29" i="37"/>
  <c r="F29" i="36"/>
  <c r="F29" i="35"/>
  <c r="F29" i="32"/>
  <c r="F29" i="34"/>
  <c r="F47" i="39"/>
  <c r="F47" i="38"/>
  <c r="F47" i="37"/>
  <c r="F47" i="36"/>
  <c r="F47" i="35"/>
  <c r="F47" i="32"/>
  <c r="F47" i="34"/>
  <c r="W67" i="32"/>
  <c r="W67" i="38"/>
  <c r="W67" i="39"/>
  <c r="W67" i="36"/>
  <c r="W67" i="37"/>
  <c r="W67" i="35"/>
  <c r="W67" i="34"/>
  <c r="W51" i="32"/>
  <c r="W51" i="39"/>
  <c r="W51" i="37"/>
  <c r="W51" i="38"/>
  <c r="W51" i="36"/>
  <c r="W51" i="35"/>
  <c r="W51" i="34"/>
  <c r="W52" i="32"/>
  <c r="W52" i="38"/>
  <c r="W52" i="39"/>
  <c r="W52" i="37"/>
  <c r="W52" i="36"/>
  <c r="W52" i="35"/>
  <c r="W52" i="34"/>
  <c r="W53" i="32"/>
  <c r="W53" i="38"/>
  <c r="W53" i="39"/>
  <c r="W53" i="36"/>
  <c r="W53" i="37"/>
  <c r="W53" i="35"/>
  <c r="W53" i="34"/>
  <c r="F56" i="37"/>
  <c r="F56" i="38"/>
  <c r="F56" i="39"/>
  <c r="F56" i="36"/>
  <c r="F56" i="32"/>
  <c r="F56" i="35"/>
  <c r="F56" i="34"/>
  <c r="F73" i="39"/>
  <c r="F73" i="37"/>
  <c r="F73" i="36"/>
  <c r="F73" i="38"/>
  <c r="F73" i="32"/>
  <c r="F73" i="35"/>
  <c r="F73" i="34"/>
  <c r="W16" i="32"/>
  <c r="W16" i="38"/>
  <c r="W16" i="39"/>
  <c r="W16" i="37"/>
  <c r="W16" i="35"/>
  <c r="W16" i="36"/>
  <c r="W16" i="34"/>
  <c r="W44" i="32"/>
  <c r="W44" i="38"/>
  <c r="W44" i="39"/>
  <c r="W44" i="37"/>
  <c r="W44" i="36"/>
  <c r="W44" i="35"/>
  <c r="W44" i="34"/>
  <c r="W17" i="32"/>
  <c r="W17" i="38"/>
  <c r="W17" i="39"/>
  <c r="W17" i="37"/>
  <c r="W17" i="36"/>
  <c r="W17" i="35"/>
  <c r="W17" i="34"/>
  <c r="F76" i="38"/>
  <c r="F76" i="39"/>
  <c r="F76" i="37"/>
  <c r="F76" i="36"/>
  <c r="F76" i="32"/>
  <c r="F76" i="35"/>
  <c r="F76" i="34"/>
  <c r="F48" i="38"/>
  <c r="F48" i="39"/>
  <c r="F48" i="36"/>
  <c r="F48" i="37"/>
  <c r="F48" i="32"/>
  <c r="F48" i="35"/>
  <c r="F48" i="34"/>
  <c r="F15" i="38"/>
  <c r="F15" i="39"/>
  <c r="F15" i="37"/>
  <c r="F15" i="32"/>
  <c r="F15" i="36"/>
  <c r="F15" i="35"/>
  <c r="F15" i="34"/>
  <c r="W23" i="32"/>
  <c r="W23" i="38"/>
  <c r="W23" i="39"/>
  <c r="W23" i="37"/>
  <c r="W23" i="36"/>
  <c r="W23" i="35"/>
  <c r="W23" i="34"/>
  <c r="W24" i="32"/>
  <c r="W24" i="38"/>
  <c r="W24" i="39"/>
  <c r="W24" i="37"/>
  <c r="W24" i="35"/>
  <c r="W24" i="36"/>
  <c r="W24" i="34"/>
  <c r="W25" i="32"/>
  <c r="W25" i="38"/>
  <c r="W25" i="39"/>
  <c r="W25" i="37"/>
  <c r="W25" i="36"/>
  <c r="W25" i="35"/>
  <c r="W25" i="34"/>
  <c r="W29" i="32"/>
  <c r="W29" i="38"/>
  <c r="W29" i="39"/>
  <c r="W29" i="37"/>
  <c r="W29" i="36"/>
  <c r="W29" i="35"/>
  <c r="W29" i="34"/>
  <c r="F103" i="38"/>
  <c r="F103" i="39"/>
  <c r="F103" i="37"/>
  <c r="F103" i="35"/>
  <c r="F103" i="36"/>
  <c r="F103" i="32"/>
  <c r="F103" i="34"/>
  <c r="F104" i="38"/>
  <c r="F104" i="39"/>
  <c r="F104" i="32"/>
  <c r="F104" i="36"/>
  <c r="F104" i="37"/>
  <c r="F104" i="34"/>
  <c r="F104" i="35"/>
  <c r="F105" i="38"/>
  <c r="F105" i="39"/>
  <c r="F105" i="36"/>
  <c r="F105" i="32"/>
  <c r="F105" i="37"/>
  <c r="F105" i="35"/>
  <c r="F105" i="34"/>
  <c r="F58" i="38"/>
  <c r="F58" i="39"/>
  <c r="F58" i="37"/>
  <c r="F58" i="36"/>
  <c r="F58" i="35"/>
  <c r="F58" i="32"/>
  <c r="F58" i="34"/>
  <c r="BO79" i="34"/>
  <c r="BO79" i="38"/>
  <c r="BO79" i="39"/>
  <c r="BO79" i="37"/>
  <c r="BO79" i="36"/>
  <c r="BO79" i="35"/>
  <c r="BO79" i="32"/>
  <c r="W46" i="32"/>
  <c r="W46" i="38"/>
  <c r="W46" i="39"/>
  <c r="W46" i="37"/>
  <c r="W46" i="36"/>
  <c r="W46" i="34"/>
  <c r="W46" i="35"/>
  <c r="W18" i="32"/>
  <c r="W18" i="38"/>
  <c r="W18" i="39"/>
  <c r="W18" i="37"/>
  <c r="W18" i="36"/>
  <c r="W18" i="35"/>
  <c r="W18" i="34"/>
  <c r="W11" i="32"/>
  <c r="W11" i="38"/>
  <c r="W11" i="39"/>
  <c r="W11" i="37"/>
  <c r="W11" i="36"/>
  <c r="W11" i="35"/>
  <c r="W11" i="34"/>
  <c r="F49" i="39"/>
  <c r="F49" i="37"/>
  <c r="F49" i="36"/>
  <c r="F49" i="38"/>
  <c r="F49" i="32"/>
  <c r="F49" i="35"/>
  <c r="F49" i="34"/>
  <c r="F13" i="38"/>
  <c r="F13" i="39"/>
  <c r="F13" i="37"/>
  <c r="F13" i="36"/>
  <c r="F13" i="32"/>
  <c r="F13" i="35"/>
  <c r="F13" i="34"/>
  <c r="F66" i="38"/>
  <c r="F66" i="39"/>
  <c r="F66" i="36"/>
  <c r="F66" i="37"/>
  <c r="F66" i="32"/>
  <c r="F66" i="35"/>
  <c r="F66" i="34"/>
  <c r="F85" i="39"/>
  <c r="F85" i="37"/>
  <c r="F85" i="36"/>
  <c r="F85" i="38"/>
  <c r="F85" i="32"/>
  <c r="F85" i="35"/>
  <c r="F85" i="34"/>
  <c r="F86" i="37"/>
  <c r="F86" i="38"/>
  <c r="F86" i="39"/>
  <c r="F86" i="35"/>
  <c r="F86" i="36"/>
  <c r="F86" i="32"/>
  <c r="F86" i="34"/>
  <c r="F95" i="38"/>
  <c r="F95" i="39"/>
  <c r="F95" i="37"/>
  <c r="F95" i="36"/>
  <c r="F95" i="32"/>
  <c r="F95" i="34"/>
  <c r="F95" i="35"/>
  <c r="F80" i="38"/>
  <c r="F80" i="39"/>
  <c r="F80" i="37"/>
  <c r="F80" i="35"/>
  <c r="F80" i="36"/>
  <c r="F80" i="32"/>
  <c r="F80" i="34"/>
  <c r="F98" i="39"/>
  <c r="F98" i="37"/>
  <c r="F98" i="38"/>
  <c r="F98" i="32"/>
  <c r="F98" i="36"/>
  <c r="F98" i="34"/>
  <c r="F98" i="35"/>
  <c r="F92" i="37"/>
  <c r="F92" i="38"/>
  <c r="F92" i="39"/>
  <c r="F92" i="32"/>
  <c r="F92" i="36"/>
  <c r="F92" i="34"/>
  <c r="F92" i="35"/>
  <c r="W39" i="32"/>
  <c r="W39" i="38"/>
  <c r="W39" i="39"/>
  <c r="W39" i="36"/>
  <c r="W39" i="37"/>
  <c r="W39" i="35"/>
  <c r="W39" i="34"/>
  <c r="F109" i="38"/>
  <c r="F109" i="39"/>
  <c r="F109" i="37"/>
  <c r="F109" i="35"/>
  <c r="F109" i="36"/>
  <c r="F109" i="32"/>
  <c r="F109" i="34"/>
  <c r="W42" i="32"/>
  <c r="W42" i="38"/>
  <c r="W42" i="39"/>
  <c r="W42" i="37"/>
  <c r="W42" i="36"/>
  <c r="W42" i="35"/>
  <c r="W42" i="34"/>
  <c r="AN87" i="32"/>
  <c r="AN87" i="38"/>
  <c r="AN87" i="39"/>
  <c r="AN87" i="37"/>
  <c r="AN87" i="36"/>
  <c r="AN87" i="35"/>
  <c r="AN87" i="34"/>
  <c r="W20" i="32"/>
  <c r="W20" i="38"/>
  <c r="W20" i="39"/>
  <c r="W20" i="37"/>
  <c r="W20" i="36"/>
  <c r="W20" i="35"/>
  <c r="W20" i="34"/>
  <c r="AN68" i="32"/>
  <c r="AN68" i="38"/>
  <c r="AN68" i="39"/>
  <c r="AN68" i="36"/>
  <c r="AN68" i="37"/>
  <c r="AN68" i="35"/>
  <c r="AN68" i="34"/>
  <c r="W47" i="32"/>
  <c r="W47" i="38"/>
  <c r="W47" i="39"/>
  <c r="W47" i="37"/>
  <c r="W47" i="36"/>
  <c r="W47" i="35"/>
  <c r="W47" i="34"/>
  <c r="W22" i="32"/>
  <c r="W22" i="38"/>
  <c r="W22" i="39"/>
  <c r="W22" i="37"/>
  <c r="W22" i="35"/>
  <c r="W22" i="36"/>
  <c r="W22" i="34"/>
  <c r="W19" i="32"/>
  <c r="W19" i="38"/>
  <c r="W19" i="39"/>
  <c r="W19" i="37"/>
  <c r="W19" i="35"/>
  <c r="W19" i="36"/>
  <c r="W19" i="34"/>
  <c r="W13" i="32"/>
  <c r="W13" i="38"/>
  <c r="W13" i="39"/>
  <c r="W13" i="37"/>
  <c r="W13" i="35"/>
  <c r="W13" i="36"/>
  <c r="W13" i="34"/>
  <c r="F50" i="38"/>
  <c r="F50" i="39"/>
  <c r="F50" i="37"/>
  <c r="F50" i="36"/>
  <c r="F50" i="32"/>
  <c r="F50" i="35"/>
  <c r="F50" i="34"/>
  <c r="F14" i="38"/>
  <c r="F14" i="39"/>
  <c r="F14" i="37"/>
  <c r="F14" i="32"/>
  <c r="F14" i="35"/>
  <c r="F14" i="36"/>
  <c r="F14" i="34"/>
  <c r="I68" i="32" l="1"/>
  <c r="I68" i="36"/>
  <c r="I68" i="39"/>
  <c r="I68" i="37"/>
  <c r="I68" i="35"/>
  <c r="I68" i="38"/>
  <c r="I68" i="34"/>
  <c r="I25" i="39"/>
  <c r="I25" i="38"/>
  <c r="I25" i="37"/>
  <c r="I25" i="36"/>
  <c r="I25" i="35"/>
  <c r="I25" i="32"/>
  <c r="I25" i="34"/>
  <c r="AN69" i="32"/>
  <c r="AN69" i="38"/>
  <c r="AN69" i="39"/>
  <c r="AN69" i="36"/>
  <c r="AN69" i="37"/>
  <c r="AN69" i="34"/>
  <c r="AN69" i="35"/>
  <c r="I11" i="39"/>
  <c r="I11" i="38"/>
  <c r="I11" i="36"/>
  <c r="I11" i="37"/>
  <c r="I11" i="35"/>
  <c r="I11" i="32"/>
  <c r="I11" i="34"/>
  <c r="I39" i="37"/>
  <c r="I39" i="38"/>
  <c r="I39" i="39"/>
  <c r="I39" i="36"/>
  <c r="I39" i="32"/>
  <c r="I39" i="35"/>
  <c r="I39" i="34"/>
  <c r="AN79" i="32"/>
  <c r="AN79" i="38"/>
  <c r="AN79" i="39"/>
  <c r="AN79" i="36"/>
  <c r="AN79" i="37"/>
  <c r="AN79" i="35"/>
  <c r="AN79" i="34"/>
  <c r="AN53" i="32"/>
  <c r="AN53" i="37"/>
  <c r="AN53" i="38"/>
  <c r="AN53" i="39"/>
  <c r="AN53" i="36"/>
  <c r="AN53" i="34"/>
  <c r="AN53" i="35"/>
  <c r="J68" i="34"/>
  <c r="AO79" i="34"/>
  <c r="AO69" i="34"/>
  <c r="J39" i="34"/>
  <c r="AO53" i="34"/>
  <c r="J11" i="34"/>
  <c r="J25" i="34"/>
  <c r="I69" i="4" l="1"/>
  <c r="G69" i="4"/>
  <c r="E72" i="4"/>
  <c r="AJ379" i="5" s="1"/>
  <c r="E53" i="4"/>
  <c r="AB379" i="5" s="1"/>
  <c r="E27" i="4"/>
  <c r="W379" i="5" s="1"/>
  <c r="X379" i="5" s="1"/>
  <c r="C29" i="4"/>
  <c r="W275" i="5" s="1"/>
  <c r="X275" i="5" s="1"/>
  <c r="C28" i="4"/>
  <c r="C27" i="4"/>
  <c r="C26" i="4"/>
  <c r="AJ419" i="5" l="1"/>
  <c r="AK419" i="5" s="1"/>
  <c r="AO419" i="5" s="1"/>
  <c r="AJ418" i="5"/>
  <c r="AK418" i="5" s="1"/>
  <c r="AO418" i="5" s="1"/>
  <c r="AJ420" i="5"/>
  <c r="AK420" i="5" s="1"/>
  <c r="AO420" i="5" s="1"/>
  <c r="AJ426" i="5"/>
  <c r="AK426" i="5" s="1"/>
  <c r="AO426" i="5" s="1"/>
  <c r="AJ425" i="5"/>
  <c r="AK425" i="5" s="1"/>
  <c r="AO425" i="5" s="1"/>
  <c r="AJ421" i="5"/>
  <c r="AK421" i="5" s="1"/>
  <c r="AO421" i="5" s="1"/>
  <c r="AJ424" i="5"/>
  <c r="AK424" i="5" s="1"/>
  <c r="AO424" i="5" s="1"/>
  <c r="AJ423" i="5"/>
  <c r="AK423" i="5" s="1"/>
  <c r="AO423" i="5" s="1"/>
  <c r="AJ422" i="5"/>
  <c r="AK422" i="5" s="1"/>
  <c r="AO422" i="5" s="1"/>
  <c r="AJ416" i="5"/>
  <c r="AJ404" i="5"/>
  <c r="AJ415" i="5"/>
  <c r="AJ403" i="5"/>
  <c r="AJ414" i="5"/>
  <c r="AJ402" i="5"/>
  <c r="AJ413" i="5"/>
  <c r="AJ401" i="5"/>
  <c r="AJ412" i="5"/>
  <c r="AJ400" i="5"/>
  <c r="AJ406" i="5"/>
  <c r="AJ411" i="5"/>
  <c r="AJ399" i="5"/>
  <c r="AJ410" i="5"/>
  <c r="AJ398" i="5"/>
  <c r="AJ409" i="5"/>
  <c r="AJ397" i="5"/>
  <c r="AJ408" i="5"/>
  <c r="AJ396" i="5"/>
  <c r="AJ405" i="5"/>
  <c r="AJ407" i="5"/>
  <c r="AJ417" i="5"/>
  <c r="W260" i="5"/>
  <c r="X260" i="5" s="1"/>
  <c r="W259" i="5"/>
  <c r="X259" i="5" s="1"/>
  <c r="W265" i="5"/>
  <c r="X265" i="5" s="1"/>
  <c r="W261" i="5"/>
  <c r="X261" i="5" s="1"/>
  <c r="W264" i="5"/>
  <c r="X264" i="5" s="1"/>
  <c r="W263" i="5"/>
  <c r="X263" i="5" s="1"/>
  <c r="W262" i="5"/>
  <c r="X262" i="5" s="1"/>
  <c r="W257" i="5"/>
  <c r="X257" i="5" s="1"/>
  <c r="W245" i="5"/>
  <c r="X245" i="5" s="1"/>
  <c r="W233" i="5"/>
  <c r="X233" i="5" s="1"/>
  <c r="W221" i="5"/>
  <c r="X221" i="5" s="1"/>
  <c r="W209" i="5"/>
  <c r="X209" i="5" s="1"/>
  <c r="W256" i="5"/>
  <c r="X256" i="5" s="1"/>
  <c r="W244" i="5"/>
  <c r="X244" i="5" s="1"/>
  <c r="W232" i="5"/>
  <c r="X232" i="5" s="1"/>
  <c r="W220" i="5"/>
  <c r="X220" i="5" s="1"/>
  <c r="W208" i="5"/>
  <c r="X208" i="5" s="1"/>
  <c r="W255" i="5"/>
  <c r="X255" i="5" s="1"/>
  <c r="W243" i="5"/>
  <c r="X243" i="5" s="1"/>
  <c r="W231" i="5"/>
  <c r="X231" i="5" s="1"/>
  <c r="W219" i="5"/>
  <c r="X219" i="5" s="1"/>
  <c r="W207" i="5"/>
  <c r="X207" i="5" s="1"/>
  <c r="W254" i="5"/>
  <c r="X254" i="5" s="1"/>
  <c r="W242" i="5"/>
  <c r="X242" i="5" s="1"/>
  <c r="W230" i="5"/>
  <c r="X230" i="5" s="1"/>
  <c r="W218" i="5"/>
  <c r="X218" i="5" s="1"/>
  <c r="W206" i="5"/>
  <c r="X206" i="5" s="1"/>
  <c r="W253" i="5"/>
  <c r="X253" i="5" s="1"/>
  <c r="W241" i="5"/>
  <c r="X241" i="5" s="1"/>
  <c r="W229" i="5"/>
  <c r="X229" i="5" s="1"/>
  <c r="W217" i="5"/>
  <c r="X217" i="5" s="1"/>
  <c r="W205" i="5"/>
  <c r="X205" i="5" s="1"/>
  <c r="W252" i="5"/>
  <c r="X252" i="5" s="1"/>
  <c r="W240" i="5"/>
  <c r="X240" i="5" s="1"/>
  <c r="W228" i="5"/>
  <c r="X228" i="5" s="1"/>
  <c r="W216" i="5"/>
  <c r="X216" i="5" s="1"/>
  <c r="W222" i="5"/>
  <c r="X222" i="5" s="1"/>
  <c r="W251" i="5"/>
  <c r="X251" i="5" s="1"/>
  <c r="W239" i="5"/>
  <c r="X239" i="5" s="1"/>
  <c r="W227" i="5"/>
  <c r="X227" i="5" s="1"/>
  <c r="W215" i="5"/>
  <c r="X215" i="5" s="1"/>
  <c r="W234" i="5"/>
  <c r="X234" i="5" s="1"/>
  <c r="W250" i="5"/>
  <c r="X250" i="5" s="1"/>
  <c r="W238" i="5"/>
  <c r="X238" i="5" s="1"/>
  <c r="W226" i="5"/>
  <c r="X226" i="5" s="1"/>
  <c r="W214" i="5"/>
  <c r="X214" i="5" s="1"/>
  <c r="W246" i="5"/>
  <c r="X246" i="5" s="1"/>
  <c r="W249" i="5"/>
  <c r="X249" i="5" s="1"/>
  <c r="W237" i="5"/>
  <c r="X237" i="5" s="1"/>
  <c r="W225" i="5"/>
  <c r="X225" i="5" s="1"/>
  <c r="W213" i="5"/>
  <c r="X213" i="5" s="1"/>
  <c r="W258" i="5"/>
  <c r="X258" i="5" s="1"/>
  <c r="W210" i="5"/>
  <c r="X210" i="5" s="1"/>
  <c r="W248" i="5"/>
  <c r="X248" i="5" s="1"/>
  <c r="W236" i="5"/>
  <c r="X236" i="5" s="1"/>
  <c r="W224" i="5"/>
  <c r="X224" i="5" s="1"/>
  <c r="W212" i="5"/>
  <c r="X212" i="5" s="1"/>
  <c r="W247" i="5"/>
  <c r="X247" i="5" s="1"/>
  <c r="W235" i="5"/>
  <c r="X235" i="5" s="1"/>
  <c r="W223" i="5"/>
  <c r="X223" i="5" s="1"/>
  <c r="W211" i="5"/>
  <c r="X211" i="5" s="1"/>
  <c r="W273" i="5"/>
  <c r="X273" i="5" s="1"/>
  <c r="W272" i="5"/>
  <c r="X272" i="5" s="1"/>
  <c r="W271" i="5"/>
  <c r="X271" i="5" s="1"/>
  <c r="W270" i="5"/>
  <c r="X270" i="5" s="1"/>
  <c r="W269" i="5"/>
  <c r="X269" i="5" s="1"/>
  <c r="W268" i="5"/>
  <c r="X268" i="5" s="1"/>
  <c r="W274" i="5"/>
  <c r="X274" i="5" s="1"/>
  <c r="W267" i="5"/>
  <c r="X267" i="5" s="1"/>
  <c r="W266" i="5"/>
  <c r="X266" i="5" s="1"/>
  <c r="AK379" i="5"/>
  <c r="AO379" i="5" s="1"/>
  <c r="AC379" i="5"/>
  <c r="AG379" i="5" s="1"/>
  <c r="I14" i="35"/>
  <c r="I14" i="38"/>
  <c r="I14" i="36"/>
  <c r="I14" i="34"/>
  <c r="I14" i="32"/>
  <c r="I14" i="39"/>
  <c r="I14" i="37"/>
  <c r="AY42" i="38"/>
  <c r="AY42" i="39"/>
  <c r="AY42" i="37"/>
  <c r="AY42" i="36"/>
  <c r="AY42" i="35"/>
  <c r="AY42" i="34"/>
  <c r="AN31" i="32"/>
  <c r="AN31" i="39"/>
  <c r="AN31" i="38"/>
  <c r="AN31" i="36"/>
  <c r="AN31" i="37"/>
  <c r="AN31" i="34"/>
  <c r="AN31" i="35"/>
  <c r="AY42" i="32"/>
  <c r="J25" i="35"/>
  <c r="J11" i="35"/>
  <c r="J68" i="35"/>
  <c r="AO69" i="35"/>
  <c r="J39" i="35"/>
  <c r="AO53" i="35"/>
  <c r="AO79" i="35"/>
  <c r="J14" i="34"/>
  <c r="AO31" i="34"/>
  <c r="AN59" i="38" l="1"/>
  <c r="AN59" i="39"/>
  <c r="AN59" i="37"/>
  <c r="AN59" i="36"/>
  <c r="AN59" i="34"/>
  <c r="AN59" i="35"/>
  <c r="AN78" i="38"/>
  <c r="AN78" i="39"/>
  <c r="AN78" i="37"/>
  <c r="AN78" i="36"/>
  <c r="AN78" i="35"/>
  <c r="AN78" i="34"/>
  <c r="AN61" i="38"/>
  <c r="AN61" i="39"/>
  <c r="AN61" i="37"/>
  <c r="AN61" i="36"/>
  <c r="AN61" i="35"/>
  <c r="AN61" i="34"/>
  <c r="AN50" i="37"/>
  <c r="AN50" i="38"/>
  <c r="AN50" i="39"/>
  <c r="AN50" i="36"/>
  <c r="AN50" i="34"/>
  <c r="AN50" i="35"/>
  <c r="AN57" i="39"/>
  <c r="AN57" i="37"/>
  <c r="AN57" i="38"/>
  <c r="AN57" i="36"/>
  <c r="AN57" i="35"/>
  <c r="AN57" i="34"/>
  <c r="AN76" i="38"/>
  <c r="AN76" i="39"/>
  <c r="AN76" i="37"/>
  <c r="AN76" i="36"/>
  <c r="AN76" i="35"/>
  <c r="AN76" i="34"/>
  <c r="AN78" i="32"/>
  <c r="AN57" i="32"/>
  <c r="AN50" i="32"/>
  <c r="AN61" i="32"/>
  <c r="AN76" i="32"/>
  <c r="AN59" i="32"/>
  <c r="AZ42" i="34"/>
  <c r="AO61" i="34"/>
  <c r="AO78" i="34"/>
  <c r="AO76" i="34"/>
  <c r="AO59" i="34"/>
  <c r="AO57" i="34"/>
  <c r="AO50" i="34"/>
  <c r="I45" i="36" l="1"/>
  <c r="I45" i="39"/>
  <c r="I45" i="34"/>
  <c r="I45" i="37"/>
  <c r="I45" i="35"/>
  <c r="I45" i="32"/>
  <c r="I45" i="38"/>
  <c r="I48" i="38"/>
  <c r="I48" i="32"/>
  <c r="I48" i="34"/>
  <c r="I48" i="35"/>
  <c r="I48" i="37"/>
  <c r="I48" i="36"/>
  <c r="I48" i="39"/>
  <c r="I24" i="38"/>
  <c r="I24" i="39"/>
  <c r="I24" i="37"/>
  <c r="I24" i="36"/>
  <c r="I24" i="35"/>
  <c r="I24" i="32"/>
  <c r="I24" i="34"/>
  <c r="AN11" i="39"/>
  <c r="AN11" i="37"/>
  <c r="AN11" i="36"/>
  <c r="AN11" i="38"/>
  <c r="AN11" i="34"/>
  <c r="AN11" i="35"/>
  <c r="I17" i="39"/>
  <c r="I17" i="38"/>
  <c r="I17" i="36"/>
  <c r="I17" i="35"/>
  <c r="I17" i="32"/>
  <c r="I17" i="37"/>
  <c r="I17" i="34"/>
  <c r="AN29" i="39"/>
  <c r="AN29" i="38"/>
  <c r="AN29" i="36"/>
  <c r="AN29" i="37"/>
  <c r="AN29" i="34"/>
  <c r="AN29" i="35"/>
  <c r="I18" i="38"/>
  <c r="I18" i="39"/>
  <c r="I18" i="37"/>
  <c r="I18" i="36"/>
  <c r="I18" i="35"/>
  <c r="I18" i="32"/>
  <c r="I18" i="34"/>
  <c r="I22" i="38"/>
  <c r="I22" i="39"/>
  <c r="I22" i="35"/>
  <c r="I22" i="32"/>
  <c r="I22" i="37"/>
  <c r="I22" i="36"/>
  <c r="I22" i="34"/>
  <c r="AN16" i="38"/>
  <c r="AN16" i="39"/>
  <c r="AN16" i="36"/>
  <c r="AN16" i="37"/>
  <c r="AN16" i="35"/>
  <c r="AN16" i="34"/>
  <c r="I16" i="38"/>
  <c r="I16" i="39"/>
  <c r="I16" i="35"/>
  <c r="I16" i="32"/>
  <c r="I16" i="37"/>
  <c r="I16" i="36"/>
  <c r="I16" i="34"/>
  <c r="AN46" i="38"/>
  <c r="AN46" i="39"/>
  <c r="AN46" i="37"/>
  <c r="AN46" i="36"/>
  <c r="AN46" i="35"/>
  <c r="AN46" i="34"/>
  <c r="I36" i="38"/>
  <c r="I36" i="39"/>
  <c r="I36" i="37"/>
  <c r="I36" i="35"/>
  <c r="I36" i="36"/>
  <c r="I36" i="34"/>
  <c r="I36" i="32"/>
  <c r="I30" i="38"/>
  <c r="I30" i="39"/>
  <c r="I30" i="36"/>
  <c r="I30" i="35"/>
  <c r="I30" i="37"/>
  <c r="I30" i="32"/>
  <c r="I30" i="34"/>
  <c r="I23" i="39"/>
  <c r="I23" i="38"/>
  <c r="I23" i="37"/>
  <c r="I23" i="36"/>
  <c r="I23" i="35"/>
  <c r="I23" i="32"/>
  <c r="I23" i="34"/>
  <c r="I21" i="39"/>
  <c r="I21" i="38"/>
  <c r="I21" i="37"/>
  <c r="I21" i="36"/>
  <c r="I21" i="32"/>
  <c r="I21" i="35"/>
  <c r="I21" i="34"/>
  <c r="I35" i="39"/>
  <c r="I35" i="38"/>
  <c r="I35" i="36"/>
  <c r="I35" i="37"/>
  <c r="I35" i="35"/>
  <c r="I35" i="32"/>
  <c r="I35" i="34"/>
  <c r="AN10" i="38"/>
  <c r="AN10" i="39"/>
  <c r="AN10" i="36"/>
  <c r="AN10" i="37"/>
  <c r="AN10" i="35"/>
  <c r="AN10" i="34"/>
  <c r="AN33" i="38"/>
  <c r="AN33" i="39"/>
  <c r="AN33" i="36"/>
  <c r="AN33" i="37"/>
  <c r="AN33" i="34"/>
  <c r="AN33" i="35"/>
  <c r="AN17" i="39"/>
  <c r="AN17" i="38"/>
  <c r="AN17" i="37"/>
  <c r="AN17" i="36"/>
  <c r="AN17" i="34"/>
  <c r="AN17" i="35"/>
  <c r="AN15" i="39"/>
  <c r="AN15" i="37"/>
  <c r="AN15" i="36"/>
  <c r="AN15" i="38"/>
  <c r="AN15" i="35"/>
  <c r="AN15" i="34"/>
  <c r="AN33" i="32"/>
  <c r="AN17" i="32"/>
  <c r="AN10" i="32"/>
  <c r="AN15" i="32"/>
  <c r="AN29" i="32"/>
  <c r="AN46" i="32"/>
  <c r="AN11" i="32"/>
  <c r="AN16" i="32"/>
  <c r="AO46" i="34"/>
  <c r="AO33" i="34"/>
  <c r="AO29" i="34"/>
  <c r="AO15" i="34"/>
  <c r="AO17" i="34"/>
  <c r="AO16" i="34"/>
  <c r="AO11" i="34"/>
  <c r="AO10" i="34"/>
  <c r="J35" i="34"/>
  <c r="J45" i="34"/>
  <c r="J21" i="34"/>
  <c r="J23" i="34"/>
  <c r="J30" i="34"/>
  <c r="J36" i="34"/>
  <c r="J16" i="34"/>
  <c r="J18" i="34"/>
  <c r="J17" i="34"/>
  <c r="J22" i="34"/>
  <c r="J24" i="34"/>
  <c r="J48" i="34"/>
  <c r="K71" i="4"/>
  <c r="K70" i="4"/>
  <c r="I71" i="4"/>
  <c r="K69" i="4"/>
  <c r="I70" i="4"/>
  <c r="E71" i="4"/>
  <c r="E70" i="4"/>
  <c r="E69" i="4"/>
  <c r="C74" i="4"/>
  <c r="AJ275" i="5" s="1"/>
  <c r="AK275" i="5" s="1"/>
  <c r="AO275" i="5" s="1"/>
  <c r="C73" i="4"/>
  <c r="C72" i="4"/>
  <c r="C71" i="4"/>
  <c r="K52" i="4"/>
  <c r="K51" i="4"/>
  <c r="I52" i="4"/>
  <c r="K50" i="4"/>
  <c r="I51" i="4"/>
  <c r="I50" i="4"/>
  <c r="G50" i="4"/>
  <c r="E52" i="4"/>
  <c r="E51" i="4"/>
  <c r="C55" i="4"/>
  <c r="AB275" i="5" s="1"/>
  <c r="AC275" i="5" s="1"/>
  <c r="AG275" i="5" s="1"/>
  <c r="C54" i="4"/>
  <c r="C53" i="4"/>
  <c r="C52" i="4"/>
  <c r="C51" i="4"/>
  <c r="K26" i="4"/>
  <c r="K25" i="4"/>
  <c r="I26" i="4"/>
  <c r="K24" i="4"/>
  <c r="I25" i="4"/>
  <c r="I24" i="4"/>
  <c r="E26" i="4"/>
  <c r="E25" i="4"/>
  <c r="AB266" i="5" l="1"/>
  <c r="AC266" i="5" s="1"/>
  <c r="AG266" i="5" s="1"/>
  <c r="AB274" i="5"/>
  <c r="AC274" i="5" s="1"/>
  <c r="AG274" i="5" s="1"/>
  <c r="AB268" i="5"/>
  <c r="AC268" i="5" s="1"/>
  <c r="AG268" i="5" s="1"/>
  <c r="AB273" i="5"/>
  <c r="AC273" i="5" s="1"/>
  <c r="AG273" i="5" s="1"/>
  <c r="AB272" i="5"/>
  <c r="AC272" i="5" s="1"/>
  <c r="AG272" i="5" s="1"/>
  <c r="AB271" i="5"/>
  <c r="AC271" i="5" s="1"/>
  <c r="AG271" i="5" s="1"/>
  <c r="AB270" i="5"/>
  <c r="AC270" i="5" s="1"/>
  <c r="AG270" i="5" s="1"/>
  <c r="AB269" i="5"/>
  <c r="AC269" i="5" s="1"/>
  <c r="AG269" i="5" s="1"/>
  <c r="AB267" i="5"/>
  <c r="AC267" i="5" s="1"/>
  <c r="AG267" i="5" s="1"/>
  <c r="AB406" i="5"/>
  <c r="AB407" i="5"/>
  <c r="AB417" i="5"/>
  <c r="AB405" i="5"/>
  <c r="AB416" i="5"/>
  <c r="AB404" i="5"/>
  <c r="AB415" i="5"/>
  <c r="AB403" i="5"/>
  <c r="AB396" i="5"/>
  <c r="AB414" i="5"/>
  <c r="AB402" i="5"/>
  <c r="AB413" i="5"/>
  <c r="AB401" i="5"/>
  <c r="AB412" i="5"/>
  <c r="AB400" i="5"/>
  <c r="AB411" i="5"/>
  <c r="AB399" i="5"/>
  <c r="AB410" i="5"/>
  <c r="AB398" i="5"/>
  <c r="AB409" i="5"/>
  <c r="AB397" i="5"/>
  <c r="AB408" i="5"/>
  <c r="AB384" i="5"/>
  <c r="AB383" i="5"/>
  <c r="AB382" i="5"/>
  <c r="AB381" i="5"/>
  <c r="AB380" i="5"/>
  <c r="AB386" i="5"/>
  <c r="AB387" i="5"/>
  <c r="AB385" i="5"/>
  <c r="AB388" i="5"/>
  <c r="AB389" i="5"/>
  <c r="AB395" i="5"/>
  <c r="AB394" i="5"/>
  <c r="AB393" i="5"/>
  <c r="AB392" i="5"/>
  <c r="AB391" i="5"/>
  <c r="AB390" i="5"/>
  <c r="AB468" i="5"/>
  <c r="AB456" i="5"/>
  <c r="AB444" i="5"/>
  <c r="AB432" i="5"/>
  <c r="AB458" i="5"/>
  <c r="AB467" i="5"/>
  <c r="AB455" i="5"/>
  <c r="AB443" i="5"/>
  <c r="AB431" i="5"/>
  <c r="AB433" i="5"/>
  <c r="AB466" i="5"/>
  <c r="AB454" i="5"/>
  <c r="AB442" i="5"/>
  <c r="AB430" i="5"/>
  <c r="AB465" i="5"/>
  <c r="AB453" i="5"/>
  <c r="AB441" i="5"/>
  <c r="AB429" i="5"/>
  <c r="AB457" i="5"/>
  <c r="AB464" i="5"/>
  <c r="AB452" i="5"/>
  <c r="AB440" i="5"/>
  <c r="AB428" i="5"/>
  <c r="AB463" i="5"/>
  <c r="AB451" i="5"/>
  <c r="AB439" i="5"/>
  <c r="AB427" i="5"/>
  <c r="AB462" i="5"/>
  <c r="AB450" i="5"/>
  <c r="AB438" i="5"/>
  <c r="AB434" i="5"/>
  <c r="AB445" i="5"/>
  <c r="AB461" i="5"/>
  <c r="AB449" i="5"/>
  <c r="AB437" i="5"/>
  <c r="AB460" i="5"/>
  <c r="AB448" i="5"/>
  <c r="AB436" i="5"/>
  <c r="AB446" i="5"/>
  <c r="AB459" i="5"/>
  <c r="AB447" i="5"/>
  <c r="AB435" i="5"/>
  <c r="AB469" i="5"/>
  <c r="AB198" i="5"/>
  <c r="AC198" i="5" s="1"/>
  <c r="AG198" i="5" s="1"/>
  <c r="AB186" i="5"/>
  <c r="AC186" i="5" s="1"/>
  <c r="AG186" i="5" s="1"/>
  <c r="AB174" i="5"/>
  <c r="AC174" i="5" s="1"/>
  <c r="AG174" i="5" s="1"/>
  <c r="AB162" i="5"/>
  <c r="AC162" i="5" s="1"/>
  <c r="AG162" i="5" s="1"/>
  <c r="AB150" i="5"/>
  <c r="AC150" i="5" s="1"/>
  <c r="AG150" i="5" s="1"/>
  <c r="AB138" i="5"/>
  <c r="AC138" i="5" s="1"/>
  <c r="AG138" i="5" s="1"/>
  <c r="AB126" i="5"/>
  <c r="AC126" i="5" s="1"/>
  <c r="AG126" i="5" s="1"/>
  <c r="AB114" i="5"/>
  <c r="AC114" i="5" s="1"/>
  <c r="AG114" i="5" s="1"/>
  <c r="AB102" i="5"/>
  <c r="AC102" i="5" s="1"/>
  <c r="AG102" i="5" s="1"/>
  <c r="AB90" i="5"/>
  <c r="AC90" i="5" s="1"/>
  <c r="AG90" i="5" s="1"/>
  <c r="AB78" i="5"/>
  <c r="AC78" i="5" s="1"/>
  <c r="AG78" i="5" s="1"/>
  <c r="AB164" i="5"/>
  <c r="AC164" i="5" s="1"/>
  <c r="AG164" i="5" s="1"/>
  <c r="AB140" i="5"/>
  <c r="AC140" i="5" s="1"/>
  <c r="AG140" i="5" s="1"/>
  <c r="AB80" i="5"/>
  <c r="AC80" i="5" s="1"/>
  <c r="AG80" i="5" s="1"/>
  <c r="AB197" i="5"/>
  <c r="AC197" i="5" s="1"/>
  <c r="AG197" i="5" s="1"/>
  <c r="AB185" i="5"/>
  <c r="AC185" i="5" s="1"/>
  <c r="AG185" i="5" s="1"/>
  <c r="AB173" i="5"/>
  <c r="AC173" i="5" s="1"/>
  <c r="AG173" i="5" s="1"/>
  <c r="AB161" i="5"/>
  <c r="AC161" i="5" s="1"/>
  <c r="AG161" i="5" s="1"/>
  <c r="AB149" i="5"/>
  <c r="AC149" i="5" s="1"/>
  <c r="AG149" i="5" s="1"/>
  <c r="AB137" i="5"/>
  <c r="AC137" i="5" s="1"/>
  <c r="AG137" i="5" s="1"/>
  <c r="AB125" i="5"/>
  <c r="AC125" i="5" s="1"/>
  <c r="AG125" i="5" s="1"/>
  <c r="AB113" i="5"/>
  <c r="AC113" i="5" s="1"/>
  <c r="AG113" i="5" s="1"/>
  <c r="AB101" i="5"/>
  <c r="AC101" i="5" s="1"/>
  <c r="AG101" i="5" s="1"/>
  <c r="AB89" i="5"/>
  <c r="AC89" i="5" s="1"/>
  <c r="AG89" i="5" s="1"/>
  <c r="AB77" i="5"/>
  <c r="AC77" i="5" s="1"/>
  <c r="AG77" i="5" s="1"/>
  <c r="AB176" i="5"/>
  <c r="AC176" i="5" s="1"/>
  <c r="AG176" i="5" s="1"/>
  <c r="AB196" i="5"/>
  <c r="AC196" i="5" s="1"/>
  <c r="AG196" i="5" s="1"/>
  <c r="AB184" i="5"/>
  <c r="AC184" i="5" s="1"/>
  <c r="AG184" i="5" s="1"/>
  <c r="AB172" i="5"/>
  <c r="AC172" i="5" s="1"/>
  <c r="AG172" i="5" s="1"/>
  <c r="AB160" i="5"/>
  <c r="AC160" i="5" s="1"/>
  <c r="AG160" i="5" s="1"/>
  <c r="AB148" i="5"/>
  <c r="AC148" i="5" s="1"/>
  <c r="AG148" i="5" s="1"/>
  <c r="AB136" i="5"/>
  <c r="AC136" i="5" s="1"/>
  <c r="AG136" i="5" s="1"/>
  <c r="AB124" i="5"/>
  <c r="AC124" i="5" s="1"/>
  <c r="AG124" i="5" s="1"/>
  <c r="AB112" i="5"/>
  <c r="AC112" i="5" s="1"/>
  <c r="AG112" i="5" s="1"/>
  <c r="AB100" i="5"/>
  <c r="AC100" i="5" s="1"/>
  <c r="AG100" i="5" s="1"/>
  <c r="AB88" i="5"/>
  <c r="AC88" i="5" s="1"/>
  <c r="AG88" i="5" s="1"/>
  <c r="AB188" i="5"/>
  <c r="AC188" i="5" s="1"/>
  <c r="AG188" i="5" s="1"/>
  <c r="AB187" i="5"/>
  <c r="AC187" i="5" s="1"/>
  <c r="AG187" i="5" s="1"/>
  <c r="AB195" i="5"/>
  <c r="AC195" i="5" s="1"/>
  <c r="AG195" i="5" s="1"/>
  <c r="AB183" i="5"/>
  <c r="AC183" i="5" s="1"/>
  <c r="AG183" i="5" s="1"/>
  <c r="AB171" i="5"/>
  <c r="AC171" i="5" s="1"/>
  <c r="AG171" i="5" s="1"/>
  <c r="AB159" i="5"/>
  <c r="AC159" i="5" s="1"/>
  <c r="AG159" i="5" s="1"/>
  <c r="AB147" i="5"/>
  <c r="AC147" i="5" s="1"/>
  <c r="AG147" i="5" s="1"/>
  <c r="AB135" i="5"/>
  <c r="AC135" i="5" s="1"/>
  <c r="AG135" i="5" s="1"/>
  <c r="AB123" i="5"/>
  <c r="AC123" i="5" s="1"/>
  <c r="AG123" i="5" s="1"/>
  <c r="AB111" i="5"/>
  <c r="AC111" i="5" s="1"/>
  <c r="AG111" i="5" s="1"/>
  <c r="AB99" i="5"/>
  <c r="AC99" i="5" s="1"/>
  <c r="AG99" i="5" s="1"/>
  <c r="AB87" i="5"/>
  <c r="AC87" i="5" s="1"/>
  <c r="AG87" i="5" s="1"/>
  <c r="AB128" i="5"/>
  <c r="AC128" i="5" s="1"/>
  <c r="AG128" i="5" s="1"/>
  <c r="AB151" i="5"/>
  <c r="AC151" i="5" s="1"/>
  <c r="AG151" i="5" s="1"/>
  <c r="AB115" i="5"/>
  <c r="AC115" i="5" s="1"/>
  <c r="AG115" i="5" s="1"/>
  <c r="AB91" i="5"/>
  <c r="AC91" i="5" s="1"/>
  <c r="AG91" i="5" s="1"/>
  <c r="AB194" i="5"/>
  <c r="AC194" i="5" s="1"/>
  <c r="AG194" i="5" s="1"/>
  <c r="AB182" i="5"/>
  <c r="AC182" i="5" s="1"/>
  <c r="AG182" i="5" s="1"/>
  <c r="AB170" i="5"/>
  <c r="AC170" i="5" s="1"/>
  <c r="AG170" i="5" s="1"/>
  <c r="AB158" i="5"/>
  <c r="AC158" i="5" s="1"/>
  <c r="AG158" i="5" s="1"/>
  <c r="AB146" i="5"/>
  <c r="AC146" i="5" s="1"/>
  <c r="AG146" i="5" s="1"/>
  <c r="AB134" i="5"/>
  <c r="AC134" i="5" s="1"/>
  <c r="AG134" i="5" s="1"/>
  <c r="AB122" i="5"/>
  <c r="AC122" i="5" s="1"/>
  <c r="AG122" i="5" s="1"/>
  <c r="AB110" i="5"/>
  <c r="AC110" i="5" s="1"/>
  <c r="AG110" i="5" s="1"/>
  <c r="AB98" i="5"/>
  <c r="AC98" i="5" s="1"/>
  <c r="AG98" i="5" s="1"/>
  <c r="AB86" i="5"/>
  <c r="AC86" i="5" s="1"/>
  <c r="AG86" i="5" s="1"/>
  <c r="AB92" i="5"/>
  <c r="AC92" i="5" s="1"/>
  <c r="AG92" i="5" s="1"/>
  <c r="AB139" i="5"/>
  <c r="AC139" i="5" s="1"/>
  <c r="AG139" i="5" s="1"/>
  <c r="AB79" i="5"/>
  <c r="AC79" i="5" s="1"/>
  <c r="AG79" i="5" s="1"/>
  <c r="AB193" i="5"/>
  <c r="AC193" i="5" s="1"/>
  <c r="AG193" i="5" s="1"/>
  <c r="AB181" i="5"/>
  <c r="AC181" i="5" s="1"/>
  <c r="AG181" i="5" s="1"/>
  <c r="AB169" i="5"/>
  <c r="AC169" i="5" s="1"/>
  <c r="AG169" i="5" s="1"/>
  <c r="AB157" i="5"/>
  <c r="AC157" i="5" s="1"/>
  <c r="AG157" i="5" s="1"/>
  <c r="AB145" i="5"/>
  <c r="AC145" i="5" s="1"/>
  <c r="AG145" i="5" s="1"/>
  <c r="AB133" i="5"/>
  <c r="AC133" i="5" s="1"/>
  <c r="AG133" i="5" s="1"/>
  <c r="AB121" i="5"/>
  <c r="AC121" i="5" s="1"/>
  <c r="AG121" i="5" s="1"/>
  <c r="AB109" i="5"/>
  <c r="AC109" i="5" s="1"/>
  <c r="AG109" i="5" s="1"/>
  <c r="AB97" i="5"/>
  <c r="AC97" i="5" s="1"/>
  <c r="AG97" i="5" s="1"/>
  <c r="AB85" i="5"/>
  <c r="AC85" i="5" s="1"/>
  <c r="AG85" i="5" s="1"/>
  <c r="AB152" i="5"/>
  <c r="AC152" i="5" s="1"/>
  <c r="AG152" i="5" s="1"/>
  <c r="AB104" i="5"/>
  <c r="AC104" i="5" s="1"/>
  <c r="AG104" i="5" s="1"/>
  <c r="AB204" i="5"/>
  <c r="AC204" i="5" s="1"/>
  <c r="AG204" i="5" s="1"/>
  <c r="AB192" i="5"/>
  <c r="AC192" i="5" s="1"/>
  <c r="AG192" i="5" s="1"/>
  <c r="AB180" i="5"/>
  <c r="AC180" i="5" s="1"/>
  <c r="AG180" i="5" s="1"/>
  <c r="AB168" i="5"/>
  <c r="AC168" i="5" s="1"/>
  <c r="AG168" i="5" s="1"/>
  <c r="AB156" i="5"/>
  <c r="AC156" i="5" s="1"/>
  <c r="AG156" i="5" s="1"/>
  <c r="AB144" i="5"/>
  <c r="AC144" i="5" s="1"/>
  <c r="AG144" i="5" s="1"/>
  <c r="AB132" i="5"/>
  <c r="AC132" i="5" s="1"/>
  <c r="AG132" i="5" s="1"/>
  <c r="AB120" i="5"/>
  <c r="AC120" i="5" s="1"/>
  <c r="AG120" i="5" s="1"/>
  <c r="AB108" i="5"/>
  <c r="AC108" i="5" s="1"/>
  <c r="AG108" i="5" s="1"/>
  <c r="AB96" i="5"/>
  <c r="AC96" i="5" s="1"/>
  <c r="AG96" i="5" s="1"/>
  <c r="AB84" i="5"/>
  <c r="AC84" i="5" s="1"/>
  <c r="AG84" i="5" s="1"/>
  <c r="AB203" i="5"/>
  <c r="AC203" i="5" s="1"/>
  <c r="AG203" i="5" s="1"/>
  <c r="AB191" i="5"/>
  <c r="AC191" i="5" s="1"/>
  <c r="AG191" i="5" s="1"/>
  <c r="AB179" i="5"/>
  <c r="AC179" i="5" s="1"/>
  <c r="AG179" i="5" s="1"/>
  <c r="AB167" i="5"/>
  <c r="AC167" i="5" s="1"/>
  <c r="AG167" i="5" s="1"/>
  <c r="AB155" i="5"/>
  <c r="AC155" i="5" s="1"/>
  <c r="AG155" i="5" s="1"/>
  <c r="AB143" i="5"/>
  <c r="AC143" i="5" s="1"/>
  <c r="AG143" i="5" s="1"/>
  <c r="AB131" i="5"/>
  <c r="AC131" i="5" s="1"/>
  <c r="AG131" i="5" s="1"/>
  <c r="AB119" i="5"/>
  <c r="AC119" i="5" s="1"/>
  <c r="AG119" i="5" s="1"/>
  <c r="AB107" i="5"/>
  <c r="AC107" i="5" s="1"/>
  <c r="AG107" i="5" s="1"/>
  <c r="AB95" i="5"/>
  <c r="AC95" i="5" s="1"/>
  <c r="AG95" i="5" s="1"/>
  <c r="AB83" i="5"/>
  <c r="AC83" i="5" s="1"/>
  <c r="AG83" i="5" s="1"/>
  <c r="AB200" i="5"/>
  <c r="AC200" i="5" s="1"/>
  <c r="AG200" i="5" s="1"/>
  <c r="AB199" i="5"/>
  <c r="AC199" i="5" s="1"/>
  <c r="AG199" i="5" s="1"/>
  <c r="AB202" i="5"/>
  <c r="AC202" i="5" s="1"/>
  <c r="AG202" i="5" s="1"/>
  <c r="AB190" i="5"/>
  <c r="AC190" i="5" s="1"/>
  <c r="AG190" i="5" s="1"/>
  <c r="AB178" i="5"/>
  <c r="AC178" i="5" s="1"/>
  <c r="AG178" i="5" s="1"/>
  <c r="AB166" i="5"/>
  <c r="AC166" i="5" s="1"/>
  <c r="AG166" i="5" s="1"/>
  <c r="AB154" i="5"/>
  <c r="AC154" i="5" s="1"/>
  <c r="AG154" i="5" s="1"/>
  <c r="AB142" i="5"/>
  <c r="AC142" i="5" s="1"/>
  <c r="AG142" i="5" s="1"/>
  <c r="AB130" i="5"/>
  <c r="AC130" i="5" s="1"/>
  <c r="AG130" i="5" s="1"/>
  <c r="AB118" i="5"/>
  <c r="AC118" i="5" s="1"/>
  <c r="AG118" i="5" s="1"/>
  <c r="AB106" i="5"/>
  <c r="AC106" i="5" s="1"/>
  <c r="AG106" i="5" s="1"/>
  <c r="AB94" i="5"/>
  <c r="AC94" i="5" s="1"/>
  <c r="AG94" i="5" s="1"/>
  <c r="AB82" i="5"/>
  <c r="AC82" i="5" s="1"/>
  <c r="AG82" i="5" s="1"/>
  <c r="AB175" i="5"/>
  <c r="AC175" i="5" s="1"/>
  <c r="AG175" i="5" s="1"/>
  <c r="AB201" i="5"/>
  <c r="AC201" i="5" s="1"/>
  <c r="AG201" i="5" s="1"/>
  <c r="AB189" i="5"/>
  <c r="AC189" i="5" s="1"/>
  <c r="AG189" i="5" s="1"/>
  <c r="AB177" i="5"/>
  <c r="AC177" i="5" s="1"/>
  <c r="AG177" i="5" s="1"/>
  <c r="AB165" i="5"/>
  <c r="AC165" i="5" s="1"/>
  <c r="AG165" i="5" s="1"/>
  <c r="AB153" i="5"/>
  <c r="AC153" i="5" s="1"/>
  <c r="AG153" i="5" s="1"/>
  <c r="AB141" i="5"/>
  <c r="AC141" i="5" s="1"/>
  <c r="AG141" i="5" s="1"/>
  <c r="AB129" i="5"/>
  <c r="AC129" i="5" s="1"/>
  <c r="AG129" i="5" s="1"/>
  <c r="AB117" i="5"/>
  <c r="AC117" i="5" s="1"/>
  <c r="AG117" i="5" s="1"/>
  <c r="AB105" i="5"/>
  <c r="AC105" i="5" s="1"/>
  <c r="AG105" i="5" s="1"/>
  <c r="AB93" i="5"/>
  <c r="AC93" i="5" s="1"/>
  <c r="AG93" i="5" s="1"/>
  <c r="AB81" i="5"/>
  <c r="AC81" i="5" s="1"/>
  <c r="AG81" i="5" s="1"/>
  <c r="AB116" i="5"/>
  <c r="AC116" i="5" s="1"/>
  <c r="AG116" i="5" s="1"/>
  <c r="AB163" i="5"/>
  <c r="AC163" i="5" s="1"/>
  <c r="AG163" i="5" s="1"/>
  <c r="AB127" i="5"/>
  <c r="AC127" i="5" s="1"/>
  <c r="AG127" i="5" s="1"/>
  <c r="AB103" i="5"/>
  <c r="AC103" i="5" s="1"/>
  <c r="AG103" i="5" s="1"/>
  <c r="AB473" i="5"/>
  <c r="AB472" i="5"/>
  <c r="AB471" i="5"/>
  <c r="AB470" i="5"/>
  <c r="AB475" i="5"/>
  <c r="AB474" i="5"/>
  <c r="AB261" i="5"/>
  <c r="AC261" i="5" s="1"/>
  <c r="AG261" i="5" s="1"/>
  <c r="AB260" i="5"/>
  <c r="AC260" i="5" s="1"/>
  <c r="AG260" i="5" s="1"/>
  <c r="AB259" i="5"/>
  <c r="AC259" i="5" s="1"/>
  <c r="AG259" i="5" s="1"/>
  <c r="AB263" i="5"/>
  <c r="AC263" i="5" s="1"/>
  <c r="AG263" i="5" s="1"/>
  <c r="AB262" i="5"/>
  <c r="AC262" i="5" s="1"/>
  <c r="AG262" i="5" s="1"/>
  <c r="AB265" i="5"/>
  <c r="AC265" i="5" s="1"/>
  <c r="AG265" i="5" s="1"/>
  <c r="AB264" i="5"/>
  <c r="AC264" i="5" s="1"/>
  <c r="AG264" i="5" s="1"/>
  <c r="AB482" i="5"/>
  <c r="AB481" i="5"/>
  <c r="AB480" i="5"/>
  <c r="AB479" i="5"/>
  <c r="AB478" i="5"/>
  <c r="AB477" i="5"/>
  <c r="AB476" i="5"/>
  <c r="AB418" i="5"/>
  <c r="AC418" i="5" s="1"/>
  <c r="AG418" i="5" s="1"/>
  <c r="AB426" i="5"/>
  <c r="AC426" i="5" s="1"/>
  <c r="AG426" i="5" s="1"/>
  <c r="AB425" i="5"/>
  <c r="AC425" i="5" s="1"/>
  <c r="AG425" i="5" s="1"/>
  <c r="AB420" i="5"/>
  <c r="AC420" i="5" s="1"/>
  <c r="AG420" i="5" s="1"/>
  <c r="AB419" i="5"/>
  <c r="AC419" i="5" s="1"/>
  <c r="AG419" i="5" s="1"/>
  <c r="AB424" i="5"/>
  <c r="AC424" i="5" s="1"/>
  <c r="AG424" i="5" s="1"/>
  <c r="AB423" i="5"/>
  <c r="AC423" i="5" s="1"/>
  <c r="AG423" i="5" s="1"/>
  <c r="AB422" i="5"/>
  <c r="AC422" i="5" s="1"/>
  <c r="AG422" i="5" s="1"/>
  <c r="AB421" i="5"/>
  <c r="AC421" i="5" s="1"/>
  <c r="AG421" i="5" s="1"/>
  <c r="AB248" i="5"/>
  <c r="AC248" i="5" s="1"/>
  <c r="AG248" i="5" s="1"/>
  <c r="AB236" i="5"/>
  <c r="AC236" i="5" s="1"/>
  <c r="AG236" i="5" s="1"/>
  <c r="AB224" i="5"/>
  <c r="AC224" i="5" s="1"/>
  <c r="AG224" i="5" s="1"/>
  <c r="AB212" i="5"/>
  <c r="AC212" i="5" s="1"/>
  <c r="AG212" i="5" s="1"/>
  <c r="AB214" i="5"/>
  <c r="AC214" i="5" s="1"/>
  <c r="AG214" i="5" s="1"/>
  <c r="AB213" i="5"/>
  <c r="AC213" i="5" s="1"/>
  <c r="AG213" i="5" s="1"/>
  <c r="AB247" i="5"/>
  <c r="AC247" i="5" s="1"/>
  <c r="AG247" i="5" s="1"/>
  <c r="AB235" i="5"/>
  <c r="AC235" i="5" s="1"/>
  <c r="AG235" i="5" s="1"/>
  <c r="AB223" i="5"/>
  <c r="AC223" i="5" s="1"/>
  <c r="AG223" i="5" s="1"/>
  <c r="AB211" i="5"/>
  <c r="AC211" i="5" s="1"/>
  <c r="AG211" i="5" s="1"/>
  <c r="AB258" i="5"/>
  <c r="AC258" i="5" s="1"/>
  <c r="AG258" i="5" s="1"/>
  <c r="AB246" i="5"/>
  <c r="AC246" i="5" s="1"/>
  <c r="AG246" i="5" s="1"/>
  <c r="AB234" i="5"/>
  <c r="AC234" i="5" s="1"/>
  <c r="AG234" i="5" s="1"/>
  <c r="AB222" i="5"/>
  <c r="AC222" i="5" s="1"/>
  <c r="AG222" i="5" s="1"/>
  <c r="AB210" i="5"/>
  <c r="AC210" i="5" s="1"/>
  <c r="AG210" i="5" s="1"/>
  <c r="AB257" i="5"/>
  <c r="AC257" i="5" s="1"/>
  <c r="AG257" i="5" s="1"/>
  <c r="AB245" i="5"/>
  <c r="AC245" i="5" s="1"/>
  <c r="AG245" i="5" s="1"/>
  <c r="AB233" i="5"/>
  <c r="AC233" i="5" s="1"/>
  <c r="AG233" i="5" s="1"/>
  <c r="AB221" i="5"/>
  <c r="AC221" i="5" s="1"/>
  <c r="AG221" i="5" s="1"/>
  <c r="AB209" i="5"/>
  <c r="AC209" i="5" s="1"/>
  <c r="AG209" i="5" s="1"/>
  <c r="AB238" i="5"/>
  <c r="AC238" i="5" s="1"/>
  <c r="AG238" i="5" s="1"/>
  <c r="AB237" i="5"/>
  <c r="AC237" i="5" s="1"/>
  <c r="AG237" i="5" s="1"/>
  <c r="AB256" i="5"/>
  <c r="AC256" i="5" s="1"/>
  <c r="AG256" i="5" s="1"/>
  <c r="AB244" i="5"/>
  <c r="AC244" i="5" s="1"/>
  <c r="AG244" i="5" s="1"/>
  <c r="AB232" i="5"/>
  <c r="AC232" i="5" s="1"/>
  <c r="AG232" i="5" s="1"/>
  <c r="AB220" i="5"/>
  <c r="AC220" i="5" s="1"/>
  <c r="AG220" i="5" s="1"/>
  <c r="AB208" i="5"/>
  <c r="AC208" i="5" s="1"/>
  <c r="AG208" i="5" s="1"/>
  <c r="AB225" i="5"/>
  <c r="AC225" i="5" s="1"/>
  <c r="AG225" i="5" s="1"/>
  <c r="AB255" i="5"/>
  <c r="AC255" i="5" s="1"/>
  <c r="AG255" i="5" s="1"/>
  <c r="AB243" i="5"/>
  <c r="AC243" i="5" s="1"/>
  <c r="AG243" i="5" s="1"/>
  <c r="AB231" i="5"/>
  <c r="AC231" i="5" s="1"/>
  <c r="AG231" i="5" s="1"/>
  <c r="AB219" i="5"/>
  <c r="AC219" i="5" s="1"/>
  <c r="AG219" i="5" s="1"/>
  <c r="AB207" i="5"/>
  <c r="AC207" i="5" s="1"/>
  <c r="AG207" i="5" s="1"/>
  <c r="AB250" i="5"/>
  <c r="AC250" i="5" s="1"/>
  <c r="AG250" i="5" s="1"/>
  <c r="AB254" i="5"/>
  <c r="AC254" i="5" s="1"/>
  <c r="AG254" i="5" s="1"/>
  <c r="AB242" i="5"/>
  <c r="AC242" i="5" s="1"/>
  <c r="AG242" i="5" s="1"/>
  <c r="AB230" i="5"/>
  <c r="AC230" i="5" s="1"/>
  <c r="AG230" i="5" s="1"/>
  <c r="AB218" i="5"/>
  <c r="AC218" i="5" s="1"/>
  <c r="AG218" i="5" s="1"/>
  <c r="AB206" i="5"/>
  <c r="AC206" i="5" s="1"/>
  <c r="AG206" i="5" s="1"/>
  <c r="AB253" i="5"/>
  <c r="AC253" i="5" s="1"/>
  <c r="AG253" i="5" s="1"/>
  <c r="AB241" i="5"/>
  <c r="AC241" i="5" s="1"/>
  <c r="AG241" i="5" s="1"/>
  <c r="AB229" i="5"/>
  <c r="AC229" i="5" s="1"/>
  <c r="AG229" i="5" s="1"/>
  <c r="AB217" i="5"/>
  <c r="AC217" i="5" s="1"/>
  <c r="AG217" i="5" s="1"/>
  <c r="AB205" i="5"/>
  <c r="AC205" i="5" s="1"/>
  <c r="AG205" i="5" s="1"/>
  <c r="AB252" i="5"/>
  <c r="AC252" i="5" s="1"/>
  <c r="AG252" i="5" s="1"/>
  <c r="AB240" i="5"/>
  <c r="AC240" i="5" s="1"/>
  <c r="AG240" i="5" s="1"/>
  <c r="AB228" i="5"/>
  <c r="AC228" i="5" s="1"/>
  <c r="AG228" i="5" s="1"/>
  <c r="AB216" i="5"/>
  <c r="AC216" i="5" s="1"/>
  <c r="AG216" i="5" s="1"/>
  <c r="AB251" i="5"/>
  <c r="AC251" i="5" s="1"/>
  <c r="AG251" i="5" s="1"/>
  <c r="AB239" i="5"/>
  <c r="AC239" i="5" s="1"/>
  <c r="AG239" i="5" s="1"/>
  <c r="AB227" i="5"/>
  <c r="AC227" i="5" s="1"/>
  <c r="AG227" i="5" s="1"/>
  <c r="AB215" i="5"/>
  <c r="AC215" i="5" s="1"/>
  <c r="AG215" i="5" s="1"/>
  <c r="AB226" i="5"/>
  <c r="AC226" i="5" s="1"/>
  <c r="AG226" i="5" s="1"/>
  <c r="AB249" i="5"/>
  <c r="AC249" i="5" s="1"/>
  <c r="AG249" i="5" s="1"/>
  <c r="AJ367" i="5"/>
  <c r="AK367" i="5" s="1"/>
  <c r="AO367" i="5" s="1"/>
  <c r="AJ355" i="5"/>
  <c r="AK355" i="5" s="1"/>
  <c r="AO355" i="5" s="1"/>
  <c r="AJ343" i="5"/>
  <c r="AK343" i="5" s="1"/>
  <c r="AO343" i="5" s="1"/>
  <c r="AJ331" i="5"/>
  <c r="AK331" i="5" s="1"/>
  <c r="AO331" i="5" s="1"/>
  <c r="AJ319" i="5"/>
  <c r="AK319" i="5" s="1"/>
  <c r="AO319" i="5" s="1"/>
  <c r="AJ307" i="5"/>
  <c r="AK307" i="5" s="1"/>
  <c r="AO307" i="5" s="1"/>
  <c r="AJ295" i="5"/>
  <c r="AK295" i="5" s="1"/>
  <c r="AO295" i="5" s="1"/>
  <c r="AJ283" i="5"/>
  <c r="AK283" i="5" s="1"/>
  <c r="AO283" i="5" s="1"/>
  <c r="AJ378" i="5"/>
  <c r="AK378" i="5" s="1"/>
  <c r="AO378" i="5" s="1"/>
  <c r="AJ366" i="5"/>
  <c r="AK366" i="5" s="1"/>
  <c r="AO366" i="5" s="1"/>
  <c r="AJ354" i="5"/>
  <c r="AK354" i="5" s="1"/>
  <c r="AO354" i="5" s="1"/>
  <c r="AJ342" i="5"/>
  <c r="AK342" i="5" s="1"/>
  <c r="AO342" i="5" s="1"/>
  <c r="AJ330" i="5"/>
  <c r="AK330" i="5" s="1"/>
  <c r="AO330" i="5" s="1"/>
  <c r="AJ318" i="5"/>
  <c r="AK318" i="5" s="1"/>
  <c r="AO318" i="5" s="1"/>
  <c r="AJ306" i="5"/>
  <c r="AK306" i="5" s="1"/>
  <c r="AO306" i="5" s="1"/>
  <c r="AJ294" i="5"/>
  <c r="AK294" i="5" s="1"/>
  <c r="AO294" i="5" s="1"/>
  <c r="AJ282" i="5"/>
  <c r="AK282" i="5" s="1"/>
  <c r="AO282" i="5" s="1"/>
  <c r="AJ377" i="5"/>
  <c r="AK377" i="5" s="1"/>
  <c r="AO377" i="5" s="1"/>
  <c r="AJ365" i="5"/>
  <c r="AK365" i="5" s="1"/>
  <c r="AO365" i="5" s="1"/>
  <c r="AJ353" i="5"/>
  <c r="AK353" i="5" s="1"/>
  <c r="AO353" i="5" s="1"/>
  <c r="AJ341" i="5"/>
  <c r="AK341" i="5" s="1"/>
  <c r="AO341" i="5" s="1"/>
  <c r="AJ329" i="5"/>
  <c r="AK329" i="5" s="1"/>
  <c r="AO329" i="5" s="1"/>
  <c r="AJ317" i="5"/>
  <c r="AK317" i="5" s="1"/>
  <c r="AO317" i="5" s="1"/>
  <c r="AJ305" i="5"/>
  <c r="AK305" i="5" s="1"/>
  <c r="AO305" i="5" s="1"/>
  <c r="AJ293" i="5"/>
  <c r="AK293" i="5" s="1"/>
  <c r="AO293" i="5" s="1"/>
  <c r="AJ281" i="5"/>
  <c r="AK281" i="5" s="1"/>
  <c r="AO281" i="5" s="1"/>
  <c r="AJ345" i="5"/>
  <c r="AK345" i="5" s="1"/>
  <c r="AO345" i="5" s="1"/>
  <c r="AJ297" i="5"/>
  <c r="AK297" i="5" s="1"/>
  <c r="AO297" i="5" s="1"/>
  <c r="AJ376" i="5"/>
  <c r="AK376" i="5" s="1"/>
  <c r="AO376" i="5" s="1"/>
  <c r="AJ364" i="5"/>
  <c r="AK364" i="5" s="1"/>
  <c r="AO364" i="5" s="1"/>
  <c r="AJ352" i="5"/>
  <c r="AK352" i="5" s="1"/>
  <c r="AO352" i="5" s="1"/>
  <c r="AJ340" i="5"/>
  <c r="AK340" i="5" s="1"/>
  <c r="AO340" i="5" s="1"/>
  <c r="AJ328" i="5"/>
  <c r="AK328" i="5" s="1"/>
  <c r="AO328" i="5" s="1"/>
  <c r="AJ316" i="5"/>
  <c r="AK316" i="5" s="1"/>
  <c r="AO316" i="5" s="1"/>
  <c r="AJ304" i="5"/>
  <c r="AK304" i="5" s="1"/>
  <c r="AO304" i="5" s="1"/>
  <c r="AJ292" i="5"/>
  <c r="AK292" i="5" s="1"/>
  <c r="AO292" i="5" s="1"/>
  <c r="AJ280" i="5"/>
  <c r="AK280" i="5" s="1"/>
  <c r="AO280" i="5" s="1"/>
  <c r="AJ369" i="5"/>
  <c r="AK369" i="5" s="1"/>
  <c r="AO369" i="5" s="1"/>
  <c r="AJ321" i="5"/>
  <c r="AK321" i="5" s="1"/>
  <c r="AO321" i="5" s="1"/>
  <c r="AJ368" i="5"/>
  <c r="AK368" i="5" s="1"/>
  <c r="AO368" i="5" s="1"/>
  <c r="AJ332" i="5"/>
  <c r="AK332" i="5" s="1"/>
  <c r="AO332" i="5" s="1"/>
  <c r="AJ308" i="5"/>
  <c r="AK308" i="5" s="1"/>
  <c r="AO308" i="5" s="1"/>
  <c r="AJ375" i="5"/>
  <c r="AK375" i="5" s="1"/>
  <c r="AO375" i="5" s="1"/>
  <c r="AJ363" i="5"/>
  <c r="AK363" i="5" s="1"/>
  <c r="AO363" i="5" s="1"/>
  <c r="AJ351" i="5"/>
  <c r="AK351" i="5" s="1"/>
  <c r="AO351" i="5" s="1"/>
  <c r="AJ339" i="5"/>
  <c r="AK339" i="5" s="1"/>
  <c r="AO339" i="5" s="1"/>
  <c r="AJ327" i="5"/>
  <c r="AK327" i="5" s="1"/>
  <c r="AO327" i="5" s="1"/>
  <c r="AJ315" i="5"/>
  <c r="AK315" i="5" s="1"/>
  <c r="AO315" i="5" s="1"/>
  <c r="AJ303" i="5"/>
  <c r="AK303" i="5" s="1"/>
  <c r="AO303" i="5" s="1"/>
  <c r="AJ291" i="5"/>
  <c r="AK291" i="5" s="1"/>
  <c r="AO291" i="5" s="1"/>
  <c r="AJ279" i="5"/>
  <c r="AK279" i="5" s="1"/>
  <c r="AO279" i="5" s="1"/>
  <c r="AJ357" i="5"/>
  <c r="AK357" i="5" s="1"/>
  <c r="AO357" i="5" s="1"/>
  <c r="AJ309" i="5"/>
  <c r="AK309" i="5" s="1"/>
  <c r="AO309" i="5" s="1"/>
  <c r="AJ356" i="5"/>
  <c r="AK356" i="5" s="1"/>
  <c r="AO356" i="5" s="1"/>
  <c r="AJ374" i="5"/>
  <c r="AK374" i="5" s="1"/>
  <c r="AO374" i="5" s="1"/>
  <c r="AJ362" i="5"/>
  <c r="AK362" i="5" s="1"/>
  <c r="AO362" i="5" s="1"/>
  <c r="AJ350" i="5"/>
  <c r="AK350" i="5" s="1"/>
  <c r="AO350" i="5" s="1"/>
  <c r="AJ338" i="5"/>
  <c r="AK338" i="5" s="1"/>
  <c r="AO338" i="5" s="1"/>
  <c r="AJ326" i="5"/>
  <c r="AK326" i="5" s="1"/>
  <c r="AO326" i="5" s="1"/>
  <c r="AJ314" i="5"/>
  <c r="AK314" i="5" s="1"/>
  <c r="AO314" i="5" s="1"/>
  <c r="AJ302" i="5"/>
  <c r="AK302" i="5" s="1"/>
  <c r="AO302" i="5" s="1"/>
  <c r="AJ290" i="5"/>
  <c r="AK290" i="5" s="1"/>
  <c r="AO290" i="5" s="1"/>
  <c r="AJ278" i="5"/>
  <c r="AK278" i="5" s="1"/>
  <c r="AO278" i="5" s="1"/>
  <c r="AJ373" i="5"/>
  <c r="AK373" i="5" s="1"/>
  <c r="AO373" i="5" s="1"/>
  <c r="AJ361" i="5"/>
  <c r="AK361" i="5" s="1"/>
  <c r="AO361" i="5" s="1"/>
  <c r="AJ349" i="5"/>
  <c r="AK349" i="5" s="1"/>
  <c r="AO349" i="5" s="1"/>
  <c r="AJ337" i="5"/>
  <c r="AK337" i="5" s="1"/>
  <c r="AO337" i="5" s="1"/>
  <c r="AJ325" i="5"/>
  <c r="AK325" i="5" s="1"/>
  <c r="AO325" i="5" s="1"/>
  <c r="AJ313" i="5"/>
  <c r="AK313" i="5" s="1"/>
  <c r="AO313" i="5" s="1"/>
  <c r="AJ301" i="5"/>
  <c r="AK301" i="5" s="1"/>
  <c r="AO301" i="5" s="1"/>
  <c r="AJ289" i="5"/>
  <c r="AK289" i="5" s="1"/>
  <c r="AO289" i="5" s="1"/>
  <c r="AJ277" i="5"/>
  <c r="AK277" i="5" s="1"/>
  <c r="AO277" i="5" s="1"/>
  <c r="AJ372" i="5"/>
  <c r="AK372" i="5" s="1"/>
  <c r="AO372" i="5" s="1"/>
  <c r="AJ360" i="5"/>
  <c r="AK360" i="5" s="1"/>
  <c r="AO360" i="5" s="1"/>
  <c r="AJ348" i="5"/>
  <c r="AK348" i="5" s="1"/>
  <c r="AO348" i="5" s="1"/>
  <c r="AJ336" i="5"/>
  <c r="AK336" i="5" s="1"/>
  <c r="AO336" i="5" s="1"/>
  <c r="AJ324" i="5"/>
  <c r="AK324" i="5" s="1"/>
  <c r="AO324" i="5" s="1"/>
  <c r="AJ312" i="5"/>
  <c r="AK312" i="5" s="1"/>
  <c r="AO312" i="5" s="1"/>
  <c r="AJ300" i="5"/>
  <c r="AK300" i="5" s="1"/>
  <c r="AO300" i="5" s="1"/>
  <c r="AJ288" i="5"/>
  <c r="AK288" i="5" s="1"/>
  <c r="AO288" i="5" s="1"/>
  <c r="AJ276" i="5"/>
  <c r="AK276" i="5" s="1"/>
  <c r="AO276" i="5" s="1"/>
  <c r="AJ371" i="5"/>
  <c r="AK371" i="5" s="1"/>
  <c r="AO371" i="5" s="1"/>
  <c r="AJ359" i="5"/>
  <c r="AK359" i="5" s="1"/>
  <c r="AO359" i="5" s="1"/>
  <c r="AJ347" i="5"/>
  <c r="AK347" i="5" s="1"/>
  <c r="AO347" i="5" s="1"/>
  <c r="AJ335" i="5"/>
  <c r="AK335" i="5" s="1"/>
  <c r="AO335" i="5" s="1"/>
  <c r="AJ323" i="5"/>
  <c r="AK323" i="5" s="1"/>
  <c r="AO323" i="5" s="1"/>
  <c r="AJ311" i="5"/>
  <c r="AK311" i="5" s="1"/>
  <c r="AO311" i="5" s="1"/>
  <c r="AJ299" i="5"/>
  <c r="AK299" i="5" s="1"/>
  <c r="AO299" i="5" s="1"/>
  <c r="AJ287" i="5"/>
  <c r="AK287" i="5" s="1"/>
  <c r="AO287" i="5" s="1"/>
  <c r="AJ333" i="5"/>
  <c r="AK333" i="5" s="1"/>
  <c r="AO333" i="5" s="1"/>
  <c r="AJ296" i="5"/>
  <c r="AK296" i="5" s="1"/>
  <c r="AO296" i="5" s="1"/>
  <c r="AJ370" i="5"/>
  <c r="AK370" i="5" s="1"/>
  <c r="AO370" i="5" s="1"/>
  <c r="AJ358" i="5"/>
  <c r="AK358" i="5" s="1"/>
  <c r="AO358" i="5" s="1"/>
  <c r="AJ346" i="5"/>
  <c r="AK346" i="5" s="1"/>
  <c r="AO346" i="5" s="1"/>
  <c r="AJ334" i="5"/>
  <c r="AK334" i="5" s="1"/>
  <c r="AO334" i="5" s="1"/>
  <c r="AJ322" i="5"/>
  <c r="AK322" i="5" s="1"/>
  <c r="AO322" i="5" s="1"/>
  <c r="AJ310" i="5"/>
  <c r="AK310" i="5" s="1"/>
  <c r="AO310" i="5" s="1"/>
  <c r="AJ298" i="5"/>
  <c r="AK298" i="5" s="1"/>
  <c r="AO298" i="5" s="1"/>
  <c r="AJ286" i="5"/>
  <c r="AK286" i="5" s="1"/>
  <c r="AO286" i="5" s="1"/>
  <c r="AJ285" i="5"/>
  <c r="AK285" i="5" s="1"/>
  <c r="AO285" i="5" s="1"/>
  <c r="AJ344" i="5"/>
  <c r="AK344" i="5" s="1"/>
  <c r="AO344" i="5" s="1"/>
  <c r="AJ320" i="5"/>
  <c r="AK320" i="5" s="1"/>
  <c r="AO320" i="5" s="1"/>
  <c r="AJ284" i="5"/>
  <c r="AK284" i="5" s="1"/>
  <c r="AO284" i="5" s="1"/>
  <c r="AJ265" i="5"/>
  <c r="AK265" i="5" s="1"/>
  <c r="AO265" i="5" s="1"/>
  <c r="AJ264" i="5"/>
  <c r="AK264" i="5" s="1"/>
  <c r="AO264" i="5" s="1"/>
  <c r="AJ263" i="5"/>
  <c r="AK263" i="5" s="1"/>
  <c r="AO263" i="5" s="1"/>
  <c r="AJ262" i="5"/>
  <c r="AK262" i="5" s="1"/>
  <c r="AO262" i="5" s="1"/>
  <c r="AJ261" i="5"/>
  <c r="AK261" i="5" s="1"/>
  <c r="AO261" i="5" s="1"/>
  <c r="AJ260" i="5"/>
  <c r="AK260" i="5" s="1"/>
  <c r="AO260" i="5" s="1"/>
  <c r="AJ259" i="5"/>
  <c r="AK259" i="5" s="1"/>
  <c r="AO259" i="5" s="1"/>
  <c r="AJ387" i="5"/>
  <c r="AJ380" i="5"/>
  <c r="AJ386" i="5"/>
  <c r="AJ385" i="5"/>
  <c r="AJ384" i="5"/>
  <c r="AJ383" i="5"/>
  <c r="AJ382" i="5"/>
  <c r="AJ381" i="5"/>
  <c r="AJ475" i="5"/>
  <c r="AJ474" i="5"/>
  <c r="AJ473" i="5"/>
  <c r="AJ472" i="5"/>
  <c r="AJ470" i="5"/>
  <c r="AJ471" i="5"/>
  <c r="AJ390" i="5"/>
  <c r="AJ389" i="5"/>
  <c r="AJ388" i="5"/>
  <c r="AJ391" i="5"/>
  <c r="AJ392" i="5"/>
  <c r="AJ395" i="5"/>
  <c r="AJ394" i="5"/>
  <c r="AJ393" i="5"/>
  <c r="AJ482" i="5"/>
  <c r="AJ481" i="5"/>
  <c r="AJ480" i="5"/>
  <c r="AJ479" i="5"/>
  <c r="AJ478" i="5"/>
  <c r="AJ477" i="5"/>
  <c r="AJ476" i="5"/>
  <c r="AJ247" i="5"/>
  <c r="AK247" i="5" s="1"/>
  <c r="AO247" i="5" s="1"/>
  <c r="AJ235" i="5"/>
  <c r="AK235" i="5" s="1"/>
  <c r="AO235" i="5" s="1"/>
  <c r="AJ223" i="5"/>
  <c r="AK223" i="5" s="1"/>
  <c r="AO223" i="5" s="1"/>
  <c r="AJ211" i="5"/>
  <c r="AK211" i="5" s="1"/>
  <c r="AO211" i="5" s="1"/>
  <c r="AJ258" i="5"/>
  <c r="AK258" i="5" s="1"/>
  <c r="AO258" i="5" s="1"/>
  <c r="AJ246" i="5"/>
  <c r="AK246" i="5" s="1"/>
  <c r="AO246" i="5" s="1"/>
  <c r="AJ234" i="5"/>
  <c r="AK234" i="5" s="1"/>
  <c r="AO234" i="5" s="1"/>
  <c r="AJ222" i="5"/>
  <c r="AK222" i="5" s="1"/>
  <c r="AO222" i="5" s="1"/>
  <c r="AJ210" i="5"/>
  <c r="AK210" i="5" s="1"/>
  <c r="AO210" i="5" s="1"/>
  <c r="AJ257" i="5"/>
  <c r="AK257" i="5" s="1"/>
  <c r="AO257" i="5" s="1"/>
  <c r="AJ245" i="5"/>
  <c r="AK245" i="5" s="1"/>
  <c r="AO245" i="5" s="1"/>
  <c r="AJ233" i="5"/>
  <c r="AK233" i="5" s="1"/>
  <c r="AO233" i="5" s="1"/>
  <c r="AJ221" i="5"/>
  <c r="AK221" i="5" s="1"/>
  <c r="AO221" i="5" s="1"/>
  <c r="AJ209" i="5"/>
  <c r="AK209" i="5" s="1"/>
  <c r="AO209" i="5" s="1"/>
  <c r="AJ237" i="5"/>
  <c r="AK237" i="5" s="1"/>
  <c r="AO237" i="5" s="1"/>
  <c r="AJ256" i="5"/>
  <c r="AK256" i="5" s="1"/>
  <c r="AO256" i="5" s="1"/>
  <c r="AJ244" i="5"/>
  <c r="AK244" i="5" s="1"/>
  <c r="AO244" i="5" s="1"/>
  <c r="AJ232" i="5"/>
  <c r="AK232" i="5" s="1"/>
  <c r="AO232" i="5" s="1"/>
  <c r="AJ220" i="5"/>
  <c r="AK220" i="5" s="1"/>
  <c r="AO220" i="5" s="1"/>
  <c r="AJ208" i="5"/>
  <c r="AK208" i="5" s="1"/>
  <c r="AO208" i="5" s="1"/>
  <c r="AJ249" i="5"/>
  <c r="AK249" i="5" s="1"/>
  <c r="AO249" i="5" s="1"/>
  <c r="AJ224" i="5"/>
  <c r="AK224" i="5" s="1"/>
  <c r="AO224" i="5" s="1"/>
  <c r="AJ255" i="5"/>
  <c r="AK255" i="5" s="1"/>
  <c r="AO255" i="5" s="1"/>
  <c r="AJ243" i="5"/>
  <c r="AK243" i="5" s="1"/>
  <c r="AO243" i="5" s="1"/>
  <c r="AJ231" i="5"/>
  <c r="AK231" i="5" s="1"/>
  <c r="AO231" i="5" s="1"/>
  <c r="AJ219" i="5"/>
  <c r="AK219" i="5" s="1"/>
  <c r="AO219" i="5" s="1"/>
  <c r="AJ207" i="5"/>
  <c r="AK207" i="5" s="1"/>
  <c r="AO207" i="5" s="1"/>
  <c r="AJ213" i="5"/>
  <c r="AK213" i="5" s="1"/>
  <c r="AO213" i="5" s="1"/>
  <c r="AJ236" i="5"/>
  <c r="AK236" i="5" s="1"/>
  <c r="AO236" i="5" s="1"/>
  <c r="AJ254" i="5"/>
  <c r="AK254" i="5" s="1"/>
  <c r="AO254" i="5" s="1"/>
  <c r="AJ242" i="5"/>
  <c r="AK242" i="5" s="1"/>
  <c r="AO242" i="5" s="1"/>
  <c r="AJ230" i="5"/>
  <c r="AK230" i="5" s="1"/>
  <c r="AO230" i="5" s="1"/>
  <c r="AJ218" i="5"/>
  <c r="AK218" i="5" s="1"/>
  <c r="AO218" i="5" s="1"/>
  <c r="AJ206" i="5"/>
  <c r="AK206" i="5" s="1"/>
  <c r="AO206" i="5" s="1"/>
  <c r="AJ253" i="5"/>
  <c r="AK253" i="5" s="1"/>
  <c r="AO253" i="5" s="1"/>
  <c r="AJ241" i="5"/>
  <c r="AK241" i="5" s="1"/>
  <c r="AO241" i="5" s="1"/>
  <c r="AJ229" i="5"/>
  <c r="AK229" i="5" s="1"/>
  <c r="AO229" i="5" s="1"/>
  <c r="AJ217" i="5"/>
  <c r="AK217" i="5" s="1"/>
  <c r="AO217" i="5" s="1"/>
  <c r="AJ205" i="5"/>
  <c r="AK205" i="5" s="1"/>
  <c r="AO205" i="5" s="1"/>
  <c r="AJ252" i="5"/>
  <c r="AK252" i="5" s="1"/>
  <c r="AO252" i="5" s="1"/>
  <c r="AJ240" i="5"/>
  <c r="AK240" i="5" s="1"/>
  <c r="AO240" i="5" s="1"/>
  <c r="AJ228" i="5"/>
  <c r="AK228" i="5" s="1"/>
  <c r="AO228" i="5" s="1"/>
  <c r="AJ216" i="5"/>
  <c r="AK216" i="5" s="1"/>
  <c r="AO216" i="5" s="1"/>
  <c r="AJ251" i="5"/>
  <c r="AK251" i="5" s="1"/>
  <c r="AO251" i="5" s="1"/>
  <c r="AJ239" i="5"/>
  <c r="AK239" i="5" s="1"/>
  <c r="AO239" i="5" s="1"/>
  <c r="AJ227" i="5"/>
  <c r="AK227" i="5" s="1"/>
  <c r="AO227" i="5" s="1"/>
  <c r="AJ215" i="5"/>
  <c r="AK215" i="5" s="1"/>
  <c r="AO215" i="5" s="1"/>
  <c r="AJ212" i="5"/>
  <c r="AK212" i="5" s="1"/>
  <c r="AO212" i="5" s="1"/>
  <c r="AJ250" i="5"/>
  <c r="AK250" i="5" s="1"/>
  <c r="AO250" i="5" s="1"/>
  <c r="AJ238" i="5"/>
  <c r="AK238" i="5" s="1"/>
  <c r="AO238" i="5" s="1"/>
  <c r="AJ226" i="5"/>
  <c r="AK226" i="5" s="1"/>
  <c r="AO226" i="5" s="1"/>
  <c r="AJ214" i="5"/>
  <c r="AK214" i="5" s="1"/>
  <c r="AO214" i="5" s="1"/>
  <c r="AJ225" i="5"/>
  <c r="AK225" i="5" s="1"/>
  <c r="AO225" i="5" s="1"/>
  <c r="AJ248" i="5"/>
  <c r="AK248" i="5" s="1"/>
  <c r="AO248" i="5" s="1"/>
  <c r="AJ267" i="5"/>
  <c r="AK267" i="5" s="1"/>
  <c r="AO267" i="5" s="1"/>
  <c r="AJ266" i="5"/>
  <c r="AK266" i="5" s="1"/>
  <c r="AO266" i="5" s="1"/>
  <c r="AJ268" i="5"/>
  <c r="AK268" i="5" s="1"/>
  <c r="AO268" i="5" s="1"/>
  <c r="AJ274" i="5"/>
  <c r="AK274" i="5" s="1"/>
  <c r="AO274" i="5" s="1"/>
  <c r="AJ273" i="5"/>
  <c r="AK273" i="5" s="1"/>
  <c r="AO273" i="5" s="1"/>
  <c r="AJ272" i="5"/>
  <c r="AK272" i="5" s="1"/>
  <c r="AO272" i="5" s="1"/>
  <c r="AJ271" i="5"/>
  <c r="AK271" i="5" s="1"/>
  <c r="AO271" i="5" s="1"/>
  <c r="AJ270" i="5"/>
  <c r="AK270" i="5" s="1"/>
  <c r="AO270" i="5" s="1"/>
  <c r="AJ269" i="5"/>
  <c r="AK269" i="5" s="1"/>
  <c r="AO269" i="5" s="1"/>
  <c r="AJ464" i="5"/>
  <c r="AJ452" i="5"/>
  <c r="AJ440" i="5"/>
  <c r="AJ428" i="5"/>
  <c r="AJ442" i="5"/>
  <c r="AJ463" i="5"/>
  <c r="AJ451" i="5"/>
  <c r="AJ439" i="5"/>
  <c r="AJ427" i="5"/>
  <c r="AJ466" i="5"/>
  <c r="AJ453" i="5"/>
  <c r="AJ462" i="5"/>
  <c r="AJ450" i="5"/>
  <c r="AJ438" i="5"/>
  <c r="AJ430" i="5"/>
  <c r="AJ461" i="5"/>
  <c r="AJ449" i="5"/>
  <c r="AJ437" i="5"/>
  <c r="AJ460" i="5"/>
  <c r="AJ448" i="5"/>
  <c r="AJ436" i="5"/>
  <c r="AJ429" i="5"/>
  <c r="AJ459" i="5"/>
  <c r="AJ447" i="5"/>
  <c r="AJ435" i="5"/>
  <c r="AJ454" i="5"/>
  <c r="AJ465" i="5"/>
  <c r="AJ458" i="5"/>
  <c r="AJ446" i="5"/>
  <c r="AJ434" i="5"/>
  <c r="AJ441" i="5"/>
  <c r="AJ469" i="5"/>
  <c r="AJ457" i="5"/>
  <c r="AJ445" i="5"/>
  <c r="AJ433" i="5"/>
  <c r="AJ468" i="5"/>
  <c r="AJ456" i="5"/>
  <c r="AJ444" i="5"/>
  <c r="AJ432" i="5"/>
  <c r="AJ467" i="5"/>
  <c r="AJ455" i="5"/>
  <c r="AJ443" i="5"/>
  <c r="AJ431" i="5"/>
  <c r="W395" i="5"/>
  <c r="X395" i="5" s="1"/>
  <c r="W394" i="5"/>
  <c r="X394" i="5" s="1"/>
  <c r="W393" i="5"/>
  <c r="X393" i="5" s="1"/>
  <c r="W392" i="5"/>
  <c r="X392" i="5" s="1"/>
  <c r="W391" i="5"/>
  <c r="X391" i="5" s="1"/>
  <c r="W390" i="5"/>
  <c r="X390" i="5" s="1"/>
  <c r="W389" i="5"/>
  <c r="X389" i="5" s="1"/>
  <c r="W388" i="5"/>
  <c r="X388" i="5" s="1"/>
  <c r="W409" i="5"/>
  <c r="X409" i="5" s="1"/>
  <c r="W397" i="5"/>
  <c r="X397" i="5" s="1"/>
  <c r="W408" i="5"/>
  <c r="X408" i="5" s="1"/>
  <c r="W396" i="5"/>
  <c r="X396" i="5" s="1"/>
  <c r="W407" i="5"/>
  <c r="X407" i="5" s="1"/>
  <c r="W417" i="5"/>
  <c r="X417" i="5" s="1"/>
  <c r="W405" i="5"/>
  <c r="X405" i="5" s="1"/>
  <c r="W416" i="5"/>
  <c r="X416" i="5" s="1"/>
  <c r="W404" i="5"/>
  <c r="X404" i="5" s="1"/>
  <c r="W415" i="5"/>
  <c r="X415" i="5" s="1"/>
  <c r="W403" i="5"/>
  <c r="X403" i="5" s="1"/>
  <c r="W410" i="5"/>
  <c r="X410" i="5" s="1"/>
  <c r="W414" i="5"/>
  <c r="X414" i="5" s="1"/>
  <c r="W402" i="5"/>
  <c r="X402" i="5" s="1"/>
  <c r="W398" i="5"/>
  <c r="X398" i="5" s="1"/>
  <c r="W413" i="5"/>
  <c r="X413" i="5" s="1"/>
  <c r="W401" i="5"/>
  <c r="X401" i="5" s="1"/>
  <c r="W406" i="5"/>
  <c r="X406" i="5" s="1"/>
  <c r="W412" i="5"/>
  <c r="X412" i="5" s="1"/>
  <c r="W400" i="5"/>
  <c r="X400" i="5" s="1"/>
  <c r="W411" i="5"/>
  <c r="X411" i="5" s="1"/>
  <c r="W399" i="5"/>
  <c r="X399" i="5" s="1"/>
  <c r="W482" i="5"/>
  <c r="X482" i="5" s="1"/>
  <c r="W481" i="5"/>
  <c r="X481" i="5" s="1"/>
  <c r="W480" i="5"/>
  <c r="X480" i="5" s="1"/>
  <c r="W479" i="5"/>
  <c r="X479" i="5" s="1"/>
  <c r="W478" i="5"/>
  <c r="X478" i="5" s="1"/>
  <c r="W477" i="5"/>
  <c r="X477" i="5" s="1"/>
  <c r="W476" i="5"/>
  <c r="X476" i="5" s="1"/>
  <c r="W461" i="5"/>
  <c r="X461" i="5" s="1"/>
  <c r="W449" i="5"/>
  <c r="X449" i="5" s="1"/>
  <c r="W437" i="5"/>
  <c r="X437" i="5" s="1"/>
  <c r="W460" i="5"/>
  <c r="X460" i="5" s="1"/>
  <c r="W448" i="5"/>
  <c r="X448" i="5" s="1"/>
  <c r="W436" i="5"/>
  <c r="X436" i="5" s="1"/>
  <c r="W459" i="5"/>
  <c r="X459" i="5" s="1"/>
  <c r="W447" i="5"/>
  <c r="X447" i="5" s="1"/>
  <c r="W435" i="5"/>
  <c r="X435" i="5" s="1"/>
  <c r="W458" i="5"/>
  <c r="X458" i="5" s="1"/>
  <c r="W446" i="5"/>
  <c r="X446" i="5" s="1"/>
  <c r="W434" i="5"/>
  <c r="X434" i="5" s="1"/>
  <c r="W469" i="5"/>
  <c r="X469" i="5" s="1"/>
  <c r="W457" i="5"/>
  <c r="X457" i="5" s="1"/>
  <c r="W445" i="5"/>
  <c r="X445" i="5" s="1"/>
  <c r="W433" i="5"/>
  <c r="X433" i="5" s="1"/>
  <c r="W468" i="5"/>
  <c r="X468" i="5" s="1"/>
  <c r="W456" i="5"/>
  <c r="X456" i="5" s="1"/>
  <c r="W444" i="5"/>
  <c r="X444" i="5" s="1"/>
  <c r="W432" i="5"/>
  <c r="X432" i="5" s="1"/>
  <c r="W467" i="5"/>
  <c r="X467" i="5" s="1"/>
  <c r="W455" i="5"/>
  <c r="X455" i="5" s="1"/>
  <c r="W443" i="5"/>
  <c r="X443" i="5" s="1"/>
  <c r="W431" i="5"/>
  <c r="X431" i="5" s="1"/>
  <c r="W450" i="5"/>
  <c r="X450" i="5" s="1"/>
  <c r="W466" i="5"/>
  <c r="X466" i="5" s="1"/>
  <c r="W454" i="5"/>
  <c r="X454" i="5" s="1"/>
  <c r="W442" i="5"/>
  <c r="X442" i="5" s="1"/>
  <c r="W430" i="5"/>
  <c r="X430" i="5" s="1"/>
  <c r="W438" i="5"/>
  <c r="X438" i="5" s="1"/>
  <c r="W465" i="5"/>
  <c r="X465" i="5" s="1"/>
  <c r="W453" i="5"/>
  <c r="X453" i="5" s="1"/>
  <c r="W441" i="5"/>
  <c r="X441" i="5" s="1"/>
  <c r="W429" i="5"/>
  <c r="X429" i="5" s="1"/>
  <c r="W462" i="5"/>
  <c r="X462" i="5" s="1"/>
  <c r="W464" i="5"/>
  <c r="X464" i="5" s="1"/>
  <c r="W452" i="5"/>
  <c r="X452" i="5" s="1"/>
  <c r="W440" i="5"/>
  <c r="X440" i="5" s="1"/>
  <c r="W428" i="5"/>
  <c r="X428" i="5" s="1"/>
  <c r="W463" i="5"/>
  <c r="X463" i="5" s="1"/>
  <c r="W451" i="5"/>
  <c r="X451" i="5" s="1"/>
  <c r="W439" i="5"/>
  <c r="X439" i="5" s="1"/>
  <c r="W427" i="5"/>
  <c r="X427" i="5" s="1"/>
  <c r="W475" i="5"/>
  <c r="X475" i="5" s="1"/>
  <c r="W474" i="5"/>
  <c r="X474" i="5" s="1"/>
  <c r="W473" i="5"/>
  <c r="X473" i="5" s="1"/>
  <c r="W472" i="5"/>
  <c r="X472" i="5" s="1"/>
  <c r="W471" i="5"/>
  <c r="X471" i="5" s="1"/>
  <c r="W470" i="5"/>
  <c r="X470" i="5" s="1"/>
  <c r="W387" i="5"/>
  <c r="X387" i="5" s="1"/>
  <c r="W386" i="5"/>
  <c r="X386" i="5" s="1"/>
  <c r="W385" i="5"/>
  <c r="X385" i="5" s="1"/>
  <c r="W384" i="5"/>
  <c r="X384" i="5" s="1"/>
  <c r="W383" i="5"/>
  <c r="X383" i="5" s="1"/>
  <c r="W382" i="5"/>
  <c r="X382" i="5" s="1"/>
  <c r="W381" i="5"/>
  <c r="X381" i="5" s="1"/>
  <c r="W380" i="5"/>
  <c r="X380" i="5" s="1"/>
  <c r="J14" i="35"/>
  <c r="J45" i="35"/>
  <c r="J24" i="35"/>
  <c r="J22" i="35"/>
  <c r="J18" i="35"/>
  <c r="J23" i="35"/>
  <c r="J21" i="35"/>
  <c r="J48" i="35"/>
  <c r="AO59" i="35"/>
  <c r="AO57" i="35"/>
  <c r="AZ42" i="35"/>
  <c r="AO61" i="35"/>
  <c r="AO76" i="35"/>
  <c r="AO50" i="35"/>
  <c r="AO29" i="35"/>
  <c r="AO33" i="35"/>
  <c r="AO15" i="35"/>
  <c r="AO17" i="35"/>
  <c r="AO11" i="35"/>
  <c r="AO46" i="35"/>
  <c r="AO16" i="35"/>
  <c r="AO10" i="35"/>
  <c r="AK473" i="5" l="1"/>
  <c r="AO473" i="5" s="1"/>
  <c r="AC473" i="5"/>
  <c r="AG473" i="5" s="1"/>
  <c r="AK429" i="5"/>
  <c r="AC429" i="5"/>
  <c r="BM13" i="35"/>
  <c r="AK455" i="5"/>
  <c r="AC455" i="5"/>
  <c r="BM63" i="35"/>
  <c r="AC458" i="5"/>
  <c r="AK458" i="5"/>
  <c r="BM67" i="35"/>
  <c r="AK478" i="5"/>
  <c r="AO478" i="5" s="1"/>
  <c r="AC478" i="5"/>
  <c r="AG478" i="5" s="1"/>
  <c r="AC398" i="5"/>
  <c r="AG398" i="5" s="1"/>
  <c r="AK398" i="5"/>
  <c r="AO398" i="5" s="1"/>
  <c r="AK408" i="5"/>
  <c r="AO408" i="5" s="1"/>
  <c r="AC408" i="5"/>
  <c r="AG408" i="5" s="1"/>
  <c r="AC380" i="5"/>
  <c r="AG380" i="5" s="1"/>
  <c r="AK380" i="5"/>
  <c r="AO380" i="5" s="1"/>
  <c r="AK474" i="5"/>
  <c r="AO474" i="5" s="1"/>
  <c r="AC474" i="5"/>
  <c r="AG474" i="5" s="1"/>
  <c r="AC441" i="5"/>
  <c r="AK441" i="5"/>
  <c r="BM26" i="35"/>
  <c r="AC467" i="5"/>
  <c r="AK467" i="5"/>
  <c r="BP46" i="35"/>
  <c r="AC435" i="5"/>
  <c r="AK435" i="5"/>
  <c r="BM19" i="35"/>
  <c r="AC479" i="5"/>
  <c r="AG479" i="5" s="1"/>
  <c r="AK479" i="5"/>
  <c r="AO479" i="5" s="1"/>
  <c r="AK402" i="5"/>
  <c r="AO402" i="5" s="1"/>
  <c r="AC402" i="5"/>
  <c r="AG402" i="5" s="1"/>
  <c r="AK397" i="5"/>
  <c r="AO397" i="5" s="1"/>
  <c r="AC397" i="5"/>
  <c r="AG397" i="5" s="1"/>
  <c r="AC381" i="5"/>
  <c r="AG381" i="5" s="1"/>
  <c r="AK381" i="5"/>
  <c r="AO381" i="5" s="1"/>
  <c r="AK475" i="5"/>
  <c r="AO475" i="5" s="1"/>
  <c r="AC475" i="5"/>
  <c r="AG475" i="5" s="1"/>
  <c r="AC453" i="5"/>
  <c r="AK453" i="5"/>
  <c r="BM60" i="35"/>
  <c r="AK432" i="5"/>
  <c r="AC432" i="5"/>
  <c r="BM16" i="35"/>
  <c r="AC447" i="5"/>
  <c r="AK447" i="5"/>
  <c r="BM33" i="35"/>
  <c r="AC480" i="5"/>
  <c r="AG480" i="5" s="1"/>
  <c r="AK480" i="5"/>
  <c r="AO480" i="5" s="1"/>
  <c r="AK414" i="5"/>
  <c r="AO414" i="5" s="1"/>
  <c r="AC414" i="5"/>
  <c r="AG414" i="5" s="1"/>
  <c r="AC409" i="5"/>
  <c r="AG409" i="5" s="1"/>
  <c r="AK409" i="5"/>
  <c r="AO409" i="5" s="1"/>
  <c r="AC472" i="5"/>
  <c r="AG472" i="5" s="1"/>
  <c r="AK472" i="5"/>
  <c r="AO472" i="5" s="1"/>
  <c r="AC446" i="5"/>
  <c r="AK446" i="5"/>
  <c r="BM32" i="35"/>
  <c r="AK396" i="5"/>
  <c r="AO396" i="5" s="1"/>
  <c r="AC396" i="5"/>
  <c r="AG396" i="5" s="1"/>
  <c r="AC382" i="5"/>
  <c r="AG382" i="5" s="1"/>
  <c r="AK382" i="5"/>
  <c r="AO382" i="5" s="1"/>
  <c r="AC427" i="5"/>
  <c r="AG427" i="5" s="1"/>
  <c r="AK427" i="5"/>
  <c r="AO427" i="5" s="1"/>
  <c r="AC465" i="5"/>
  <c r="AK465" i="5"/>
  <c r="BP40" i="35"/>
  <c r="AK444" i="5"/>
  <c r="AC444" i="5"/>
  <c r="BM30" i="35"/>
  <c r="AK459" i="5"/>
  <c r="AC459" i="5"/>
  <c r="BM35" i="35"/>
  <c r="AC481" i="5"/>
  <c r="AG481" i="5" s="1"/>
  <c r="AK481" i="5"/>
  <c r="AO481" i="5" s="1"/>
  <c r="AK410" i="5"/>
  <c r="AO410" i="5" s="1"/>
  <c r="AC410" i="5"/>
  <c r="AG410" i="5" s="1"/>
  <c r="AC388" i="5"/>
  <c r="AG388" i="5" s="1"/>
  <c r="AK388" i="5"/>
  <c r="AO388" i="5" s="1"/>
  <c r="AK383" i="5"/>
  <c r="AO383" i="5" s="1"/>
  <c r="AC383" i="5"/>
  <c r="AG383" i="5" s="1"/>
  <c r="AC439" i="5"/>
  <c r="AK439" i="5"/>
  <c r="BM23" i="35"/>
  <c r="AK438" i="5"/>
  <c r="AC438" i="5"/>
  <c r="BM22" i="35"/>
  <c r="AK456" i="5"/>
  <c r="AC456" i="5"/>
  <c r="BM65" i="35"/>
  <c r="AC436" i="5"/>
  <c r="AK436" i="5"/>
  <c r="BM20" i="35"/>
  <c r="AK482" i="5"/>
  <c r="AO482" i="5" s="1"/>
  <c r="AC482" i="5"/>
  <c r="AG482" i="5" s="1"/>
  <c r="AC403" i="5"/>
  <c r="AG403" i="5" s="1"/>
  <c r="AK403" i="5"/>
  <c r="AO403" i="5" s="1"/>
  <c r="AK389" i="5"/>
  <c r="AO389" i="5" s="1"/>
  <c r="AC389" i="5"/>
  <c r="AG389" i="5" s="1"/>
  <c r="AK384" i="5"/>
  <c r="AO384" i="5" s="1"/>
  <c r="AC384" i="5"/>
  <c r="AG384" i="5" s="1"/>
  <c r="AC451" i="5"/>
  <c r="AK451" i="5"/>
  <c r="BM58" i="35"/>
  <c r="AC430" i="5"/>
  <c r="AK430" i="5"/>
  <c r="BM14" i="35"/>
  <c r="AK468" i="5"/>
  <c r="AC468" i="5"/>
  <c r="BP47" i="35"/>
  <c r="AK448" i="5"/>
  <c r="AC448" i="5"/>
  <c r="BM34" i="35"/>
  <c r="AC399" i="5"/>
  <c r="AG399" i="5" s="1"/>
  <c r="AK399" i="5"/>
  <c r="AO399" i="5" s="1"/>
  <c r="AK415" i="5"/>
  <c r="AO415" i="5" s="1"/>
  <c r="AC415" i="5"/>
  <c r="AG415" i="5" s="1"/>
  <c r="AC390" i="5"/>
  <c r="AG390" i="5" s="1"/>
  <c r="AK390" i="5"/>
  <c r="AO390" i="5" s="1"/>
  <c r="AC385" i="5"/>
  <c r="AG385" i="5" s="1"/>
  <c r="AK385" i="5"/>
  <c r="AO385" i="5" s="1"/>
  <c r="AK463" i="5"/>
  <c r="AC463" i="5"/>
  <c r="BP38" i="35"/>
  <c r="AK442" i="5"/>
  <c r="AC442" i="5"/>
  <c r="BM28" i="35"/>
  <c r="AK433" i="5"/>
  <c r="AC433" i="5"/>
  <c r="BM17" i="35"/>
  <c r="AK460" i="5"/>
  <c r="AC460" i="5"/>
  <c r="BM24" i="35"/>
  <c r="AC411" i="5"/>
  <c r="AG411" i="5" s="1"/>
  <c r="AK411" i="5"/>
  <c r="AO411" i="5" s="1"/>
  <c r="AK404" i="5"/>
  <c r="AO404" i="5" s="1"/>
  <c r="AC404" i="5"/>
  <c r="AG404" i="5" s="1"/>
  <c r="AK391" i="5"/>
  <c r="AO391" i="5" s="1"/>
  <c r="AC391" i="5"/>
  <c r="AG391" i="5" s="1"/>
  <c r="AK462" i="5"/>
  <c r="AC462" i="5"/>
  <c r="BP37" i="35"/>
  <c r="AC386" i="5"/>
  <c r="AG386" i="5" s="1"/>
  <c r="AK386" i="5"/>
  <c r="AO386" i="5" s="1"/>
  <c r="AK428" i="5"/>
  <c r="AC428" i="5"/>
  <c r="BM11" i="35"/>
  <c r="AK454" i="5"/>
  <c r="AC454" i="5"/>
  <c r="BM61" i="35"/>
  <c r="AC445" i="5"/>
  <c r="AK445" i="5"/>
  <c r="BM31" i="35"/>
  <c r="AK437" i="5"/>
  <c r="AC437" i="5"/>
  <c r="BM21" i="35"/>
  <c r="AC400" i="5"/>
  <c r="AG400" i="5" s="1"/>
  <c r="AK400" i="5"/>
  <c r="AO400" i="5" s="1"/>
  <c r="AK416" i="5"/>
  <c r="AO416" i="5" s="1"/>
  <c r="AC416" i="5"/>
  <c r="AG416" i="5" s="1"/>
  <c r="AK392" i="5"/>
  <c r="AO392" i="5" s="1"/>
  <c r="AC392" i="5"/>
  <c r="AG392" i="5" s="1"/>
  <c r="AK443" i="5"/>
  <c r="AC443" i="5"/>
  <c r="BM29" i="35"/>
  <c r="AC413" i="5"/>
  <c r="AG413" i="5" s="1"/>
  <c r="AK413" i="5"/>
  <c r="AO413" i="5" s="1"/>
  <c r="AC387" i="5"/>
  <c r="AG387" i="5" s="1"/>
  <c r="AK387" i="5"/>
  <c r="AO387" i="5" s="1"/>
  <c r="AK440" i="5"/>
  <c r="AC440" i="5"/>
  <c r="BM25" i="35"/>
  <c r="AK466" i="5"/>
  <c r="AC466" i="5"/>
  <c r="BP45" i="35"/>
  <c r="AK457" i="5"/>
  <c r="AC457" i="5"/>
  <c r="BM66" i="35"/>
  <c r="AC449" i="5"/>
  <c r="AK449" i="5"/>
  <c r="BM56" i="35"/>
  <c r="AK412" i="5"/>
  <c r="AO412" i="5" s="1"/>
  <c r="AC412" i="5"/>
  <c r="AG412" i="5" s="1"/>
  <c r="AK405" i="5"/>
  <c r="AO405" i="5" s="1"/>
  <c r="AC405" i="5"/>
  <c r="AG405" i="5" s="1"/>
  <c r="AC393" i="5"/>
  <c r="AG393" i="5" s="1"/>
  <c r="AK393" i="5"/>
  <c r="AO393" i="5" s="1"/>
  <c r="AC470" i="5"/>
  <c r="AK470" i="5"/>
  <c r="BS12" i="35"/>
  <c r="AK452" i="5"/>
  <c r="AC452" i="5"/>
  <c r="BM59" i="35"/>
  <c r="AC450" i="5"/>
  <c r="AK450" i="5"/>
  <c r="BM57" i="35"/>
  <c r="AK469" i="5"/>
  <c r="AC469" i="5"/>
  <c r="BM45" i="35"/>
  <c r="AC461" i="5"/>
  <c r="AK461" i="5"/>
  <c r="BP36" i="35"/>
  <c r="AK406" i="5"/>
  <c r="AO406" i="5" s="1"/>
  <c r="AC406" i="5"/>
  <c r="AG406" i="5" s="1"/>
  <c r="AC417" i="5"/>
  <c r="AG417" i="5" s="1"/>
  <c r="AK417" i="5"/>
  <c r="AO417" i="5" s="1"/>
  <c r="AK394" i="5"/>
  <c r="AO394" i="5" s="1"/>
  <c r="AC394" i="5"/>
  <c r="AG394" i="5" s="1"/>
  <c r="AC477" i="5"/>
  <c r="AG477" i="5" s="1"/>
  <c r="AK477" i="5"/>
  <c r="AO477" i="5" s="1"/>
  <c r="AK471" i="5"/>
  <c r="AC471" i="5"/>
  <c r="BP62" i="35"/>
  <c r="AC464" i="5"/>
  <c r="AK464" i="5"/>
  <c r="BP39" i="35"/>
  <c r="AC431" i="5"/>
  <c r="AK431" i="5"/>
  <c r="BM15" i="35"/>
  <c r="AC434" i="5"/>
  <c r="AK434" i="5"/>
  <c r="BM18" i="35"/>
  <c r="AK476" i="5"/>
  <c r="AO476" i="5" s="1"/>
  <c r="AC476" i="5"/>
  <c r="AG476" i="5" s="1"/>
  <c r="AC401" i="5"/>
  <c r="AG401" i="5" s="1"/>
  <c r="AK401" i="5"/>
  <c r="AO401" i="5" s="1"/>
  <c r="AK407" i="5"/>
  <c r="AO407" i="5" s="1"/>
  <c r="AC407" i="5"/>
  <c r="AG407" i="5" s="1"/>
  <c r="AK395" i="5"/>
  <c r="AO395" i="5" s="1"/>
  <c r="AC395" i="5"/>
  <c r="AG395" i="5" s="1"/>
  <c r="AO63" i="37"/>
  <c r="AO63" i="36"/>
  <c r="AO68" i="37"/>
  <c r="AO68" i="36"/>
  <c r="AO87" i="37"/>
  <c r="AO87" i="36"/>
  <c r="AO68" i="39"/>
  <c r="AO68" i="38"/>
  <c r="AO78" i="38"/>
  <c r="AO78" i="35"/>
  <c r="AO63" i="39"/>
  <c r="AO63" i="38"/>
  <c r="AO87" i="39"/>
  <c r="AO87" i="38"/>
  <c r="AO16" i="36"/>
  <c r="J45" i="38"/>
  <c r="AO76" i="36"/>
  <c r="AO50" i="38"/>
  <c r="AO50" i="36"/>
  <c r="AO59" i="38"/>
  <c r="AO61" i="36"/>
  <c r="AO61" i="38"/>
  <c r="AZ42" i="36"/>
  <c r="AZ42" i="38"/>
  <c r="J14" i="38"/>
  <c r="J14" i="36"/>
  <c r="AO46" i="38"/>
  <c r="AO29" i="36"/>
  <c r="J48" i="38"/>
  <c r="J23" i="38"/>
  <c r="J21" i="38"/>
  <c r="AO16" i="38"/>
  <c r="J45" i="36"/>
  <c r="AO15" i="36"/>
  <c r="AO15" i="38"/>
  <c r="AO17" i="36"/>
  <c r="AO17" i="38"/>
  <c r="AO11" i="38"/>
  <c r="AO11" i="36"/>
  <c r="AO10" i="38"/>
  <c r="AO10" i="36"/>
  <c r="J48" i="36"/>
  <c r="J23" i="36"/>
  <c r="J21" i="36"/>
  <c r="J18" i="38"/>
  <c r="J18" i="36"/>
  <c r="J22" i="38"/>
  <c r="J22" i="36"/>
  <c r="J24" i="38"/>
  <c r="J24" i="36"/>
  <c r="AG462" i="5" l="1"/>
  <c r="BP37" i="37" s="1"/>
  <c r="BP37" i="36"/>
  <c r="AG433" i="5"/>
  <c r="BM17" i="37" s="1"/>
  <c r="BM17" i="36"/>
  <c r="AG430" i="5"/>
  <c r="BM14" i="37" s="1"/>
  <c r="BM14" i="36"/>
  <c r="AG444" i="5"/>
  <c r="BM30" i="37" s="1"/>
  <c r="BM30" i="36"/>
  <c r="AO446" i="5"/>
  <c r="BM32" i="39" s="1"/>
  <c r="BM32" i="38"/>
  <c r="AG447" i="5"/>
  <c r="BM33" i="37" s="1"/>
  <c r="BM33" i="36"/>
  <c r="AO441" i="5"/>
  <c r="BM26" i="39" s="1"/>
  <c r="BM26" i="38"/>
  <c r="AO461" i="5"/>
  <c r="BP36" i="39" s="1"/>
  <c r="BP36" i="38"/>
  <c r="AO470" i="5"/>
  <c r="BS12" i="39" s="1"/>
  <c r="BS12" i="38"/>
  <c r="AG457" i="5"/>
  <c r="BM66" i="37" s="1"/>
  <c r="BM66" i="36"/>
  <c r="AG471" i="5"/>
  <c r="BP62" i="37" s="1"/>
  <c r="BP62" i="36"/>
  <c r="AG461" i="5"/>
  <c r="BP36" i="37" s="1"/>
  <c r="BP36" i="36"/>
  <c r="AG470" i="5"/>
  <c r="BS12" i="37" s="1"/>
  <c r="BS12" i="36"/>
  <c r="AO457" i="5"/>
  <c r="BM66" i="39" s="1"/>
  <c r="BM66" i="38"/>
  <c r="AG443" i="5"/>
  <c r="BM29" i="37" s="1"/>
  <c r="BM29" i="36"/>
  <c r="AO445" i="5"/>
  <c r="BM31" i="39" s="1"/>
  <c r="BM31" i="38"/>
  <c r="AO462" i="5"/>
  <c r="BP37" i="39" s="1"/>
  <c r="BP37" i="38"/>
  <c r="AO433" i="5"/>
  <c r="BM17" i="39" s="1"/>
  <c r="BM17" i="38"/>
  <c r="AO436" i="5"/>
  <c r="BM20" i="39" s="1"/>
  <c r="BM20" i="38"/>
  <c r="AO444" i="5"/>
  <c r="BM30" i="39" s="1"/>
  <c r="BM30" i="38"/>
  <c r="AG446" i="5"/>
  <c r="BM32" i="37" s="1"/>
  <c r="BM32" i="36"/>
  <c r="AG441" i="5"/>
  <c r="BM26" i="37" s="1"/>
  <c r="BM26" i="36"/>
  <c r="AO458" i="5"/>
  <c r="BM67" i="39" s="1"/>
  <c r="BM67" i="38"/>
  <c r="AO471" i="5"/>
  <c r="BP62" i="39" s="1"/>
  <c r="BP62" i="38"/>
  <c r="AO443" i="5"/>
  <c r="BM29" i="39" s="1"/>
  <c r="BM29" i="38"/>
  <c r="AG445" i="5"/>
  <c r="BM31" i="37" s="1"/>
  <c r="BM31" i="36"/>
  <c r="AO451" i="5"/>
  <c r="BM58" i="39" s="1"/>
  <c r="BM58" i="38"/>
  <c r="AG436" i="5"/>
  <c r="BM20" i="37" s="1"/>
  <c r="BM20" i="36"/>
  <c r="AG432" i="5"/>
  <c r="BM16" i="37" s="1"/>
  <c r="BM16" i="36"/>
  <c r="AG458" i="5"/>
  <c r="BM67" i="37" s="1"/>
  <c r="BM67" i="36"/>
  <c r="AO447" i="5"/>
  <c r="BM33" i="39" s="1"/>
  <c r="BM33" i="38"/>
  <c r="AG469" i="5"/>
  <c r="BM45" i="37" s="1"/>
  <c r="BM45" i="36"/>
  <c r="AG466" i="5"/>
  <c r="BP45" i="37" s="1"/>
  <c r="BP45" i="36"/>
  <c r="AG442" i="5"/>
  <c r="BM28" i="37" s="1"/>
  <c r="BM28" i="36"/>
  <c r="AG451" i="5"/>
  <c r="BM58" i="37" s="1"/>
  <c r="BM58" i="36"/>
  <c r="AO465" i="5"/>
  <c r="BP40" i="39" s="1"/>
  <c r="BP40" i="38"/>
  <c r="AO432" i="5"/>
  <c r="BM16" i="39" s="1"/>
  <c r="BM16" i="38"/>
  <c r="AO437" i="5"/>
  <c r="BM21" i="39" s="1"/>
  <c r="BM21" i="38"/>
  <c r="AO434" i="5"/>
  <c r="BM18" i="39" s="1"/>
  <c r="BM18" i="38"/>
  <c r="AO469" i="5"/>
  <c r="BM45" i="39" s="1"/>
  <c r="BM45" i="38"/>
  <c r="AO466" i="5"/>
  <c r="BP45" i="39" s="1"/>
  <c r="BP45" i="38"/>
  <c r="AG454" i="5"/>
  <c r="BM61" i="37" s="1"/>
  <c r="BM61" i="36"/>
  <c r="AO442" i="5"/>
  <c r="BM28" i="39" s="1"/>
  <c r="BM28" i="38"/>
  <c r="AG456" i="5"/>
  <c r="BM65" i="37" s="1"/>
  <c r="BM65" i="36"/>
  <c r="AG465" i="5"/>
  <c r="BP40" i="37" s="1"/>
  <c r="BP40" i="36"/>
  <c r="AG455" i="5"/>
  <c r="BM63" i="37" s="1"/>
  <c r="BM63" i="36"/>
  <c r="AG434" i="5"/>
  <c r="BM18" i="37" s="1"/>
  <c r="BM18" i="36"/>
  <c r="AO454" i="5"/>
  <c r="BM61" i="39" s="1"/>
  <c r="BM61" i="38"/>
  <c r="AG448" i="5"/>
  <c r="BM34" i="37" s="1"/>
  <c r="BM34" i="36"/>
  <c r="AO456" i="5"/>
  <c r="BM65" i="39" s="1"/>
  <c r="BM65" i="38"/>
  <c r="AO453" i="5"/>
  <c r="BM60" i="39" s="1"/>
  <c r="BM60" i="38"/>
  <c r="AO455" i="5"/>
  <c r="BM63" i="39" s="1"/>
  <c r="BM63" i="38"/>
  <c r="AO430" i="5"/>
  <c r="BM14" i="39" s="1"/>
  <c r="BM14" i="38"/>
  <c r="AG439" i="5"/>
  <c r="BM23" i="37" s="1"/>
  <c r="BM23" i="36"/>
  <c r="AO450" i="5"/>
  <c r="BM57" i="39" s="1"/>
  <c r="BM57" i="38"/>
  <c r="AG440" i="5"/>
  <c r="BM25" i="37" s="1"/>
  <c r="BM25" i="36"/>
  <c r="AG463" i="5"/>
  <c r="BP38" i="37" s="1"/>
  <c r="BP38" i="36"/>
  <c r="AO448" i="5"/>
  <c r="BM34" i="39" s="1"/>
  <c r="BM34" i="38"/>
  <c r="AG453" i="5"/>
  <c r="BM60" i="37" s="1"/>
  <c r="BM60" i="36"/>
  <c r="AO435" i="5"/>
  <c r="BM19" i="39" s="1"/>
  <c r="BM19" i="38"/>
  <c r="AG464" i="5"/>
  <c r="BP39" i="37" s="1"/>
  <c r="BP39" i="36"/>
  <c r="AO431" i="5"/>
  <c r="BM15" i="39" s="1"/>
  <c r="BM15" i="38"/>
  <c r="AG450" i="5"/>
  <c r="BM57" i="37" s="1"/>
  <c r="BM57" i="36"/>
  <c r="AO440" i="5"/>
  <c r="BM25" i="39" s="1"/>
  <c r="BM25" i="38"/>
  <c r="AG428" i="5"/>
  <c r="BM11" i="37" s="1"/>
  <c r="BM11" i="36"/>
  <c r="AO463" i="5"/>
  <c r="BP38" i="39" s="1"/>
  <c r="BP38" i="38"/>
  <c r="AG438" i="5"/>
  <c r="BM22" i="37" s="1"/>
  <c r="BM22" i="36"/>
  <c r="AG435" i="5"/>
  <c r="BM19" i="37" s="1"/>
  <c r="BM19" i="36"/>
  <c r="AG429" i="5"/>
  <c r="BM13" i="37" s="1"/>
  <c r="BM13" i="36"/>
  <c r="AO428" i="5"/>
  <c r="BM11" i="39" s="1"/>
  <c r="BM11" i="38"/>
  <c r="AG468" i="5"/>
  <c r="BP47" i="37" s="1"/>
  <c r="BP47" i="36"/>
  <c r="AO438" i="5"/>
  <c r="BM22" i="39" s="1"/>
  <c r="BM22" i="38"/>
  <c r="AO429" i="5"/>
  <c r="BM13" i="39" s="1"/>
  <c r="BM13" i="38"/>
  <c r="AG452" i="5"/>
  <c r="BM59" i="37" s="1"/>
  <c r="BM59" i="36"/>
  <c r="AO449" i="5"/>
  <c r="BM56" i="39" s="1"/>
  <c r="BM56" i="38"/>
  <c r="AG460" i="5"/>
  <c r="BM24" i="37" s="1"/>
  <c r="BM24" i="36"/>
  <c r="AO468" i="5"/>
  <c r="BP47" i="39" s="1"/>
  <c r="BP47" i="38"/>
  <c r="AG459" i="5"/>
  <c r="BM35" i="37" s="1"/>
  <c r="BM35" i="36"/>
  <c r="AO467" i="5"/>
  <c r="BP46" i="39" s="1"/>
  <c r="BP46" i="38"/>
  <c r="AG431" i="5"/>
  <c r="BM15" i="37" s="1"/>
  <c r="BM15" i="36"/>
  <c r="AO464" i="5"/>
  <c r="BP39" i="39" s="1"/>
  <c r="BP39" i="38"/>
  <c r="AO452" i="5"/>
  <c r="BM59" i="39" s="1"/>
  <c r="BM59" i="38"/>
  <c r="AG449" i="5"/>
  <c r="BM56" i="37" s="1"/>
  <c r="BM56" i="36"/>
  <c r="AG437" i="5"/>
  <c r="BM21" i="37" s="1"/>
  <c r="BM21" i="36"/>
  <c r="AO460" i="5"/>
  <c r="BM24" i="39" s="1"/>
  <c r="BM24" i="38"/>
  <c r="AO439" i="5"/>
  <c r="BM23" i="39" s="1"/>
  <c r="BM23" i="38"/>
  <c r="AO459" i="5"/>
  <c r="BM35" i="39" s="1"/>
  <c r="BM35" i="38"/>
  <c r="AG467" i="5"/>
  <c r="BP46" i="37" s="1"/>
  <c r="BP46" i="36"/>
  <c r="AO78" i="39"/>
  <c r="AC56" i="35"/>
  <c r="AC56" i="38"/>
  <c r="AC56" i="39"/>
  <c r="AC56" i="34"/>
  <c r="AC56" i="36"/>
  <c r="AC56" i="37"/>
  <c r="L109" i="34"/>
  <c r="L109" i="36"/>
  <c r="L109" i="37"/>
  <c r="L109" i="35"/>
  <c r="L109" i="38"/>
  <c r="L109" i="39"/>
  <c r="L109" i="32"/>
  <c r="AC42" i="39"/>
  <c r="AC42" i="36"/>
  <c r="AC42" i="35"/>
  <c r="AC42" i="37"/>
  <c r="AC42" i="34"/>
  <c r="AC42" i="38"/>
  <c r="L108" i="39"/>
  <c r="L108" i="32"/>
  <c r="L108" i="34"/>
  <c r="L108" i="36"/>
  <c r="L108" i="35"/>
  <c r="L108" i="37"/>
  <c r="L108" i="38"/>
  <c r="AC41" i="34"/>
  <c r="AC41" i="35"/>
  <c r="AC41" i="36"/>
  <c r="AC41" i="37"/>
  <c r="AC41" i="38"/>
  <c r="AC41" i="39"/>
  <c r="AC19" i="36"/>
  <c r="AC19" i="35"/>
  <c r="AC19" i="37"/>
  <c r="AC19" i="34"/>
  <c r="AC19" i="32"/>
  <c r="AC19" i="38"/>
  <c r="AC19" i="39"/>
  <c r="AC67" i="39"/>
  <c r="AC67" i="34"/>
  <c r="AC67" i="35"/>
  <c r="AC67" i="36"/>
  <c r="AC67" i="37"/>
  <c r="AC67" i="38"/>
  <c r="AC49" i="36"/>
  <c r="AC49" i="35"/>
  <c r="AC49" i="37"/>
  <c r="AC49" i="34"/>
  <c r="AC49" i="38"/>
  <c r="AC49" i="39"/>
  <c r="AC40" i="34"/>
  <c r="AC40" i="36"/>
  <c r="AC40" i="37"/>
  <c r="AC40" i="35"/>
  <c r="AC40" i="38"/>
  <c r="AC40" i="39"/>
  <c r="AC18" i="39"/>
  <c r="AC18" i="32"/>
  <c r="AC18" i="36"/>
  <c r="AC18" i="35"/>
  <c r="AC18" i="37"/>
  <c r="AC18" i="34"/>
  <c r="AC18" i="38"/>
  <c r="AC66" i="37"/>
  <c r="AC66" i="34"/>
  <c r="AC66" i="38"/>
  <c r="AC66" i="39"/>
  <c r="AC66" i="35"/>
  <c r="AC66" i="36"/>
  <c r="AC48" i="37"/>
  <c r="AC48" i="38"/>
  <c r="AC48" i="39"/>
  <c r="AC48" i="35"/>
  <c r="AC48" i="34"/>
  <c r="AC48" i="36"/>
  <c r="AC25" i="38"/>
  <c r="AC25" i="39"/>
  <c r="AC25" i="36"/>
  <c r="AC25" i="34"/>
  <c r="AC25" i="35"/>
  <c r="AC25" i="37"/>
  <c r="AC25" i="32"/>
  <c r="AC15" i="37"/>
  <c r="AC15" i="38"/>
  <c r="AC15" i="34"/>
  <c r="AC15" i="39"/>
  <c r="AC15" i="32"/>
  <c r="AC15" i="36"/>
  <c r="AC15" i="35"/>
  <c r="AC65" i="38"/>
  <c r="AC65" i="39"/>
  <c r="AC65" i="34"/>
  <c r="AC65" i="36"/>
  <c r="AC65" i="37"/>
  <c r="AC65" i="35"/>
  <c r="AC47" i="38"/>
  <c r="AC47" i="34"/>
  <c r="AC47" i="39"/>
  <c r="AC47" i="36"/>
  <c r="AC47" i="37"/>
  <c r="AC47" i="35"/>
  <c r="AC24" i="38"/>
  <c r="AC24" i="39"/>
  <c r="AC24" i="36"/>
  <c r="AC24" i="34"/>
  <c r="AC24" i="37"/>
  <c r="AC24" i="35"/>
  <c r="AC24" i="32"/>
  <c r="L86" i="36"/>
  <c r="L86" i="37"/>
  <c r="L86" i="35"/>
  <c r="L86" i="32"/>
  <c r="L86" i="38"/>
  <c r="L86" i="39"/>
  <c r="L86" i="34"/>
  <c r="AC45" i="35"/>
  <c r="AC45" i="36"/>
  <c r="AC45" i="34"/>
  <c r="AC45" i="37"/>
  <c r="AC45" i="38"/>
  <c r="AC45" i="39"/>
  <c r="AC23" i="35"/>
  <c r="AC23" i="34"/>
  <c r="AC23" i="37"/>
  <c r="AC23" i="32"/>
  <c r="AC23" i="38"/>
  <c r="AC23" i="39"/>
  <c r="AC23" i="36"/>
  <c r="L85" i="39"/>
  <c r="L85" i="36"/>
  <c r="L85" i="35"/>
  <c r="L85" i="32"/>
  <c r="L85" i="37"/>
  <c r="L85" i="34"/>
  <c r="L85" i="38"/>
  <c r="AC54" i="36"/>
  <c r="AC54" i="37"/>
  <c r="AC54" i="38"/>
  <c r="AC54" i="39"/>
  <c r="AC54" i="34"/>
  <c r="AC54" i="35"/>
  <c r="AC44" i="38"/>
  <c r="AC44" i="39"/>
  <c r="AC44" i="35"/>
  <c r="AC44" i="36"/>
  <c r="AC44" i="34"/>
  <c r="AC44" i="37"/>
  <c r="AC21" i="36"/>
  <c r="AC21" i="35"/>
  <c r="AC21" i="37"/>
  <c r="AC21" i="34"/>
  <c r="AC21" i="38"/>
  <c r="AC21" i="32"/>
  <c r="AC21" i="39"/>
  <c r="L83" i="34"/>
  <c r="L83" i="36"/>
  <c r="L83" i="37"/>
  <c r="L83" i="35"/>
  <c r="L83" i="38"/>
  <c r="L83" i="39"/>
  <c r="L83" i="32"/>
  <c r="Z83" i="35"/>
  <c r="Z83" i="38"/>
  <c r="Z83" i="39"/>
  <c r="Z83" i="34"/>
  <c r="Z83" i="36"/>
  <c r="Z83" i="37"/>
  <c r="AC53" i="34"/>
  <c r="AC53" i="37"/>
  <c r="AC53" i="38"/>
  <c r="AC53" i="35"/>
  <c r="AC53" i="39"/>
  <c r="AC53" i="36"/>
  <c r="AC29" i="36"/>
  <c r="AC29" i="32"/>
  <c r="AC29" i="35"/>
  <c r="AC29" i="37"/>
  <c r="AC29" i="38"/>
  <c r="AC29" i="39"/>
  <c r="AC29" i="34"/>
  <c r="AC20" i="36"/>
  <c r="AC20" i="35"/>
  <c r="AC20" i="37"/>
  <c r="AC20" i="34"/>
  <c r="AC20" i="38"/>
  <c r="AC20" i="32"/>
  <c r="AC20" i="39"/>
  <c r="L80" i="37"/>
  <c r="L80" i="35"/>
  <c r="L80" i="38"/>
  <c r="L80" i="39"/>
  <c r="L80" i="32"/>
  <c r="L80" i="34"/>
  <c r="L80" i="36"/>
  <c r="Z82" i="36"/>
  <c r="Z82" i="37"/>
  <c r="Z82" i="35"/>
  <c r="Z82" i="34"/>
  <c r="Z82" i="38"/>
  <c r="Z82" i="39"/>
  <c r="AC52" i="39"/>
  <c r="AC52" i="34"/>
  <c r="AC52" i="36"/>
  <c r="AC52" i="35"/>
  <c r="AC52" i="37"/>
  <c r="AC52" i="38"/>
  <c r="L74" i="35"/>
  <c r="L74" i="36"/>
  <c r="L74" i="37"/>
  <c r="L74" i="32"/>
  <c r="L74" i="38"/>
  <c r="L74" i="34"/>
  <c r="L74" i="39"/>
  <c r="Z81" i="38"/>
  <c r="Z81" i="39"/>
  <c r="Z81" i="35"/>
  <c r="Z81" i="34"/>
  <c r="Z81" i="36"/>
  <c r="Z81" i="37"/>
  <c r="AC51" i="32"/>
  <c r="AC51" i="36"/>
  <c r="AC51" i="37"/>
  <c r="AC51" i="34"/>
  <c r="AC51" i="38"/>
  <c r="AC51" i="39"/>
  <c r="AC51" i="35"/>
  <c r="AC27" i="39"/>
  <c r="AC27" i="34"/>
  <c r="AC27" i="36"/>
  <c r="AC27" i="35"/>
  <c r="AC27" i="32"/>
  <c r="AC27" i="37"/>
  <c r="AC27" i="38"/>
  <c r="L98" i="37"/>
  <c r="L98" i="38"/>
  <c r="L98" i="39"/>
  <c r="L98" i="32"/>
  <c r="L98" i="35"/>
  <c r="L98" i="36"/>
  <c r="L98" i="34"/>
  <c r="L71" i="34"/>
  <c r="L71" i="38"/>
  <c r="L71" i="39"/>
  <c r="L71" i="35"/>
  <c r="L71" i="36"/>
  <c r="L71" i="37"/>
  <c r="L71" i="32"/>
  <c r="AC70" i="39"/>
  <c r="AC70" i="35"/>
  <c r="AC70" i="36"/>
  <c r="AC70" i="34"/>
  <c r="AC70" i="37"/>
  <c r="AC70" i="38"/>
  <c r="L103" i="34"/>
  <c r="L103" i="38"/>
  <c r="L103" i="39"/>
  <c r="L103" i="35"/>
  <c r="L103" i="36"/>
  <c r="L103" i="32"/>
  <c r="L103" i="37"/>
  <c r="L54" i="38"/>
  <c r="L54" i="34"/>
  <c r="L54" i="39"/>
  <c r="L54" i="35"/>
  <c r="L54" i="36"/>
  <c r="L54" i="37"/>
  <c r="L54" i="32"/>
  <c r="AC57" i="36"/>
  <c r="AC57" i="37"/>
  <c r="AC57" i="34"/>
  <c r="AC57" i="38"/>
  <c r="AC57" i="39"/>
  <c r="AC57" i="35"/>
  <c r="AC33" i="36"/>
  <c r="AC33" i="34"/>
  <c r="AC33" i="37"/>
  <c r="AC33" i="32"/>
  <c r="AC33" i="38"/>
  <c r="AC33" i="35"/>
  <c r="AC33" i="39"/>
  <c r="I41" i="37"/>
  <c r="I41" i="32"/>
  <c r="I41" i="36"/>
  <c r="I41" i="39"/>
  <c r="I41" i="34"/>
  <c r="I41" i="35"/>
  <c r="I41" i="38"/>
  <c r="I63" i="36"/>
  <c r="I63" i="39"/>
  <c r="I63" i="32"/>
  <c r="I63" i="37"/>
  <c r="I63" i="38"/>
  <c r="I63" i="34"/>
  <c r="I63" i="35"/>
  <c r="I51" i="36"/>
  <c r="I51" i="39"/>
  <c r="I51" i="34"/>
  <c r="I51" i="38"/>
  <c r="I51" i="32"/>
  <c r="I51" i="37"/>
  <c r="I51" i="35"/>
  <c r="Z11" i="36"/>
  <c r="Z11" i="39"/>
  <c r="Z11" i="32"/>
  <c r="Z11" i="38"/>
  <c r="Z11" i="35"/>
  <c r="Z11" i="34"/>
  <c r="Z11" i="37"/>
  <c r="I55" i="39"/>
  <c r="I55" i="35"/>
  <c r="I55" i="34"/>
  <c r="I55" i="38"/>
  <c r="I55" i="36"/>
  <c r="I55" i="37"/>
  <c r="I55" i="32"/>
  <c r="I76" i="36"/>
  <c r="I76" i="39"/>
  <c r="I76" i="32"/>
  <c r="I76" i="35"/>
  <c r="I76" i="38"/>
  <c r="I76" i="37"/>
  <c r="I76" i="34"/>
  <c r="Z32" i="34"/>
  <c r="Z32" i="37"/>
  <c r="Z32" i="35"/>
  <c r="Z32" i="36"/>
  <c r="Z32" i="39"/>
  <c r="Z32" i="38"/>
  <c r="Z32" i="32"/>
  <c r="Z10" i="32"/>
  <c r="Z10" i="37"/>
  <c r="Z10" i="36"/>
  <c r="Z10" i="35"/>
  <c r="Z10" i="38"/>
  <c r="Z10" i="39"/>
  <c r="Z10" i="34"/>
  <c r="I27" i="36"/>
  <c r="I27" i="35"/>
  <c r="I27" i="39"/>
  <c r="I27" i="34"/>
  <c r="I27" i="32"/>
  <c r="I27" i="37"/>
  <c r="I27" i="38"/>
  <c r="I50" i="35"/>
  <c r="I50" i="38"/>
  <c r="I50" i="36"/>
  <c r="I50" i="39"/>
  <c r="I50" i="37"/>
  <c r="I50" i="34"/>
  <c r="I50" i="32"/>
  <c r="I67" i="34"/>
  <c r="I67" i="32"/>
  <c r="I67" i="38"/>
  <c r="I67" i="39"/>
  <c r="I67" i="37"/>
  <c r="I67" i="36"/>
  <c r="I67" i="35"/>
  <c r="I15" i="35"/>
  <c r="I15" i="38"/>
  <c r="I15" i="39"/>
  <c r="I15" i="37"/>
  <c r="I15" i="34"/>
  <c r="I15" i="32"/>
  <c r="I15" i="36"/>
  <c r="I29" i="34"/>
  <c r="I29" i="32"/>
  <c r="I29" i="38"/>
  <c r="I29" i="36"/>
  <c r="I29" i="35"/>
  <c r="I29" i="39"/>
  <c r="I29" i="37"/>
  <c r="Z12" i="32"/>
  <c r="Z12" i="38"/>
  <c r="Z12" i="34"/>
  <c r="Z12" i="36"/>
  <c r="Z12" i="35"/>
  <c r="Z12" i="39"/>
  <c r="Z12" i="37"/>
  <c r="I49" i="35"/>
  <c r="I49" i="37"/>
  <c r="I49" i="36"/>
  <c r="I49" i="39"/>
  <c r="I49" i="34"/>
  <c r="I49" i="32"/>
  <c r="I49" i="38"/>
  <c r="I66" i="38"/>
  <c r="I66" i="34"/>
  <c r="I66" i="37"/>
  <c r="I66" i="32"/>
  <c r="I66" i="39"/>
  <c r="I66" i="36"/>
  <c r="I66" i="35"/>
  <c r="I92" i="39"/>
  <c r="I92" i="35"/>
  <c r="I92" i="32"/>
  <c r="I92" i="36"/>
  <c r="I92" i="38"/>
  <c r="I92" i="34"/>
  <c r="I92" i="37"/>
  <c r="I13" i="36"/>
  <c r="I13" i="39"/>
  <c r="I13" i="35"/>
  <c r="I13" i="32"/>
  <c r="I13" i="37"/>
  <c r="I13" i="34"/>
  <c r="I13" i="38"/>
  <c r="I104" i="36"/>
  <c r="I104" i="35"/>
  <c r="I104" i="39"/>
  <c r="I104" i="34"/>
  <c r="I104" i="32"/>
  <c r="I104" i="37"/>
  <c r="I104" i="38"/>
  <c r="I44" i="36"/>
  <c r="I44" i="39"/>
  <c r="I44" i="37"/>
  <c r="I44" i="34"/>
  <c r="I44" i="38"/>
  <c r="I44" i="35"/>
  <c r="I44" i="32"/>
  <c r="I58" i="35"/>
  <c r="I58" i="38"/>
  <c r="I58" i="34"/>
  <c r="I58" i="32"/>
  <c r="I58" i="37"/>
  <c r="I58" i="39"/>
  <c r="I58" i="36"/>
  <c r="I72" i="38"/>
  <c r="I72" i="37"/>
  <c r="I72" i="35"/>
  <c r="I72" i="34"/>
  <c r="I72" i="36"/>
  <c r="I72" i="32"/>
  <c r="I72" i="39"/>
  <c r="I87" i="37"/>
  <c r="I87" i="36"/>
  <c r="I87" i="39"/>
  <c r="I87" i="34"/>
  <c r="I87" i="32"/>
  <c r="I87" i="35"/>
  <c r="I87" i="38"/>
  <c r="I46" i="34"/>
  <c r="I46" i="38"/>
  <c r="I46" i="32"/>
  <c r="I46" i="35"/>
  <c r="I46" i="36"/>
  <c r="I46" i="39"/>
  <c r="I46" i="37"/>
  <c r="I79" i="36"/>
  <c r="I79" i="39"/>
  <c r="I79" i="34"/>
  <c r="I79" i="38"/>
  <c r="I79" i="35"/>
  <c r="I79" i="37"/>
  <c r="I79" i="32"/>
  <c r="I59" i="39"/>
  <c r="I59" i="35"/>
  <c r="I59" i="34"/>
  <c r="I59" i="32"/>
  <c r="I59" i="38"/>
  <c r="I59" i="37"/>
  <c r="I59" i="36"/>
  <c r="I73" i="39"/>
  <c r="I73" i="35"/>
  <c r="I73" i="34"/>
  <c r="I73" i="32"/>
  <c r="I73" i="38"/>
  <c r="I73" i="37"/>
  <c r="I73" i="36"/>
  <c r="J36" i="38"/>
  <c r="J36" i="35"/>
  <c r="AO53" i="39"/>
  <c r="AO53" i="38"/>
  <c r="AO79" i="39"/>
  <c r="AO79" i="38"/>
  <c r="AO76" i="39"/>
  <c r="AO76" i="38"/>
  <c r="AO57" i="39"/>
  <c r="AO57" i="38"/>
  <c r="J35" i="38"/>
  <c r="J35" i="35"/>
  <c r="J25" i="39"/>
  <c r="J25" i="38"/>
  <c r="AO78" i="37"/>
  <c r="AO78" i="36"/>
  <c r="J11" i="37"/>
  <c r="J11" i="36"/>
  <c r="AO69" i="37"/>
  <c r="AO69" i="36"/>
  <c r="AO29" i="39"/>
  <c r="AO29" i="38"/>
  <c r="J17" i="38"/>
  <c r="J17" i="35"/>
  <c r="J39" i="39"/>
  <c r="J39" i="38"/>
  <c r="AO31" i="36"/>
  <c r="AO31" i="35"/>
  <c r="J25" i="37"/>
  <c r="J25" i="36"/>
  <c r="AO33" i="39"/>
  <c r="AO33" i="38"/>
  <c r="J30" i="36"/>
  <c r="J30" i="35"/>
  <c r="J39" i="37"/>
  <c r="J39" i="36"/>
  <c r="AO33" i="37"/>
  <c r="AO33" i="36"/>
  <c r="J16" i="36"/>
  <c r="J16" i="35"/>
  <c r="J11" i="39"/>
  <c r="J11" i="38"/>
  <c r="AO59" i="37"/>
  <c r="AO59" i="36"/>
  <c r="AO46" i="37"/>
  <c r="AO46" i="36"/>
  <c r="J68" i="37"/>
  <c r="J68" i="36"/>
  <c r="J68" i="39"/>
  <c r="J68" i="38"/>
  <c r="AO53" i="37"/>
  <c r="AO53" i="36"/>
  <c r="AO57" i="37"/>
  <c r="AO57" i="36"/>
  <c r="AO69" i="39"/>
  <c r="AO69" i="38"/>
  <c r="AO79" i="37"/>
  <c r="AO79" i="36"/>
  <c r="I86" i="38"/>
  <c r="I86" i="39"/>
  <c r="I86" i="36"/>
  <c r="I86" i="37"/>
  <c r="I86" i="35"/>
  <c r="I86" i="32"/>
  <c r="I86" i="34"/>
  <c r="I32" i="38"/>
  <c r="I32" i="39"/>
  <c r="I32" i="37"/>
  <c r="I32" i="35"/>
  <c r="I32" i="36"/>
  <c r="I32" i="32"/>
  <c r="I32" i="34"/>
  <c r="Z20" i="37"/>
  <c r="Z20" i="38"/>
  <c r="Z20" i="39"/>
  <c r="Z20" i="35"/>
  <c r="Z20" i="36"/>
  <c r="Z20" i="32"/>
  <c r="Z20" i="34"/>
  <c r="I105" i="38"/>
  <c r="I105" i="39"/>
  <c r="I105" i="36"/>
  <c r="I105" i="37"/>
  <c r="I105" i="35"/>
  <c r="I105" i="32"/>
  <c r="I105" i="34"/>
  <c r="Z50" i="38"/>
  <c r="Z50" i="39"/>
  <c r="Z50" i="37"/>
  <c r="Z50" i="36"/>
  <c r="Z50" i="34"/>
  <c r="Z50" i="35"/>
  <c r="Z72" i="39"/>
  <c r="Z72" i="37"/>
  <c r="Z72" i="38"/>
  <c r="Z72" i="36"/>
  <c r="Z72" i="35"/>
  <c r="Z72" i="34"/>
  <c r="I42" i="38"/>
  <c r="I42" i="39"/>
  <c r="I42" i="36"/>
  <c r="I42" i="37"/>
  <c r="I42" i="35"/>
  <c r="I42" i="32"/>
  <c r="I42" i="34"/>
  <c r="AC34" i="38"/>
  <c r="AC34" i="39"/>
  <c r="AC34" i="37"/>
  <c r="AC34" i="36"/>
  <c r="AC34" i="35"/>
  <c r="AC34" i="34"/>
  <c r="AC34" i="32"/>
  <c r="L94" i="38"/>
  <c r="L94" i="39"/>
  <c r="L94" i="36"/>
  <c r="L94" i="35"/>
  <c r="L94" i="37"/>
  <c r="L94" i="32"/>
  <c r="L94" i="34"/>
  <c r="AN21" i="39"/>
  <c r="AN21" i="37"/>
  <c r="AN21" i="36"/>
  <c r="AN21" i="38"/>
  <c r="AN21" i="35"/>
  <c r="AN21" i="34"/>
  <c r="Z15" i="38"/>
  <c r="Z15" i="39"/>
  <c r="Z15" i="37"/>
  <c r="Z15" i="36"/>
  <c r="Z15" i="35"/>
  <c r="Z15" i="32"/>
  <c r="Z15" i="34"/>
  <c r="Z21" i="38"/>
  <c r="Z21" i="39"/>
  <c r="Z21" i="37"/>
  <c r="Z21" i="36"/>
  <c r="Z21" i="35"/>
  <c r="Z21" i="32"/>
  <c r="Z21" i="34"/>
  <c r="I106" i="38"/>
  <c r="I106" i="39"/>
  <c r="I106" i="37"/>
  <c r="I106" i="36"/>
  <c r="I106" i="35"/>
  <c r="I106" i="32"/>
  <c r="I106" i="34"/>
  <c r="Z62" i="32"/>
  <c r="Z62" i="38"/>
  <c r="Z62" i="39"/>
  <c r="Z62" i="36"/>
  <c r="Z62" i="37"/>
  <c r="Z62" i="35"/>
  <c r="Z62" i="34"/>
  <c r="W82" i="38"/>
  <c r="W82" i="39"/>
  <c r="W82" i="37"/>
  <c r="W82" i="36"/>
  <c r="W82" i="34"/>
  <c r="W82" i="35"/>
  <c r="I43" i="38"/>
  <c r="I43" i="39"/>
  <c r="I43" i="37"/>
  <c r="I43" i="36"/>
  <c r="I43" i="35"/>
  <c r="I43" i="32"/>
  <c r="I43" i="34"/>
  <c r="L102" i="39"/>
  <c r="L102" i="37"/>
  <c r="L102" i="35"/>
  <c r="L102" i="36"/>
  <c r="L102" i="38"/>
  <c r="L102" i="32"/>
  <c r="L102" i="34"/>
  <c r="L93" i="38"/>
  <c r="L93" i="39"/>
  <c r="L93" i="37"/>
  <c r="L93" i="36"/>
  <c r="L93" i="35"/>
  <c r="L93" i="32"/>
  <c r="L93" i="34"/>
  <c r="L41" i="38"/>
  <c r="L41" i="39"/>
  <c r="L41" i="37"/>
  <c r="L41" i="36"/>
  <c r="L41" i="35"/>
  <c r="L41" i="32"/>
  <c r="L41" i="34"/>
  <c r="AN26" i="38"/>
  <c r="AN26" i="39"/>
  <c r="AN26" i="37"/>
  <c r="AN26" i="36"/>
  <c r="AN26" i="35"/>
  <c r="AN26" i="34"/>
  <c r="I70" i="38"/>
  <c r="I70" i="39"/>
  <c r="I70" i="36"/>
  <c r="I70" i="37"/>
  <c r="I70" i="35"/>
  <c r="I70" i="32"/>
  <c r="I70" i="34"/>
  <c r="I34" i="38"/>
  <c r="I34" i="39"/>
  <c r="I34" i="35"/>
  <c r="I34" i="32"/>
  <c r="I34" i="36"/>
  <c r="I34" i="37"/>
  <c r="I34" i="34"/>
  <c r="I74" i="38"/>
  <c r="I74" i="39"/>
  <c r="I74" i="37"/>
  <c r="I74" i="36"/>
  <c r="I74" i="35"/>
  <c r="I74" i="32"/>
  <c r="I74" i="34"/>
  <c r="Z18" i="37"/>
  <c r="Z18" i="38"/>
  <c r="Z18" i="39"/>
  <c r="Z18" i="35"/>
  <c r="Z18" i="36"/>
  <c r="Z18" i="34"/>
  <c r="Z18" i="32"/>
  <c r="Z23" i="38"/>
  <c r="Z23" i="39"/>
  <c r="Z23" i="37"/>
  <c r="Z23" i="36"/>
  <c r="Z23" i="34"/>
  <c r="Z23" i="35"/>
  <c r="Z23" i="32"/>
  <c r="Z27" i="37"/>
  <c r="Z27" i="38"/>
  <c r="Z27" i="39"/>
  <c r="Z27" i="35"/>
  <c r="Z27" i="36"/>
  <c r="Z27" i="32"/>
  <c r="Z27" i="34"/>
  <c r="I109" i="38"/>
  <c r="I109" i="39"/>
  <c r="I109" i="37"/>
  <c r="I109" i="36"/>
  <c r="I109" i="32"/>
  <c r="I109" i="35"/>
  <c r="I109" i="34"/>
  <c r="W83" i="38"/>
  <c r="W83" i="39"/>
  <c r="W83" i="36"/>
  <c r="W83" i="37"/>
  <c r="W83" i="35"/>
  <c r="W83" i="34"/>
  <c r="L91" i="39"/>
  <c r="L91" i="37"/>
  <c r="L91" i="38"/>
  <c r="L91" i="36"/>
  <c r="L91" i="32"/>
  <c r="L91" i="35"/>
  <c r="L91" i="34"/>
  <c r="L37" i="39"/>
  <c r="L37" i="38"/>
  <c r="L37" i="37"/>
  <c r="L37" i="36"/>
  <c r="L37" i="32"/>
  <c r="L37" i="35"/>
  <c r="L37" i="34"/>
  <c r="AN47" i="38"/>
  <c r="AN47" i="39"/>
  <c r="AN47" i="37"/>
  <c r="AN47" i="36"/>
  <c r="AN47" i="34"/>
  <c r="AN47" i="35"/>
  <c r="AC68" i="32"/>
  <c r="AC68" i="39"/>
  <c r="AC68" i="38"/>
  <c r="AC68" i="36"/>
  <c r="AC68" i="37"/>
  <c r="AC68" i="35"/>
  <c r="AC68" i="34"/>
  <c r="AN36" i="38"/>
  <c r="AN36" i="39"/>
  <c r="AN36" i="37"/>
  <c r="AN36" i="36"/>
  <c r="AN36" i="35"/>
  <c r="AN36" i="34"/>
  <c r="AN19" i="39"/>
  <c r="AN19" i="38"/>
  <c r="AN19" i="37"/>
  <c r="AN19" i="36"/>
  <c r="AN19" i="34"/>
  <c r="AN19" i="35"/>
  <c r="Z19" i="38"/>
  <c r="Z19" i="39"/>
  <c r="Z19" i="37"/>
  <c r="Z19" i="36"/>
  <c r="Z19" i="35"/>
  <c r="Z19" i="32"/>
  <c r="Z19" i="34"/>
  <c r="I40" i="38"/>
  <c r="I40" i="39"/>
  <c r="I40" i="35"/>
  <c r="I40" i="32"/>
  <c r="I40" i="37"/>
  <c r="I40" i="36"/>
  <c r="I40" i="34"/>
  <c r="I62" i="38"/>
  <c r="I62" i="39"/>
  <c r="I62" i="37"/>
  <c r="I62" i="36"/>
  <c r="I62" i="35"/>
  <c r="I62" i="32"/>
  <c r="I62" i="34"/>
  <c r="I77" i="38"/>
  <c r="I77" i="39"/>
  <c r="I77" i="37"/>
  <c r="I77" i="36"/>
  <c r="I77" i="35"/>
  <c r="I77" i="32"/>
  <c r="I77" i="34"/>
  <c r="Z39" i="32"/>
  <c r="Z39" i="39"/>
  <c r="Z39" i="38"/>
  <c r="Z39" i="36"/>
  <c r="Z39" i="37"/>
  <c r="Z39" i="35"/>
  <c r="Z39" i="34"/>
  <c r="Z25" i="37"/>
  <c r="Z25" i="38"/>
  <c r="Z25" i="39"/>
  <c r="Z25" i="35"/>
  <c r="Z25" i="36"/>
  <c r="Z25" i="32"/>
  <c r="Z25" i="34"/>
  <c r="Z30" i="39"/>
  <c r="Z30" i="38"/>
  <c r="Z30" i="36"/>
  <c r="Z30" i="37"/>
  <c r="Z30" i="35"/>
  <c r="Z30" i="32"/>
  <c r="Z30" i="34"/>
  <c r="Z51" i="38"/>
  <c r="Z51" i="39"/>
  <c r="Z51" i="36"/>
  <c r="Z51" i="37"/>
  <c r="Z51" i="35"/>
  <c r="Z51" i="34"/>
  <c r="Z54" i="38"/>
  <c r="Z54" i="39"/>
  <c r="Z54" i="36"/>
  <c r="Z54" i="37"/>
  <c r="Z54" i="34"/>
  <c r="Z54" i="35"/>
  <c r="I20" i="38"/>
  <c r="I20" i="39"/>
  <c r="I20" i="35"/>
  <c r="I20" i="37"/>
  <c r="I20" i="36"/>
  <c r="I20" i="32"/>
  <c r="I20" i="34"/>
  <c r="AN23" i="39"/>
  <c r="AN23" i="38"/>
  <c r="AN23" i="37"/>
  <c r="AN23" i="36"/>
  <c r="AN23" i="34"/>
  <c r="AN23" i="35"/>
  <c r="AN77" i="38"/>
  <c r="AN77" i="39"/>
  <c r="AN77" i="37"/>
  <c r="AN77" i="36"/>
  <c r="AN77" i="34"/>
  <c r="AN77" i="35"/>
  <c r="Z49" i="38"/>
  <c r="Z49" i="39"/>
  <c r="Z49" i="36"/>
  <c r="Z49" i="37"/>
  <c r="Z49" i="35"/>
  <c r="Z49" i="34"/>
  <c r="I38" i="38"/>
  <c r="I38" i="39"/>
  <c r="I38" i="37"/>
  <c r="I38" i="35"/>
  <c r="I38" i="32"/>
  <c r="I38" i="36"/>
  <c r="I38" i="34"/>
  <c r="I78" i="38"/>
  <c r="I78" i="39"/>
  <c r="I78" i="36"/>
  <c r="I78" i="37"/>
  <c r="I78" i="32"/>
  <c r="I78" i="35"/>
  <c r="I78" i="34"/>
  <c r="I88" i="38"/>
  <c r="I88" i="39"/>
  <c r="I88" i="37"/>
  <c r="I88" i="35"/>
  <c r="I88" i="36"/>
  <c r="I88" i="32"/>
  <c r="I88" i="34"/>
  <c r="Z26" i="38"/>
  <c r="Z26" i="39"/>
  <c r="Z26" i="37"/>
  <c r="Z26" i="36"/>
  <c r="Z26" i="35"/>
  <c r="Z26" i="32"/>
  <c r="Z26" i="34"/>
  <c r="Z31" i="38"/>
  <c r="Z31" i="39"/>
  <c r="Z31" i="37"/>
  <c r="Z31" i="36"/>
  <c r="Z31" i="35"/>
  <c r="Z31" i="32"/>
  <c r="Z31" i="34"/>
  <c r="Z52" i="38"/>
  <c r="Z52" i="39"/>
  <c r="Z52" i="36"/>
  <c r="Z52" i="37"/>
  <c r="Z52" i="35"/>
  <c r="Z52" i="34"/>
  <c r="Z66" i="38"/>
  <c r="Z66" i="39"/>
  <c r="Z66" i="36"/>
  <c r="Z66" i="37"/>
  <c r="Z66" i="35"/>
  <c r="Z66" i="34"/>
  <c r="I10" i="38"/>
  <c r="I10" i="39"/>
  <c r="I10" i="35"/>
  <c r="I10" i="32"/>
  <c r="I10" i="37"/>
  <c r="I10" i="36"/>
  <c r="I10" i="34"/>
  <c r="AN24" i="38"/>
  <c r="AN24" i="39"/>
  <c r="AN24" i="37"/>
  <c r="AN24" i="36"/>
  <c r="AN24" i="35"/>
  <c r="AN24" i="34"/>
  <c r="AY58" i="38"/>
  <c r="AY58" i="39"/>
  <c r="AY58" i="36"/>
  <c r="AY58" i="37"/>
  <c r="AY58" i="35"/>
  <c r="AY58" i="34"/>
  <c r="Z14" i="37"/>
  <c r="Z14" i="38"/>
  <c r="Z14" i="39"/>
  <c r="Z14" i="35"/>
  <c r="Z14" i="36"/>
  <c r="Z14" i="32"/>
  <c r="Z14" i="34"/>
  <c r="Z24" i="38"/>
  <c r="Z24" i="39"/>
  <c r="Z24" i="37"/>
  <c r="Z24" i="36"/>
  <c r="Z24" i="35"/>
  <c r="Z24" i="32"/>
  <c r="Z24" i="34"/>
  <c r="I90" i="38"/>
  <c r="I90" i="39"/>
  <c r="I90" i="37"/>
  <c r="I90" i="35"/>
  <c r="I90" i="36"/>
  <c r="I90" i="32"/>
  <c r="I90" i="34"/>
  <c r="Z40" i="38"/>
  <c r="Z40" i="39"/>
  <c r="Z40" i="37"/>
  <c r="Z40" i="36"/>
  <c r="Z40" i="35"/>
  <c r="Z40" i="34"/>
  <c r="Z43" i="39"/>
  <c r="Z43" i="38"/>
  <c r="Z43" i="36"/>
  <c r="Z43" i="37"/>
  <c r="Z43" i="35"/>
  <c r="Z43" i="34"/>
  <c r="Z53" i="38"/>
  <c r="Z53" i="39"/>
  <c r="Z53" i="36"/>
  <c r="Z53" i="37"/>
  <c r="Z53" i="34"/>
  <c r="Z53" i="35"/>
  <c r="Z67" i="38"/>
  <c r="Z67" i="39"/>
  <c r="Z67" i="36"/>
  <c r="Z67" i="37"/>
  <c r="Z67" i="34"/>
  <c r="Z67" i="35"/>
  <c r="I12" i="38"/>
  <c r="I12" i="39"/>
  <c r="I12" i="37"/>
  <c r="I12" i="36"/>
  <c r="I12" i="35"/>
  <c r="I12" i="32"/>
  <c r="I12" i="34"/>
  <c r="AN28" i="38"/>
  <c r="AN28" i="39"/>
  <c r="AN28" i="36"/>
  <c r="AN28" i="37"/>
  <c r="AN28" i="35"/>
  <c r="AN28" i="34"/>
  <c r="I31" i="39"/>
  <c r="I31" i="38"/>
  <c r="I31" i="36"/>
  <c r="I31" i="37"/>
  <c r="I31" i="32"/>
  <c r="I31" i="35"/>
  <c r="I31" i="34"/>
  <c r="I33" i="38"/>
  <c r="I33" i="39"/>
  <c r="I33" i="37"/>
  <c r="I33" i="36"/>
  <c r="I33" i="32"/>
  <c r="I33" i="35"/>
  <c r="I33" i="34"/>
  <c r="Z29" i="37"/>
  <c r="Z29" i="38"/>
  <c r="Z29" i="39"/>
  <c r="Z29" i="35"/>
  <c r="Z29" i="36"/>
  <c r="Z29" i="34"/>
  <c r="Z29" i="32"/>
  <c r="I26" i="38"/>
  <c r="I26" i="39"/>
  <c r="I26" i="35"/>
  <c r="I26" i="37"/>
  <c r="I26" i="36"/>
  <c r="I26" i="32"/>
  <c r="I26" i="34"/>
  <c r="I80" i="38"/>
  <c r="I80" i="39"/>
  <c r="I80" i="37"/>
  <c r="I80" i="36"/>
  <c r="I80" i="35"/>
  <c r="I80" i="32"/>
  <c r="I80" i="34"/>
  <c r="Z41" i="39"/>
  <c r="Z41" i="38"/>
  <c r="Z41" i="36"/>
  <c r="Z41" i="37"/>
  <c r="Z41" i="34"/>
  <c r="Z41" i="35"/>
  <c r="Z44" i="38"/>
  <c r="Z44" i="39"/>
  <c r="Z44" i="37"/>
  <c r="Z44" i="36"/>
  <c r="Z44" i="35"/>
  <c r="Z44" i="34"/>
  <c r="Z65" i="38"/>
  <c r="Z65" i="39"/>
  <c r="Z65" i="36"/>
  <c r="Z65" i="37"/>
  <c r="Z65" i="35"/>
  <c r="Z65" i="34"/>
  <c r="W79" i="32"/>
  <c r="W79" i="38"/>
  <c r="W79" i="39"/>
  <c r="W79" i="36"/>
  <c r="W79" i="37"/>
  <c r="W79" i="35"/>
  <c r="W79" i="34"/>
  <c r="AC55" i="38"/>
  <c r="AC55" i="39"/>
  <c r="AC55" i="37"/>
  <c r="AC55" i="36"/>
  <c r="AC55" i="35"/>
  <c r="AC55" i="34"/>
  <c r="AN12" i="38"/>
  <c r="AN12" i="39"/>
  <c r="AN12" i="36"/>
  <c r="AN12" i="37"/>
  <c r="AN12" i="35"/>
  <c r="AN12" i="34"/>
  <c r="Z71" i="38"/>
  <c r="Z71" i="39"/>
  <c r="Z71" i="36"/>
  <c r="Z71" i="37"/>
  <c r="Z71" i="34"/>
  <c r="Z71" i="35"/>
  <c r="I61" i="38"/>
  <c r="I61" i="39"/>
  <c r="I61" i="37"/>
  <c r="I61" i="36"/>
  <c r="I61" i="35"/>
  <c r="I61" i="32"/>
  <c r="I61" i="34"/>
  <c r="I65" i="38"/>
  <c r="I65" i="39"/>
  <c r="I65" i="36"/>
  <c r="I65" i="37"/>
  <c r="I65" i="35"/>
  <c r="I65" i="32"/>
  <c r="I65" i="34"/>
  <c r="I81" i="38"/>
  <c r="I81" i="39"/>
  <c r="I81" i="35"/>
  <c r="I81" i="32"/>
  <c r="I81" i="37"/>
  <c r="I81" i="36"/>
  <c r="I81" i="34"/>
  <c r="I95" i="38"/>
  <c r="I95" i="39"/>
  <c r="I95" i="37"/>
  <c r="I95" i="36"/>
  <c r="I95" i="35"/>
  <c r="I95" i="32"/>
  <c r="I95" i="34"/>
  <c r="Z42" i="38"/>
  <c r="Z42" i="39"/>
  <c r="Z42" i="37"/>
  <c r="Z42" i="36"/>
  <c r="Z42" i="35"/>
  <c r="Z42" i="34"/>
  <c r="Z46" i="38"/>
  <c r="Z46" i="39"/>
  <c r="Z46" i="37"/>
  <c r="Z46" i="36"/>
  <c r="Z46" i="35"/>
  <c r="Z46" i="34"/>
  <c r="Z56" i="38"/>
  <c r="Z56" i="39"/>
  <c r="Z56" i="37"/>
  <c r="Z56" i="36"/>
  <c r="Z56" i="34"/>
  <c r="Z56" i="35"/>
  <c r="I84" i="38"/>
  <c r="I84" i="39"/>
  <c r="I84" i="37"/>
  <c r="I84" i="36"/>
  <c r="I84" i="32"/>
  <c r="I84" i="34"/>
  <c r="I84" i="35"/>
  <c r="AN14" i="38"/>
  <c r="AN14" i="39"/>
  <c r="AN14" i="36"/>
  <c r="AN14" i="37"/>
  <c r="AN14" i="35"/>
  <c r="AN14" i="34"/>
  <c r="I99" i="38"/>
  <c r="I99" i="39"/>
  <c r="I99" i="37"/>
  <c r="I99" i="36"/>
  <c r="I99" i="35"/>
  <c r="I99" i="32"/>
  <c r="I99" i="34"/>
  <c r="W84" i="38"/>
  <c r="W84" i="39"/>
  <c r="W84" i="37"/>
  <c r="W84" i="36"/>
  <c r="W84" i="35"/>
  <c r="W84" i="34"/>
  <c r="I28" i="38"/>
  <c r="I28" i="39"/>
  <c r="I28" i="35"/>
  <c r="I28" i="32"/>
  <c r="I28" i="37"/>
  <c r="I28" i="36"/>
  <c r="I28" i="34"/>
  <c r="I82" i="38"/>
  <c r="I82" i="39"/>
  <c r="I82" i="37"/>
  <c r="I82" i="36"/>
  <c r="I82" i="35"/>
  <c r="I82" i="32"/>
  <c r="I82" i="34"/>
  <c r="I96" i="37"/>
  <c r="I96" i="38"/>
  <c r="I96" i="39"/>
  <c r="I96" i="35"/>
  <c r="I96" i="36"/>
  <c r="I96" i="32"/>
  <c r="I96" i="34"/>
  <c r="I101" i="37"/>
  <c r="I101" i="38"/>
  <c r="I101" i="39"/>
  <c r="I101" i="36"/>
  <c r="I101" i="35"/>
  <c r="I101" i="32"/>
  <c r="I101" i="34"/>
  <c r="Z47" i="39"/>
  <c r="Z47" i="38"/>
  <c r="Z47" i="36"/>
  <c r="Z47" i="37"/>
  <c r="Z47" i="34"/>
  <c r="Z47" i="35"/>
  <c r="Z57" i="38"/>
  <c r="Z57" i="39"/>
  <c r="Z57" i="37"/>
  <c r="Z57" i="36"/>
  <c r="Z57" i="35"/>
  <c r="Z57" i="34"/>
  <c r="AN22" i="38"/>
  <c r="AN22" i="39"/>
  <c r="AN22" i="37"/>
  <c r="AN22" i="36"/>
  <c r="AN22" i="35"/>
  <c r="AN22" i="34"/>
  <c r="I56" i="38"/>
  <c r="I56" i="39"/>
  <c r="I56" i="37"/>
  <c r="I56" i="36"/>
  <c r="I56" i="35"/>
  <c r="I56" i="32"/>
  <c r="I56" i="34"/>
  <c r="I60" i="38"/>
  <c r="I60" i="39"/>
  <c r="I60" i="36"/>
  <c r="I60" i="37"/>
  <c r="I60" i="35"/>
  <c r="I60" i="34"/>
  <c r="I60" i="32"/>
  <c r="I53" i="38"/>
  <c r="I53" i="39"/>
  <c r="I53" i="37"/>
  <c r="I53" i="36"/>
  <c r="I53" i="35"/>
  <c r="I53" i="32"/>
  <c r="I53" i="34"/>
  <c r="I85" i="38"/>
  <c r="I85" i="39"/>
  <c r="I85" i="35"/>
  <c r="I85" i="37"/>
  <c r="I85" i="36"/>
  <c r="I85" i="32"/>
  <c r="I85" i="34"/>
  <c r="I98" i="38"/>
  <c r="I98" i="39"/>
  <c r="I98" i="35"/>
  <c r="I98" i="32"/>
  <c r="I98" i="36"/>
  <c r="I98" i="37"/>
  <c r="I98" i="34"/>
  <c r="I103" i="38"/>
  <c r="I103" i="39"/>
  <c r="I103" i="37"/>
  <c r="I103" i="36"/>
  <c r="I103" i="35"/>
  <c r="I103" i="32"/>
  <c r="I103" i="34"/>
  <c r="Z48" i="38"/>
  <c r="Z48" i="39"/>
  <c r="Z48" i="36"/>
  <c r="Z48" i="37"/>
  <c r="Z48" i="35"/>
  <c r="Z48" i="34"/>
  <c r="Z70" i="37"/>
  <c r="Z70" i="38"/>
  <c r="Z70" i="39"/>
  <c r="Z70" i="36"/>
  <c r="Z70" i="35"/>
  <c r="Z70" i="34"/>
  <c r="I69" i="38"/>
  <c r="I69" i="39"/>
  <c r="I69" i="36"/>
  <c r="I69" i="35"/>
  <c r="I69" i="32"/>
  <c r="I69" i="37"/>
  <c r="I69" i="34"/>
  <c r="AC28" i="38"/>
  <c r="AC28" i="39"/>
  <c r="AC28" i="37"/>
  <c r="AC28" i="35"/>
  <c r="AC28" i="34"/>
  <c r="AC28" i="36"/>
  <c r="AC28" i="32"/>
  <c r="L100" i="38"/>
  <c r="L100" i="39"/>
  <c r="L100" i="37"/>
  <c r="L100" i="36"/>
  <c r="L100" i="35"/>
  <c r="L100" i="32"/>
  <c r="L100" i="34"/>
  <c r="AN39" i="39"/>
  <c r="AN39" i="37"/>
  <c r="AN39" i="38"/>
  <c r="AN39" i="36"/>
  <c r="AN39" i="35"/>
  <c r="AN39" i="34"/>
  <c r="AN13" i="39"/>
  <c r="AN13" i="38"/>
  <c r="AN13" i="37"/>
  <c r="AN13" i="36"/>
  <c r="AN13" i="34"/>
  <c r="AN13" i="35"/>
  <c r="J17" i="36"/>
  <c r="Z49" i="32"/>
  <c r="Z71" i="32"/>
  <c r="Z82" i="32"/>
  <c r="AC54" i="32"/>
  <c r="AC45" i="32"/>
  <c r="AC41" i="32"/>
  <c r="AN12" i="32"/>
  <c r="AC65" i="32"/>
  <c r="AC48" i="32"/>
  <c r="Z50" i="32"/>
  <c r="Z72" i="32"/>
  <c r="Z81" i="32"/>
  <c r="AC53" i="32"/>
  <c r="AC44" i="32"/>
  <c r="AC40" i="32"/>
  <c r="AN14" i="32"/>
  <c r="AN22" i="32"/>
  <c r="AN39" i="32"/>
  <c r="AN13" i="32"/>
  <c r="Z51" i="32"/>
  <c r="Z54" i="32"/>
  <c r="AC57" i="32"/>
  <c r="AN21" i="32"/>
  <c r="AC52" i="32"/>
  <c r="AC70" i="32"/>
  <c r="AN26" i="32"/>
  <c r="W82" i="32"/>
  <c r="W83" i="32"/>
  <c r="W84" i="32"/>
  <c r="AN47" i="32"/>
  <c r="Z52" i="32"/>
  <c r="Z66" i="32"/>
  <c r="AC56" i="32"/>
  <c r="AN36" i="32"/>
  <c r="AN19" i="32"/>
  <c r="Z40" i="32"/>
  <c r="Z43" i="32"/>
  <c r="Z53" i="32"/>
  <c r="Z67" i="32"/>
  <c r="Z41" i="32"/>
  <c r="Z44" i="32"/>
  <c r="Z65" i="32"/>
  <c r="AC67" i="32"/>
  <c r="Z42" i="32"/>
  <c r="Z46" i="32"/>
  <c r="Z56" i="32"/>
  <c r="AC66" i="32"/>
  <c r="AC49" i="32"/>
  <c r="AN23" i="32"/>
  <c r="AN77" i="32"/>
  <c r="Z47" i="32"/>
  <c r="Z57" i="32"/>
  <c r="AN24" i="32"/>
  <c r="AY58" i="32"/>
  <c r="Z48" i="32"/>
  <c r="Z70" i="32"/>
  <c r="Z83" i="32"/>
  <c r="AC55" i="32"/>
  <c r="AC47" i="32"/>
  <c r="AC42" i="32"/>
  <c r="AN28" i="32"/>
  <c r="AO31" i="38"/>
  <c r="AO16" i="37"/>
  <c r="J16" i="38"/>
  <c r="J30" i="38"/>
  <c r="AO59" i="39"/>
  <c r="J35" i="36"/>
  <c r="J35" i="39"/>
  <c r="AO16" i="39"/>
  <c r="J36" i="39"/>
  <c r="J17" i="39"/>
  <c r="J45" i="39"/>
  <c r="AO50" i="37"/>
  <c r="J45" i="37"/>
  <c r="AO29" i="37"/>
  <c r="AO76" i="37"/>
  <c r="AO50" i="39"/>
  <c r="J23" i="39"/>
  <c r="J48" i="39"/>
  <c r="J21" i="39"/>
  <c r="AZ42" i="39"/>
  <c r="J14" i="37"/>
  <c r="AZ42" i="37"/>
  <c r="J14" i="39"/>
  <c r="AO61" i="39"/>
  <c r="AO61" i="37"/>
  <c r="AO46" i="39"/>
  <c r="J48" i="37"/>
  <c r="J23" i="37"/>
  <c r="AO17" i="37"/>
  <c r="AO15" i="39"/>
  <c r="AO15" i="37"/>
  <c r="AO17" i="39"/>
  <c r="AO11" i="37"/>
  <c r="AO10" i="37"/>
  <c r="AO11" i="39"/>
  <c r="AO10" i="39"/>
  <c r="J21" i="37"/>
  <c r="J18" i="37"/>
  <c r="J18" i="39"/>
  <c r="J24" i="37"/>
  <c r="J22" i="37"/>
  <c r="J24" i="39"/>
  <c r="J22" i="39"/>
  <c r="J16" i="37" l="1"/>
  <c r="AO31" i="37"/>
  <c r="J30" i="37"/>
  <c r="J16" i="39"/>
  <c r="J17" i="37"/>
  <c r="J36" i="37"/>
  <c r="J36" i="36"/>
  <c r="AO31" i="39"/>
  <c r="J30" i="39"/>
  <c r="J35" i="37"/>
  <c r="J42" i="34" l="1"/>
  <c r="J15" i="34"/>
  <c r="J13" i="34"/>
  <c r="J15" i="35" l="1"/>
  <c r="J13" i="35"/>
  <c r="J42" i="35"/>
  <c r="J42" i="36" l="1"/>
  <c r="J13" i="36"/>
  <c r="J15" i="36"/>
  <c r="J15" i="38"/>
  <c r="J13" i="38"/>
  <c r="J42" i="38"/>
  <c r="J42" i="37" l="1"/>
  <c r="J15" i="37"/>
  <c r="J13" i="37"/>
  <c r="J13" i="39"/>
  <c r="J15" i="39"/>
  <c r="J42" i="39"/>
  <c r="BM64" i="34" l="1"/>
  <c r="BM64" i="35" l="1"/>
  <c r="AY39" i="38"/>
  <c r="AY39" i="39"/>
  <c r="AY39" i="37"/>
  <c r="AY39" i="36"/>
  <c r="AY39" i="35"/>
  <c r="AY39" i="34"/>
  <c r="AY45" i="38"/>
  <c r="AY45" i="39"/>
  <c r="AY45" i="37"/>
  <c r="AY45" i="36"/>
  <c r="AY45" i="34"/>
  <c r="AY45" i="35"/>
  <c r="AY41" i="38"/>
  <c r="AY41" i="39"/>
  <c r="AY41" i="37"/>
  <c r="AY41" i="35"/>
  <c r="AY41" i="34"/>
  <c r="AY41" i="36"/>
  <c r="AY41" i="32"/>
  <c r="AY45" i="32"/>
  <c r="AY39" i="32"/>
  <c r="BM64" i="37" l="1"/>
  <c r="BM64" i="36"/>
  <c r="BM64" i="39"/>
  <c r="BM64" i="38"/>
  <c r="AZ39" i="34" l="1"/>
  <c r="J26" i="34"/>
  <c r="J26" i="35" l="1"/>
  <c r="J26" i="36" l="1"/>
  <c r="J26" i="38"/>
  <c r="J26" i="37" l="1"/>
  <c r="J26" i="39"/>
  <c r="I19" i="39" l="1"/>
  <c r="I19" i="38"/>
  <c r="I19" i="36"/>
  <c r="I19" i="37"/>
  <c r="I19" i="35"/>
  <c r="I19" i="32"/>
  <c r="I19" i="34"/>
  <c r="O89" i="36" l="1"/>
  <c r="O89" i="32"/>
  <c r="O89" i="34"/>
  <c r="O89" i="37"/>
  <c r="O89" i="38"/>
  <c r="O89" i="39"/>
  <c r="O89" i="35"/>
  <c r="AF63" i="37"/>
  <c r="AF63" i="38"/>
  <c r="AF63" i="39"/>
  <c r="AF63" i="34"/>
  <c r="AF63" i="36"/>
  <c r="AF63" i="35"/>
  <c r="O107" i="35"/>
  <c r="O107" i="38"/>
  <c r="O107" i="32"/>
  <c r="O107" i="39"/>
  <c r="O107" i="34"/>
  <c r="O107" i="36"/>
  <c r="O107" i="37"/>
  <c r="AQ84" i="35"/>
  <c r="AQ84" i="38"/>
  <c r="AQ84" i="36"/>
  <c r="AQ84" i="32"/>
  <c r="AQ84" i="37"/>
  <c r="AQ84" i="34"/>
  <c r="AQ84" i="39"/>
  <c r="BX41" i="37"/>
  <c r="BX41" i="35"/>
  <c r="BX41" i="36"/>
  <c r="BX41" i="39"/>
  <c r="BX41" i="38"/>
  <c r="BX41" i="34"/>
  <c r="BU43" i="37"/>
  <c r="BU43" i="36"/>
  <c r="BU43" i="35"/>
  <c r="BU43" i="39"/>
  <c r="BU43" i="38"/>
  <c r="BU43" i="34"/>
  <c r="AN62" i="38"/>
  <c r="AN62" i="34"/>
  <c r="AN62" i="39"/>
  <c r="AN62" i="37"/>
  <c r="AN62" i="35"/>
  <c r="AN62" i="36"/>
  <c r="BO68" i="39"/>
  <c r="BO68" i="36"/>
  <c r="BO68" i="35"/>
  <c r="BO68" i="38"/>
  <c r="BO68" i="34"/>
  <c r="BO68" i="37"/>
  <c r="AF69" i="37"/>
  <c r="AF69" i="34"/>
  <c r="AF69" i="36"/>
  <c r="AF69" i="35"/>
  <c r="AF69" i="39"/>
  <c r="AF69" i="38"/>
  <c r="AN67" i="36"/>
  <c r="AN67" i="35"/>
  <c r="AN67" i="34"/>
  <c r="AN67" i="39"/>
  <c r="AN67" i="38"/>
  <c r="AN67" i="37"/>
  <c r="AC80" i="32"/>
  <c r="AC80" i="36"/>
  <c r="AC80" i="39"/>
  <c r="AC80" i="37"/>
  <c r="AC80" i="34"/>
  <c r="AC80" i="35"/>
  <c r="AC80" i="38"/>
  <c r="BX48" i="38"/>
  <c r="BX48" i="37"/>
  <c r="BX48" i="36"/>
  <c r="BX48" i="35"/>
  <c r="BX48" i="39"/>
  <c r="BX48" i="34"/>
  <c r="BU42" i="37"/>
  <c r="BU42" i="36"/>
  <c r="BU42" i="34"/>
  <c r="BU42" i="39"/>
  <c r="BU42" i="35"/>
  <c r="BU42" i="38"/>
  <c r="AF64" i="39"/>
  <c r="AF64" i="34"/>
  <c r="AF64" i="38"/>
  <c r="AF64" i="35"/>
  <c r="AF64" i="37"/>
  <c r="AF64" i="36"/>
  <c r="BX44" i="36"/>
  <c r="BX44" i="34"/>
  <c r="BX44" i="39"/>
  <c r="BX44" i="37"/>
  <c r="BX44" i="35"/>
  <c r="BX44" i="38"/>
  <c r="BU10" i="38"/>
  <c r="BU10" i="37"/>
  <c r="BU10" i="39"/>
  <c r="BU10" i="34"/>
  <c r="BU10" i="35"/>
  <c r="BU10" i="36"/>
  <c r="BU27" i="36"/>
  <c r="BU27" i="39"/>
  <c r="BU27" i="34"/>
  <c r="BU27" i="35"/>
  <c r="BU27" i="37"/>
  <c r="BU27" i="38"/>
  <c r="AN86" i="39"/>
  <c r="AN86" i="36"/>
  <c r="AN86" i="34"/>
  <c r="AN86" i="38"/>
  <c r="AN86" i="37"/>
  <c r="AN86" i="35"/>
  <c r="BO71" i="39"/>
  <c r="BO71" i="38"/>
  <c r="BO71" i="34"/>
  <c r="BO71" i="35"/>
  <c r="BO71" i="36"/>
  <c r="AY72" i="35"/>
  <c r="AY72" i="34"/>
  <c r="AY77" i="35"/>
  <c r="AY77" i="34"/>
  <c r="AN25" i="39"/>
  <c r="AN25" i="37"/>
  <c r="AN25" i="36"/>
  <c r="AN25" i="38"/>
  <c r="AN25" i="34"/>
  <c r="AN25" i="35"/>
  <c r="AN48" i="38"/>
  <c r="AN48" i="39"/>
  <c r="AN48" i="37"/>
  <c r="AN48" i="36"/>
  <c r="AN48" i="35"/>
  <c r="AN48" i="34"/>
  <c r="AN70" i="38"/>
  <c r="AN70" i="39"/>
  <c r="AN70" i="36"/>
  <c r="AN70" i="37"/>
  <c r="AN70" i="35"/>
  <c r="AN70" i="34"/>
  <c r="AN94" i="38"/>
  <c r="AN94" i="39"/>
  <c r="AN94" i="37"/>
  <c r="AN94" i="36"/>
  <c r="AN94" i="34"/>
  <c r="AN94" i="35"/>
  <c r="AY14" i="38"/>
  <c r="AY14" i="39"/>
  <c r="AY14" i="37"/>
  <c r="AY14" i="36"/>
  <c r="AY14" i="34"/>
  <c r="AY14" i="35"/>
  <c r="W98" i="32"/>
  <c r="W98" i="37"/>
  <c r="W98" i="38"/>
  <c r="W98" i="39"/>
  <c r="W98" i="36"/>
  <c r="W98" i="35"/>
  <c r="W98" i="34"/>
  <c r="AY44" i="38"/>
  <c r="AY44" i="39"/>
  <c r="AY44" i="37"/>
  <c r="AY44" i="36"/>
  <c r="AY44" i="34"/>
  <c r="AY44" i="35"/>
  <c r="BL81" i="32"/>
  <c r="BL81" i="39"/>
  <c r="BL81" i="37"/>
  <c r="BL81" i="38"/>
  <c r="BL81" i="36"/>
  <c r="BL81" i="35"/>
  <c r="BL81" i="34"/>
  <c r="AN34" i="37"/>
  <c r="AN34" i="38"/>
  <c r="AN34" i="39"/>
  <c r="AN34" i="36"/>
  <c r="AN34" i="35"/>
  <c r="AN34" i="34"/>
  <c r="AY85" i="35"/>
  <c r="AY85" i="34"/>
  <c r="AY78" i="35"/>
  <c r="AY78" i="34"/>
  <c r="AN27" i="39"/>
  <c r="AN27" i="37"/>
  <c r="AN27" i="36"/>
  <c r="AN27" i="38"/>
  <c r="AN27" i="35"/>
  <c r="AN27" i="34"/>
  <c r="AN64" i="38"/>
  <c r="AN64" i="39"/>
  <c r="AN64" i="36"/>
  <c r="AN64" i="37"/>
  <c r="AN64" i="35"/>
  <c r="AN64" i="34"/>
  <c r="AN71" i="38"/>
  <c r="AN71" i="39"/>
  <c r="AN71" i="36"/>
  <c r="AN71" i="37"/>
  <c r="AN71" i="34"/>
  <c r="AN71" i="35"/>
  <c r="AN85" i="38"/>
  <c r="AN85" i="39"/>
  <c r="AN85" i="37"/>
  <c r="AN85" i="36"/>
  <c r="AN85" i="35"/>
  <c r="AN85" i="34"/>
  <c r="W95" i="32"/>
  <c r="W95" i="38"/>
  <c r="W95" i="39"/>
  <c r="W95" i="36"/>
  <c r="W95" i="37"/>
  <c r="W95" i="35"/>
  <c r="W95" i="34"/>
  <c r="AY22" i="38"/>
  <c r="AY22" i="39"/>
  <c r="AY22" i="37"/>
  <c r="AY22" i="36"/>
  <c r="AY22" i="35"/>
  <c r="AY22" i="34"/>
  <c r="AY46" i="38"/>
  <c r="AY46" i="39"/>
  <c r="AY46" i="37"/>
  <c r="AY46" i="36"/>
  <c r="AY46" i="35"/>
  <c r="AY46" i="34"/>
  <c r="BO81" i="32"/>
  <c r="BO81" i="38"/>
  <c r="BO81" i="39"/>
  <c r="BO81" i="36"/>
  <c r="BO81" i="37"/>
  <c r="BO81" i="35"/>
  <c r="BO81" i="34"/>
  <c r="AY68" i="35"/>
  <c r="AY68" i="34"/>
  <c r="AY79" i="35"/>
  <c r="AY79" i="34"/>
  <c r="AN30" i="38"/>
  <c r="AN30" i="39"/>
  <c r="AN30" i="36"/>
  <c r="AN30" i="37"/>
  <c r="AN30" i="35"/>
  <c r="AN30" i="34"/>
  <c r="AQ49" i="37"/>
  <c r="AQ49" i="38"/>
  <c r="AQ49" i="39"/>
  <c r="AQ49" i="36"/>
  <c r="AQ49" i="35"/>
  <c r="AQ49" i="34"/>
  <c r="AQ49" i="32"/>
  <c r="AN72" i="39"/>
  <c r="AN72" i="37"/>
  <c r="AN72" i="38"/>
  <c r="AN72" i="36"/>
  <c r="AN72" i="35"/>
  <c r="AN72" i="34"/>
  <c r="AC85" i="38"/>
  <c r="AC85" i="39"/>
  <c r="AC85" i="37"/>
  <c r="AC85" i="36"/>
  <c r="AC85" i="35"/>
  <c r="AC85" i="34"/>
  <c r="AY10" i="32"/>
  <c r="AY10" i="38"/>
  <c r="AY10" i="39"/>
  <c r="AY10" i="37"/>
  <c r="AY10" i="36"/>
  <c r="AY10" i="35"/>
  <c r="AY10" i="34"/>
  <c r="AY15" i="38"/>
  <c r="AY15" i="39"/>
  <c r="AY15" i="37"/>
  <c r="AY15" i="36"/>
  <c r="AY15" i="35"/>
  <c r="AY15" i="34"/>
  <c r="AY23" i="38"/>
  <c r="AY23" i="39"/>
  <c r="AY23" i="37"/>
  <c r="AY23" i="36"/>
  <c r="AY23" i="35"/>
  <c r="AY23" i="34"/>
  <c r="AY48" i="38"/>
  <c r="AY48" i="39"/>
  <c r="AY48" i="37"/>
  <c r="AY48" i="36"/>
  <c r="AY48" i="35"/>
  <c r="AY48" i="34"/>
  <c r="BR81" i="32"/>
  <c r="BR81" i="38"/>
  <c r="BR81" i="39"/>
  <c r="BR81" i="36"/>
  <c r="BR81" i="37"/>
  <c r="BR81" i="34"/>
  <c r="BR81" i="35"/>
  <c r="AY67" i="35"/>
  <c r="AY67" i="34"/>
  <c r="AY80" i="35"/>
  <c r="AY80" i="34"/>
  <c r="AN32" i="38"/>
  <c r="AN32" i="39"/>
  <c r="AN32" i="37"/>
  <c r="AN32" i="36"/>
  <c r="AN32" i="35"/>
  <c r="AN32" i="34"/>
  <c r="AN51" i="38"/>
  <c r="AN51" i="39"/>
  <c r="AN51" i="37"/>
  <c r="AN51" i="36"/>
  <c r="AN51" i="35"/>
  <c r="AN51" i="34"/>
  <c r="AN65" i="38"/>
  <c r="AN65" i="39"/>
  <c r="AN65" i="36"/>
  <c r="AN65" i="37"/>
  <c r="AN65" i="34"/>
  <c r="AN65" i="35"/>
  <c r="W92" i="32"/>
  <c r="W92" i="38"/>
  <c r="W92" i="39"/>
  <c r="W92" i="37"/>
  <c r="W92" i="36"/>
  <c r="W92" i="35"/>
  <c r="W92" i="34"/>
  <c r="W96" i="32"/>
  <c r="W96" i="38"/>
  <c r="W96" i="39"/>
  <c r="W96" i="37"/>
  <c r="W96" i="36"/>
  <c r="W96" i="35"/>
  <c r="W96" i="34"/>
  <c r="BE24" i="38"/>
  <c r="BE24" i="39"/>
  <c r="BE24" i="37"/>
  <c r="BE24" i="36"/>
  <c r="BE24" i="35"/>
  <c r="BE24" i="34"/>
  <c r="BE49" i="38"/>
  <c r="BE49" i="39"/>
  <c r="BE49" i="36"/>
  <c r="BE49" i="37"/>
  <c r="BE49" i="35"/>
  <c r="BE49" i="34"/>
  <c r="AY69" i="34"/>
  <c r="AY69" i="35"/>
  <c r="AY81" i="34"/>
  <c r="AY81" i="35"/>
  <c r="AN35" i="39"/>
  <c r="AN35" i="37"/>
  <c r="AN35" i="36"/>
  <c r="AN35" i="38"/>
  <c r="AN35" i="34"/>
  <c r="AN35" i="35"/>
  <c r="AQ52" i="39"/>
  <c r="AQ52" i="37"/>
  <c r="AQ52" i="36"/>
  <c r="AQ52" i="38"/>
  <c r="AQ52" i="34"/>
  <c r="AQ52" i="35"/>
  <c r="AQ52" i="32"/>
  <c r="AN73" i="38"/>
  <c r="AN73" i="39"/>
  <c r="AN73" i="37"/>
  <c r="AN73" i="36"/>
  <c r="AN73" i="35"/>
  <c r="AN73" i="34"/>
  <c r="AC86" i="39"/>
  <c r="AC86" i="37"/>
  <c r="AC86" i="38"/>
  <c r="AC86" i="36"/>
  <c r="AC86" i="35"/>
  <c r="AC86" i="34"/>
  <c r="BB11" i="38"/>
  <c r="BB11" i="39"/>
  <c r="BB11" i="37"/>
  <c r="BB11" i="36"/>
  <c r="BB11" i="35"/>
  <c r="BB11" i="34"/>
  <c r="AY16" i="38"/>
  <c r="AY16" i="39"/>
  <c r="AY16" i="37"/>
  <c r="AY16" i="36"/>
  <c r="AY16" i="35"/>
  <c r="AY16" i="34"/>
  <c r="BE25" i="38"/>
  <c r="BE25" i="39"/>
  <c r="BE25" i="37"/>
  <c r="BE25" i="36"/>
  <c r="BE25" i="34"/>
  <c r="BE25" i="35"/>
  <c r="BE50" i="39"/>
  <c r="BE50" i="37"/>
  <c r="BE50" i="36"/>
  <c r="BE50" i="38"/>
  <c r="BE50" i="35"/>
  <c r="BE50" i="34"/>
  <c r="BL64" i="38"/>
  <c r="BL64" i="39"/>
  <c r="BL64" i="37"/>
  <c r="BL64" i="36"/>
  <c r="BL64" i="34"/>
  <c r="BL64" i="35"/>
  <c r="AY70" i="34"/>
  <c r="AY70" i="35"/>
  <c r="AY82" i="34"/>
  <c r="AY82" i="35"/>
  <c r="AQ38" i="38"/>
  <c r="AQ38" i="39"/>
  <c r="AQ38" i="37"/>
  <c r="AQ38" i="36"/>
  <c r="AQ38" i="34"/>
  <c r="AQ38" i="35"/>
  <c r="AQ38" i="32"/>
  <c r="AN54" i="38"/>
  <c r="AN54" i="39"/>
  <c r="AN54" i="36"/>
  <c r="AN54" i="37"/>
  <c r="AN54" i="35"/>
  <c r="AN54" i="34"/>
  <c r="AN74" i="38"/>
  <c r="AN74" i="39"/>
  <c r="AN74" i="37"/>
  <c r="AN74" i="36"/>
  <c r="AN74" i="34"/>
  <c r="AN74" i="35"/>
  <c r="AN88" i="38"/>
  <c r="AN88" i="39"/>
  <c r="AN88" i="36"/>
  <c r="AN88" i="37"/>
  <c r="AN88" i="35"/>
  <c r="AN88" i="34"/>
  <c r="BO69" i="39"/>
  <c r="BO69" i="37"/>
  <c r="BO69" i="38"/>
  <c r="BO69" i="36"/>
  <c r="BO69" i="35"/>
  <c r="BO69" i="34"/>
  <c r="BE17" i="38"/>
  <c r="BE17" i="39"/>
  <c r="BE17" i="37"/>
  <c r="BE17" i="35"/>
  <c r="BE17" i="36"/>
  <c r="BE17" i="34"/>
  <c r="AY26" i="38"/>
  <c r="AY26" i="39"/>
  <c r="AY26" i="37"/>
  <c r="AY26" i="36"/>
  <c r="AY26" i="34"/>
  <c r="AY26" i="35"/>
  <c r="BE47" i="38"/>
  <c r="BE47" i="39"/>
  <c r="BE47" i="37"/>
  <c r="BE47" i="36"/>
  <c r="BE47" i="35"/>
  <c r="BE47" i="34"/>
  <c r="AY71" i="35"/>
  <c r="AY71" i="34"/>
  <c r="AY83" i="35"/>
  <c r="AY83" i="34"/>
  <c r="AN40" i="38"/>
  <c r="AN40" i="39"/>
  <c r="AN40" i="37"/>
  <c r="AN40" i="36"/>
  <c r="AN40" i="35"/>
  <c r="AN40" i="34"/>
  <c r="AN55" i="39"/>
  <c r="AN55" i="37"/>
  <c r="AN55" i="38"/>
  <c r="AN55" i="36"/>
  <c r="AN55" i="35"/>
  <c r="AN55" i="34"/>
  <c r="AN66" i="38"/>
  <c r="AN66" i="39"/>
  <c r="AN66" i="36"/>
  <c r="AN66" i="37"/>
  <c r="AN66" i="35"/>
  <c r="AN66" i="34"/>
  <c r="AN75" i="38"/>
  <c r="AN75" i="39"/>
  <c r="AN75" i="36"/>
  <c r="AN75" i="37"/>
  <c r="AN75" i="35"/>
  <c r="AN75" i="34"/>
  <c r="W93" i="32"/>
  <c r="W93" i="37"/>
  <c r="W93" i="38"/>
  <c r="W93" i="39"/>
  <c r="W93" i="36"/>
  <c r="W93" i="35"/>
  <c r="W93" i="34"/>
  <c r="AY18" i="38"/>
  <c r="AY18" i="39"/>
  <c r="AY18" i="37"/>
  <c r="AY18" i="36"/>
  <c r="AY18" i="35"/>
  <c r="AY18" i="34"/>
  <c r="AY27" i="38"/>
  <c r="AY27" i="39"/>
  <c r="AY27" i="37"/>
  <c r="AY27" i="36"/>
  <c r="AY27" i="35"/>
  <c r="AY27" i="34"/>
  <c r="BE51" i="38"/>
  <c r="BE51" i="39"/>
  <c r="BE51" i="37"/>
  <c r="BE51" i="36"/>
  <c r="BE51" i="34"/>
  <c r="BE51" i="35"/>
  <c r="AY73" i="35"/>
  <c r="AY73" i="34"/>
  <c r="AY84" i="35"/>
  <c r="AY84" i="34"/>
  <c r="AN41" i="38"/>
  <c r="AN41" i="39"/>
  <c r="AN41" i="37"/>
  <c r="AN41" i="36"/>
  <c r="AN41" i="34"/>
  <c r="AN41" i="35"/>
  <c r="AN56" i="39"/>
  <c r="AN56" i="37"/>
  <c r="AN56" i="38"/>
  <c r="AN56" i="36"/>
  <c r="AN56" i="34"/>
  <c r="AN56" i="35"/>
  <c r="AN80" i="38"/>
  <c r="AN80" i="39"/>
  <c r="AN80" i="37"/>
  <c r="AN80" i="36"/>
  <c r="AN80" i="35"/>
  <c r="AN80" i="34"/>
  <c r="AN89" i="38"/>
  <c r="AN89" i="39"/>
  <c r="AN89" i="36"/>
  <c r="AN89" i="37"/>
  <c r="AN89" i="34"/>
  <c r="AN89" i="35"/>
  <c r="BE12" i="38"/>
  <c r="BE12" i="39"/>
  <c r="BE12" i="37"/>
  <c r="BE12" i="35"/>
  <c r="BE12" i="36"/>
  <c r="BE12" i="34"/>
  <c r="W97" i="32"/>
  <c r="W97" i="38"/>
  <c r="W97" i="39"/>
  <c r="W97" i="37"/>
  <c r="W97" i="36"/>
  <c r="W97" i="35"/>
  <c r="W97" i="34"/>
  <c r="AY28" i="38"/>
  <c r="AY28" i="39"/>
  <c r="AY28" i="37"/>
  <c r="AY28" i="36"/>
  <c r="AY28" i="35"/>
  <c r="AY28" i="34"/>
  <c r="BL79" i="32"/>
  <c r="BL79" i="38"/>
  <c r="BL79" i="39"/>
  <c r="BL79" i="37"/>
  <c r="BL79" i="36"/>
  <c r="BL79" i="35"/>
  <c r="BL79" i="34"/>
  <c r="AN90" i="38"/>
  <c r="AN90" i="39"/>
  <c r="AN90" i="36"/>
  <c r="AN90" i="37"/>
  <c r="AN90" i="35"/>
  <c r="AN90" i="34"/>
  <c r="BO70" i="39"/>
  <c r="BO70" i="37"/>
  <c r="BO70" i="38"/>
  <c r="BO70" i="36"/>
  <c r="BO70" i="35"/>
  <c r="BO70" i="34"/>
  <c r="AY19" i="38"/>
  <c r="AY19" i="39"/>
  <c r="AY19" i="37"/>
  <c r="AY19" i="36"/>
  <c r="AY19" i="34"/>
  <c r="AY19" i="35"/>
  <c r="AY29" i="38"/>
  <c r="AY29" i="39"/>
  <c r="AY29" i="36"/>
  <c r="AY29" i="37"/>
  <c r="AY29" i="35"/>
  <c r="AY29" i="34"/>
  <c r="BR79" i="32"/>
  <c r="BR79" i="37"/>
  <c r="BR79" i="38"/>
  <c r="BR79" i="39"/>
  <c r="BR79" i="36"/>
  <c r="BR79" i="35"/>
  <c r="BR79" i="34"/>
  <c r="AN37" i="38"/>
  <c r="AN37" i="39"/>
  <c r="AN37" i="37"/>
  <c r="AN37" i="36"/>
  <c r="AN37" i="35"/>
  <c r="AN37" i="34"/>
  <c r="AY75" i="34"/>
  <c r="AY75" i="35"/>
  <c r="AY86" i="35"/>
  <c r="AY86" i="34"/>
  <c r="AN18" i="38"/>
  <c r="AN18" i="39"/>
  <c r="AN18" i="36"/>
  <c r="AN18" i="37"/>
  <c r="AN18" i="35"/>
  <c r="AN18" i="34"/>
  <c r="AN43" i="38"/>
  <c r="AN43" i="39"/>
  <c r="AN43" i="37"/>
  <c r="AN43" i="36"/>
  <c r="AN43" i="35"/>
  <c r="AN43" i="34"/>
  <c r="AQ81" i="38"/>
  <c r="AQ81" i="39"/>
  <c r="AQ81" i="37"/>
  <c r="AQ81" i="36"/>
  <c r="AQ81" i="32"/>
  <c r="AQ81" i="34"/>
  <c r="AQ81" i="35"/>
  <c r="AN91" i="37"/>
  <c r="AN91" i="38"/>
  <c r="AN91" i="39"/>
  <c r="AN91" i="36"/>
  <c r="AN91" i="35"/>
  <c r="AN91" i="34"/>
  <c r="W94" i="32"/>
  <c r="W94" i="38"/>
  <c r="W94" i="39"/>
  <c r="W94" i="37"/>
  <c r="W94" i="36"/>
  <c r="W94" i="34"/>
  <c r="W94" i="35"/>
  <c r="AY20" i="38"/>
  <c r="AY20" i="39"/>
  <c r="AY20" i="37"/>
  <c r="AY20" i="36"/>
  <c r="AY20" i="34"/>
  <c r="AY20" i="35"/>
  <c r="AY30" i="38"/>
  <c r="AY30" i="39"/>
  <c r="AY30" i="37"/>
  <c r="AY30" i="36"/>
  <c r="AY30" i="35"/>
  <c r="AY30" i="34"/>
  <c r="BL80" i="32"/>
  <c r="BL80" i="38"/>
  <c r="BL80" i="39"/>
  <c r="BL80" i="37"/>
  <c r="BL80" i="36"/>
  <c r="BL80" i="34"/>
  <c r="BL80" i="35"/>
  <c r="AY74" i="35"/>
  <c r="AY74" i="34"/>
  <c r="AY87" i="34"/>
  <c r="AY87" i="35"/>
  <c r="AN44" i="38"/>
  <c r="AN44" i="39"/>
  <c r="AN44" i="37"/>
  <c r="AN44" i="36"/>
  <c r="AN44" i="35"/>
  <c r="AN44" i="34"/>
  <c r="AN58" i="39"/>
  <c r="AN58" i="37"/>
  <c r="AN58" i="38"/>
  <c r="AN58" i="36"/>
  <c r="AN58" i="35"/>
  <c r="AN58" i="34"/>
  <c r="AF73" i="39"/>
  <c r="AF73" i="37"/>
  <c r="AF73" i="38"/>
  <c r="AF73" i="36"/>
  <c r="AF73" i="35"/>
  <c r="AF73" i="34"/>
  <c r="AN82" i="38"/>
  <c r="AN82" i="39"/>
  <c r="AN82" i="36"/>
  <c r="AN82" i="37"/>
  <c r="AN82" i="34"/>
  <c r="AN82" i="35"/>
  <c r="AN92" i="38"/>
  <c r="AN92" i="39"/>
  <c r="AN92" i="37"/>
  <c r="AN92" i="36"/>
  <c r="AN92" i="35"/>
  <c r="AN92" i="34"/>
  <c r="AY13" i="38"/>
  <c r="AY13" i="39"/>
  <c r="AY13" i="37"/>
  <c r="AY13" i="36"/>
  <c r="AY13" i="34"/>
  <c r="AY13" i="35"/>
  <c r="AY40" i="38"/>
  <c r="AY40" i="39"/>
  <c r="AY40" i="36"/>
  <c r="AY40" i="37"/>
  <c r="AY40" i="35"/>
  <c r="AY40" i="34"/>
  <c r="BO80" i="32"/>
  <c r="BO80" i="38"/>
  <c r="BO80" i="39"/>
  <c r="BO80" i="37"/>
  <c r="BO80" i="36"/>
  <c r="BO80" i="34"/>
  <c r="BO80" i="35"/>
  <c r="AQ42" i="38"/>
  <c r="AQ42" i="39"/>
  <c r="AQ42" i="37"/>
  <c r="AQ42" i="36"/>
  <c r="AQ42" i="35"/>
  <c r="AQ42" i="32"/>
  <c r="AQ42" i="34"/>
  <c r="AY76" i="35"/>
  <c r="AY76" i="34"/>
  <c r="AY88" i="35"/>
  <c r="AY88" i="34"/>
  <c r="AN20" i="38"/>
  <c r="AN20" i="39"/>
  <c r="AN20" i="36"/>
  <c r="AN20" i="37"/>
  <c r="AN20" i="35"/>
  <c r="AN20" i="34"/>
  <c r="AN45" i="38"/>
  <c r="AN45" i="39"/>
  <c r="AN45" i="37"/>
  <c r="AN45" i="36"/>
  <c r="AN45" i="34"/>
  <c r="AN45" i="35"/>
  <c r="AN60" i="38"/>
  <c r="AN60" i="39"/>
  <c r="AN60" i="37"/>
  <c r="AN60" i="36"/>
  <c r="AN60" i="35"/>
  <c r="AN60" i="34"/>
  <c r="AF74" i="38"/>
  <c r="AF74" i="39"/>
  <c r="AF74" i="37"/>
  <c r="AF74" i="36"/>
  <c r="AF74" i="34"/>
  <c r="AF74" i="35"/>
  <c r="AN83" i="38"/>
  <c r="AN83" i="39"/>
  <c r="AN83" i="37"/>
  <c r="AN83" i="36"/>
  <c r="AN83" i="35"/>
  <c r="AN83" i="34"/>
  <c r="AQ93" i="37"/>
  <c r="AQ93" i="38"/>
  <c r="AQ93" i="39"/>
  <c r="AQ93" i="36"/>
  <c r="AQ93" i="35"/>
  <c r="AQ93" i="32"/>
  <c r="AQ93" i="34"/>
  <c r="AY21" i="38"/>
  <c r="AY21" i="39"/>
  <c r="AY21" i="37"/>
  <c r="AY21" i="36"/>
  <c r="AY21" i="35"/>
  <c r="AY21" i="34"/>
  <c r="AY43" i="38"/>
  <c r="AY43" i="39"/>
  <c r="AY43" i="37"/>
  <c r="AY43" i="34"/>
  <c r="AY43" i="36"/>
  <c r="AY43" i="35"/>
  <c r="BR80" i="32"/>
  <c r="BR80" i="39"/>
  <c r="BR80" i="37"/>
  <c r="BR80" i="38"/>
  <c r="BR80" i="36"/>
  <c r="BR80" i="34"/>
  <c r="BR80" i="35"/>
  <c r="AN75" i="32"/>
  <c r="AN89" i="32"/>
  <c r="BE49" i="32"/>
  <c r="AN44" i="32"/>
  <c r="AN54" i="32"/>
  <c r="AF69" i="32"/>
  <c r="AN85" i="32"/>
  <c r="AN90" i="32"/>
  <c r="BB11" i="32"/>
  <c r="BE47" i="32"/>
  <c r="BL64" i="32"/>
  <c r="AN27" i="32"/>
  <c r="AF64" i="32"/>
  <c r="AN64" i="32"/>
  <c r="AN58" i="32"/>
  <c r="AN80" i="32"/>
  <c r="AY15" i="32"/>
  <c r="AY22" i="32"/>
  <c r="AY30" i="32"/>
  <c r="BE50" i="32"/>
  <c r="AN30" i="32"/>
  <c r="AN45" i="32"/>
  <c r="AN65" i="32"/>
  <c r="AF74" i="32"/>
  <c r="BO69" i="32"/>
  <c r="AY16" i="32"/>
  <c r="AY23" i="32"/>
  <c r="BE51" i="32"/>
  <c r="BX41" i="32"/>
  <c r="AN70" i="32"/>
  <c r="AN91" i="32"/>
  <c r="BE24" i="32"/>
  <c r="AN48" i="32"/>
  <c r="AN56" i="32"/>
  <c r="BU42" i="32"/>
  <c r="AN71" i="32"/>
  <c r="AN86" i="32"/>
  <c r="AN92" i="32"/>
  <c r="BE12" i="32"/>
  <c r="AY18" i="32"/>
  <c r="AY26" i="32"/>
  <c r="AY40" i="32"/>
  <c r="AN37" i="32"/>
  <c r="AN32" i="32"/>
  <c r="AN40" i="32"/>
  <c r="AN55" i="32"/>
  <c r="AN82" i="32"/>
  <c r="AC85" i="32"/>
  <c r="BU10" i="32"/>
  <c r="AN20" i="32"/>
  <c r="AN41" i="32"/>
  <c r="BU27" i="32"/>
  <c r="AN60" i="32"/>
  <c r="AN66" i="32"/>
  <c r="BO70" i="32"/>
  <c r="AY27" i="32"/>
  <c r="BU43" i="32"/>
  <c r="AN72" i="32"/>
  <c r="AN83" i="32"/>
  <c r="AC86" i="32"/>
  <c r="AY19" i="32"/>
  <c r="AY43" i="32"/>
  <c r="AN18" i="32"/>
  <c r="BE17" i="32"/>
  <c r="AN67" i="32"/>
  <c r="BX48" i="32"/>
  <c r="AN88" i="32"/>
  <c r="AY13" i="32"/>
  <c r="AY20" i="32"/>
  <c r="AY28" i="32"/>
  <c r="AY44" i="32"/>
  <c r="AN51" i="32"/>
  <c r="AF63" i="32"/>
  <c r="AN62" i="32"/>
  <c r="BX44" i="32"/>
  <c r="AN73" i="32"/>
  <c r="AN94" i="32"/>
  <c r="BO71" i="32"/>
  <c r="AY46" i="32"/>
  <c r="AN34" i="32"/>
  <c r="BE25" i="32"/>
  <c r="AN35" i="32"/>
  <c r="AN25" i="32"/>
  <c r="AN43" i="32"/>
  <c r="AF73" i="32"/>
  <c r="AN74" i="32"/>
  <c r="BO68" i="32"/>
  <c r="AY14" i="32"/>
  <c r="AY21" i="32"/>
  <c r="AY29" i="32"/>
  <c r="AY48" i="32"/>
  <c r="BV42" i="34"/>
  <c r="BP68" i="34"/>
  <c r="BP71" i="34"/>
  <c r="BV27" i="34"/>
  <c r="BV43" i="34"/>
  <c r="BP70" i="34"/>
  <c r="BY41" i="34"/>
  <c r="BP69" i="34"/>
  <c r="BV10" i="34"/>
  <c r="AZ15" i="34"/>
  <c r="BY48" i="34" l="1"/>
  <c r="BY44" i="35"/>
  <c r="BY44" i="34"/>
  <c r="BP69" i="35"/>
  <c r="BP71" i="35"/>
  <c r="BP68" i="35"/>
  <c r="BV42" i="35"/>
  <c r="BV27" i="35"/>
  <c r="AZ15" i="35"/>
  <c r="BV42" i="36" l="1"/>
  <c r="BY44" i="38"/>
  <c r="BY44" i="36"/>
  <c r="BP69" i="38"/>
  <c r="BP69" i="36"/>
  <c r="BP70" i="38"/>
  <c r="BP70" i="35"/>
  <c r="BV43" i="36"/>
  <c r="BV43" i="35"/>
  <c r="BV10" i="36"/>
  <c r="BV10" i="35"/>
  <c r="BY41" i="36"/>
  <c r="BY41" i="35"/>
  <c r="BY48" i="39"/>
  <c r="BY48" i="38"/>
  <c r="BY48" i="35"/>
  <c r="BP70" i="36"/>
  <c r="BY41" i="38"/>
  <c r="AZ15" i="36"/>
  <c r="BV42" i="38"/>
  <c r="AZ15" i="38"/>
  <c r="BV27" i="36"/>
  <c r="BP68" i="36"/>
  <c r="BP68" i="38"/>
  <c r="BV42" i="37"/>
  <c r="BV27" i="38"/>
  <c r="BP71" i="36"/>
  <c r="BP71" i="38"/>
  <c r="BV43" i="38"/>
  <c r="BY44" i="37"/>
  <c r="BP70" i="39"/>
  <c r="BP69" i="39"/>
  <c r="BY44" i="39" l="1"/>
  <c r="BY41" i="39"/>
  <c r="BP70" i="37"/>
  <c r="BP69" i="37"/>
  <c r="BV10" i="37"/>
  <c r="BY41" i="37"/>
  <c r="BV43" i="37"/>
  <c r="BY48" i="37"/>
  <c r="BY48" i="36"/>
  <c r="BV10" i="39"/>
  <c r="BV10" i="38"/>
  <c r="AZ15" i="37"/>
  <c r="BV42" i="39"/>
  <c r="AZ15" i="39"/>
  <c r="BV27" i="39"/>
  <c r="BV27" i="37"/>
  <c r="BP68" i="39"/>
  <c r="BV43" i="39"/>
  <c r="BP71" i="39"/>
  <c r="BP68" i="37"/>
  <c r="BP71" i="37"/>
  <c r="AZ68" i="35" l="1"/>
  <c r="AZ68" i="34"/>
  <c r="AZ85" i="35"/>
  <c r="AZ85" i="34"/>
  <c r="AZ68" i="36"/>
  <c r="AZ68" i="38"/>
  <c r="AZ85" i="36" l="1"/>
  <c r="AZ85" i="38"/>
  <c r="AZ68" i="39"/>
  <c r="AZ68" i="37"/>
  <c r="AZ85" i="37"/>
  <c r="AZ85" i="39"/>
  <c r="AA56" i="34"/>
  <c r="AA66" i="34" l="1"/>
  <c r="J103" i="34"/>
  <c r="AA26" i="34"/>
  <c r="AA67" i="34"/>
  <c r="AA44" i="34"/>
  <c r="AA40" i="34"/>
  <c r="J38" i="34"/>
  <c r="J10" i="34"/>
  <c r="AA82" i="34"/>
  <c r="AA57" i="34"/>
  <c r="X82" i="34"/>
  <c r="AA32" i="34"/>
  <c r="X79" i="34"/>
  <c r="J105" i="34"/>
  <c r="AA30" i="34"/>
  <c r="AA50" i="34"/>
  <c r="J92" i="34"/>
  <c r="J99" i="34"/>
  <c r="AA24" i="34"/>
  <c r="AA41" i="34"/>
  <c r="J73" i="34"/>
  <c r="J78" i="34"/>
  <c r="J82" i="34"/>
  <c r="J86" i="34"/>
  <c r="AA19" i="34"/>
  <c r="J55" i="34"/>
  <c r="J60" i="34"/>
  <c r="AA11" i="34"/>
  <c r="J32" i="34"/>
  <c r="J40" i="34"/>
  <c r="AA10" i="34"/>
  <c r="J12" i="34"/>
  <c r="AA83" i="34"/>
  <c r="AD52" i="34"/>
  <c r="AD65" i="34"/>
  <c r="AD29" i="34"/>
  <c r="AD44" i="34"/>
  <c r="M94" i="34"/>
  <c r="AD23" i="34"/>
  <c r="AD40" i="34"/>
  <c r="M71" i="34"/>
  <c r="M80" i="34"/>
  <c r="M85" i="34"/>
  <c r="AD19" i="34"/>
  <c r="M41" i="34"/>
  <c r="X97" i="34"/>
  <c r="X92" i="34"/>
  <c r="AZ13" i="34"/>
  <c r="AO75" i="34"/>
  <c r="AZ45" i="34"/>
  <c r="AZ27" i="34"/>
  <c r="AZ10" i="34"/>
  <c r="AZ20" i="34"/>
  <c r="AO94" i="34"/>
  <c r="AO72" i="34"/>
  <c r="AO32" i="34"/>
  <c r="AO37" i="34"/>
  <c r="AO25" i="34"/>
  <c r="AO12" i="34"/>
  <c r="AO13" i="34"/>
  <c r="BF50" i="34"/>
  <c r="BS81" i="34"/>
  <c r="BS80" i="34"/>
  <c r="AA56" i="35"/>
  <c r="AA71" i="34"/>
  <c r="AA43" i="34"/>
  <c r="J70" i="34"/>
  <c r="AA72" i="34"/>
  <c r="AA29" i="34"/>
  <c r="AA23" i="34"/>
  <c r="J77" i="34"/>
  <c r="AA18" i="34"/>
  <c r="AA70" i="34"/>
  <c r="X83" i="34"/>
  <c r="AA51" i="34"/>
  <c r="AA65" i="34"/>
  <c r="J106" i="34"/>
  <c r="AA31" i="34"/>
  <c r="AA62" i="34"/>
  <c r="J95" i="34"/>
  <c r="AA20" i="34"/>
  <c r="AA25" i="34"/>
  <c r="AA42" i="34"/>
  <c r="J74" i="34"/>
  <c r="J79" i="34"/>
  <c r="J87" i="34"/>
  <c r="AA39" i="34"/>
  <c r="J51" i="34"/>
  <c r="J66" i="34"/>
  <c r="AA12" i="34"/>
  <c r="J33" i="34"/>
  <c r="J41" i="34"/>
  <c r="AD56" i="34"/>
  <c r="AD53" i="34"/>
  <c r="AD66" i="34"/>
  <c r="M102" i="34"/>
  <c r="AD24" i="34"/>
  <c r="AD41" i="34"/>
  <c r="M86" i="34"/>
  <c r="M37" i="34"/>
  <c r="X95" i="34"/>
  <c r="X93" i="34"/>
  <c r="AD86" i="34"/>
  <c r="AZ14" i="34"/>
  <c r="AO88" i="34"/>
  <c r="AZ28" i="34"/>
  <c r="AZ16" i="34"/>
  <c r="AZ21" i="34"/>
  <c r="AO90" i="34"/>
  <c r="AO73" i="34"/>
  <c r="AO58" i="34"/>
  <c r="AO34" i="34"/>
  <c r="AO40" i="34"/>
  <c r="AO48" i="34"/>
  <c r="AZ43" i="34"/>
  <c r="AO23" i="34"/>
  <c r="AO14" i="34"/>
  <c r="AO21" i="34"/>
  <c r="BF51" i="34"/>
  <c r="BP80" i="34"/>
  <c r="AA52" i="34"/>
  <c r="J96" i="34"/>
  <c r="J76" i="34"/>
  <c r="J80" i="34"/>
  <c r="J84" i="34"/>
  <c r="AA15" i="34"/>
  <c r="J46" i="34"/>
  <c r="J53" i="34"/>
  <c r="J67" i="34"/>
  <c r="AA14" i="34"/>
  <c r="J34" i="34"/>
  <c r="J43" i="34"/>
  <c r="AD57" i="34"/>
  <c r="AD54" i="34"/>
  <c r="AD67" i="34"/>
  <c r="AD27" i="34"/>
  <c r="AD20" i="34"/>
  <c r="AD25" i="34"/>
  <c r="AD42" i="34"/>
  <c r="AD15" i="34"/>
  <c r="X96" i="34"/>
  <c r="AG69" i="34"/>
  <c r="P107" i="34"/>
  <c r="AZ22" i="34"/>
  <c r="AZ41" i="34"/>
  <c r="AZ29" i="34"/>
  <c r="AZ18" i="34"/>
  <c r="AO83" i="34"/>
  <c r="AO70" i="34"/>
  <c r="AO54" i="34"/>
  <c r="AO35" i="34"/>
  <c r="AO41" i="34"/>
  <c r="AO51" i="34"/>
  <c r="AO30" i="34"/>
  <c r="AO24" i="34"/>
  <c r="AO22" i="34"/>
  <c r="AO26" i="34"/>
  <c r="AO77" i="34"/>
  <c r="BF24" i="34"/>
  <c r="BM81" i="34"/>
  <c r="BM79" i="34"/>
  <c r="X84" i="34"/>
  <c r="AA27" i="34"/>
  <c r="AA21" i="34"/>
  <c r="J104" i="34"/>
  <c r="J98" i="34"/>
  <c r="J72" i="34"/>
  <c r="J85" i="34"/>
  <c r="J49" i="34"/>
  <c r="J59" i="34"/>
  <c r="J69" i="34"/>
  <c r="J31" i="34"/>
  <c r="J44" i="34"/>
  <c r="AD70" i="34"/>
  <c r="AD51" i="34"/>
  <c r="M93" i="34"/>
  <c r="M98" i="34"/>
  <c r="AD21" i="34"/>
  <c r="M74" i="34"/>
  <c r="M83" i="34"/>
  <c r="AD18" i="34"/>
  <c r="M54" i="34"/>
  <c r="X98" i="34"/>
  <c r="X94" i="34"/>
  <c r="AZ23" i="34"/>
  <c r="AO82" i="34"/>
  <c r="AO64" i="34"/>
  <c r="AO74" i="34"/>
  <c r="AO45" i="34"/>
  <c r="AZ19" i="34"/>
  <c r="AO92" i="34"/>
  <c r="AO71" i="34"/>
  <c r="AO55" i="34"/>
  <c r="AO43" i="34"/>
  <c r="AO20" i="34"/>
  <c r="AO18" i="34"/>
  <c r="AZ40" i="34"/>
  <c r="AO28" i="34"/>
  <c r="AO39" i="34"/>
  <c r="AO47" i="34"/>
  <c r="AZ58" i="34"/>
  <c r="BF49" i="34"/>
  <c r="BP81" i="34"/>
  <c r="BM80" i="34"/>
  <c r="BS79" i="34"/>
  <c r="AZ67" i="35" l="1"/>
  <c r="AZ67" i="34"/>
  <c r="AZ74" i="35"/>
  <c r="AZ74" i="34"/>
  <c r="AZ70" i="35"/>
  <c r="AZ70" i="34"/>
  <c r="AZ75" i="35"/>
  <c r="AZ75" i="34"/>
  <c r="AZ82" i="35"/>
  <c r="AZ82" i="34"/>
  <c r="AZ77" i="35"/>
  <c r="AZ77" i="34"/>
  <c r="AZ76" i="35"/>
  <c r="AZ76" i="34"/>
  <c r="AZ72" i="35"/>
  <c r="AZ72" i="34"/>
  <c r="AZ71" i="35"/>
  <c r="AZ71" i="34"/>
  <c r="AZ78" i="35"/>
  <c r="AZ78" i="34"/>
  <c r="AZ73" i="35"/>
  <c r="AZ73" i="34"/>
  <c r="AZ83" i="35"/>
  <c r="AZ83" i="34"/>
  <c r="AZ69" i="35"/>
  <c r="AZ69" i="34"/>
  <c r="AZ84" i="35"/>
  <c r="AZ84" i="34"/>
  <c r="AZ80" i="35"/>
  <c r="AZ80" i="34"/>
  <c r="AZ79" i="35"/>
  <c r="AZ79" i="34"/>
  <c r="AZ81" i="35"/>
  <c r="AZ81" i="34"/>
  <c r="AZ87" i="35"/>
  <c r="AZ87" i="34"/>
  <c r="AZ86" i="35"/>
  <c r="AZ86" i="34"/>
  <c r="AZ88" i="35"/>
  <c r="AZ88" i="34"/>
  <c r="BP81" i="35"/>
  <c r="AO43" i="35"/>
  <c r="AO55" i="35"/>
  <c r="AZ26" i="34"/>
  <c r="AO64" i="35"/>
  <c r="AG64" i="34"/>
  <c r="X98" i="35"/>
  <c r="AD18" i="35"/>
  <c r="M74" i="35"/>
  <c r="M98" i="35"/>
  <c r="AD48" i="34"/>
  <c r="AD70" i="35"/>
  <c r="AR81" i="34"/>
  <c r="AO26" i="35"/>
  <c r="AO24" i="35"/>
  <c r="AO30" i="35"/>
  <c r="AZ41" i="35"/>
  <c r="AD25" i="35"/>
  <c r="AD27" i="35"/>
  <c r="AD54" i="35"/>
  <c r="J20" i="34"/>
  <c r="J34" i="35"/>
  <c r="J29" i="34"/>
  <c r="J67" i="35"/>
  <c r="J62" i="34"/>
  <c r="J53" i="35"/>
  <c r="J46" i="35"/>
  <c r="AA15" i="35"/>
  <c r="J84" i="35"/>
  <c r="AR49" i="34"/>
  <c r="BC11" i="34"/>
  <c r="AO21" i="35"/>
  <c r="AO58" i="35"/>
  <c r="AZ21" i="35"/>
  <c r="AZ14" i="35"/>
  <c r="X93" i="35"/>
  <c r="M86" i="35"/>
  <c r="AD33" i="34"/>
  <c r="AD56" i="35"/>
  <c r="BS81" i="35"/>
  <c r="AO44" i="34"/>
  <c r="AO89" i="34"/>
  <c r="AZ27" i="35"/>
  <c r="AO86" i="34"/>
  <c r="X97" i="35"/>
  <c r="M80" i="35"/>
  <c r="AD23" i="35"/>
  <c r="AD29" i="35"/>
  <c r="AD65" i="35"/>
  <c r="X79" i="35"/>
  <c r="J38" i="35"/>
  <c r="AA40" i="35"/>
  <c r="J90" i="34"/>
  <c r="AA44" i="35"/>
  <c r="AA67" i="35"/>
  <c r="AR38" i="34"/>
  <c r="AZ58" i="35"/>
  <c r="AO39" i="35"/>
  <c r="AZ40" i="35"/>
  <c r="AO71" i="35"/>
  <c r="AZ19" i="35"/>
  <c r="AO82" i="35"/>
  <c r="AG74" i="34"/>
  <c r="M83" i="35"/>
  <c r="M93" i="35"/>
  <c r="AD55" i="34"/>
  <c r="J44" i="35"/>
  <c r="J63" i="34"/>
  <c r="AA27" i="35"/>
  <c r="X84" i="35"/>
  <c r="BM81" i="35"/>
  <c r="BF24" i="35"/>
  <c r="AO51" i="35"/>
  <c r="AO54" i="35"/>
  <c r="AO83" i="35"/>
  <c r="AO67" i="34"/>
  <c r="AO80" i="34"/>
  <c r="AG63" i="34"/>
  <c r="P107" i="35"/>
  <c r="X96" i="35"/>
  <c r="AD20" i="35"/>
  <c r="AD47" i="34"/>
  <c r="M103" i="34"/>
  <c r="AD34" i="34"/>
  <c r="AA81" i="34"/>
  <c r="BF51" i="35"/>
  <c r="AO23" i="35"/>
  <c r="AO48" i="35"/>
  <c r="AO73" i="35"/>
  <c r="AZ16" i="35"/>
  <c r="AO66" i="34"/>
  <c r="X95" i="35"/>
  <c r="AD41" i="35"/>
  <c r="AD45" i="34"/>
  <c r="M102" i="35"/>
  <c r="J19" i="34"/>
  <c r="AA12" i="35"/>
  <c r="J66" i="35"/>
  <c r="J61" i="34"/>
  <c r="J51" i="35"/>
  <c r="AA39" i="35"/>
  <c r="J87" i="35"/>
  <c r="J79" i="35"/>
  <c r="J74" i="35"/>
  <c r="AA42" i="35"/>
  <c r="AA25" i="35"/>
  <c r="AA20" i="35"/>
  <c r="J95" i="35"/>
  <c r="AA62" i="35"/>
  <c r="AA47" i="34"/>
  <c r="AA65" i="35"/>
  <c r="AA51" i="35"/>
  <c r="X83" i="35"/>
  <c r="AA18" i="35"/>
  <c r="J81" i="34"/>
  <c r="J109" i="34"/>
  <c r="J70" i="35"/>
  <c r="J88" i="34"/>
  <c r="AA56" i="36"/>
  <c r="AA56" i="38"/>
  <c r="AR42" i="34"/>
  <c r="AZ48" i="34"/>
  <c r="AO12" i="35"/>
  <c r="AZ46" i="34"/>
  <c r="AZ45" i="35"/>
  <c r="AO75" i="35"/>
  <c r="P89" i="34"/>
  <c r="AD85" i="34"/>
  <c r="M41" i="35"/>
  <c r="AD49" i="34"/>
  <c r="AD52" i="35"/>
  <c r="J12" i="35"/>
  <c r="J40" i="35"/>
  <c r="J32" i="35"/>
  <c r="J27" i="34"/>
  <c r="J60" i="35"/>
  <c r="AA19" i="35"/>
  <c r="J86" i="35"/>
  <c r="J82" i="35"/>
  <c r="J78" i="35"/>
  <c r="J73" i="35"/>
  <c r="AA41" i="35"/>
  <c r="AA24" i="35"/>
  <c r="J99" i="35"/>
  <c r="J92" i="35"/>
  <c r="AA50" i="35"/>
  <c r="AA46" i="34"/>
  <c r="AA54" i="34"/>
  <c r="AA57" i="35"/>
  <c r="AA82" i="35"/>
  <c r="BS79" i="35"/>
  <c r="BF49" i="35"/>
  <c r="AO18" i="35"/>
  <c r="AO60" i="34"/>
  <c r="AO92" i="35"/>
  <c r="AZ30" i="34"/>
  <c r="AO45" i="35"/>
  <c r="AZ23" i="35"/>
  <c r="M54" i="35"/>
  <c r="AO77" i="35"/>
  <c r="AO22" i="35"/>
  <c r="AZ44" i="34"/>
  <c r="AO41" i="35"/>
  <c r="AO70" i="35"/>
  <c r="AZ18" i="35"/>
  <c r="AG69" i="35"/>
  <c r="AA14" i="35"/>
  <c r="J58" i="34"/>
  <c r="J80" i="35"/>
  <c r="J76" i="35"/>
  <c r="J96" i="35"/>
  <c r="AA52" i="35"/>
  <c r="BP80" i="35"/>
  <c r="BF17" i="34"/>
  <c r="AR52" i="34"/>
  <c r="AO19" i="34"/>
  <c r="AO14" i="35"/>
  <c r="AZ43" i="35"/>
  <c r="AO40" i="35"/>
  <c r="AZ28" i="35"/>
  <c r="AD24" i="35"/>
  <c r="M91" i="34"/>
  <c r="AD66" i="35"/>
  <c r="BF50" i="35"/>
  <c r="AO37" i="35"/>
  <c r="AO72" i="35"/>
  <c r="AZ20" i="35"/>
  <c r="AO65" i="34"/>
  <c r="AZ13" i="35"/>
  <c r="AD80" i="34"/>
  <c r="AD19" i="35"/>
  <c r="M71" i="35"/>
  <c r="M94" i="35"/>
  <c r="J55" i="35"/>
  <c r="J10" i="35"/>
  <c r="AA49" i="34"/>
  <c r="AA26" i="35"/>
  <c r="J103" i="35"/>
  <c r="AA66" i="35"/>
  <c r="BM80" i="35"/>
  <c r="BF25" i="34"/>
  <c r="AR84" i="34"/>
  <c r="AO47" i="35"/>
  <c r="AO28" i="35"/>
  <c r="AO20" i="35"/>
  <c r="AO85" i="34"/>
  <c r="AO74" i="35"/>
  <c r="X94" i="35"/>
  <c r="AD21" i="35"/>
  <c r="AD28" i="34"/>
  <c r="AD68" i="34"/>
  <c r="AD51" i="35"/>
  <c r="J31" i="35"/>
  <c r="J69" i="35"/>
  <c r="J59" i="35"/>
  <c r="J49" i="35"/>
  <c r="J85" i="35"/>
  <c r="J72" i="35"/>
  <c r="J98" i="35"/>
  <c r="J104" i="35"/>
  <c r="AA21" i="35"/>
  <c r="AA48" i="34"/>
  <c r="BM79" i="35"/>
  <c r="BF47" i="34"/>
  <c r="AO35" i="35"/>
  <c r="AO91" i="34"/>
  <c r="AZ29" i="35"/>
  <c r="AO62" i="34"/>
  <c r="AZ22" i="35"/>
  <c r="AG73" i="34"/>
  <c r="AD15" i="35"/>
  <c r="AD42" i="35"/>
  <c r="AD67" i="35"/>
  <c r="M108" i="34"/>
  <c r="AD57" i="35"/>
  <c r="J43" i="35"/>
  <c r="AO27" i="34"/>
  <c r="AO34" i="35"/>
  <c r="AO90" i="35"/>
  <c r="AZ39" i="35"/>
  <c r="AO56" i="34"/>
  <c r="AO88" i="35"/>
  <c r="AD86" i="35"/>
  <c r="M37" i="35"/>
  <c r="M100" i="34"/>
  <c r="AD53" i="35"/>
  <c r="J41" i="35"/>
  <c r="J33" i="35"/>
  <c r="J28" i="34"/>
  <c r="J56" i="34"/>
  <c r="AA31" i="35"/>
  <c r="J106" i="35"/>
  <c r="J101" i="34"/>
  <c r="AA70" i="35"/>
  <c r="J77" i="35"/>
  <c r="AA23" i="35"/>
  <c r="AA29" i="35"/>
  <c r="AA53" i="34"/>
  <c r="AA72" i="35"/>
  <c r="AA43" i="35"/>
  <c r="AA71" i="35"/>
  <c r="BS80" i="35"/>
  <c r="BF12" i="34"/>
  <c r="AR93" i="34"/>
  <c r="AO13" i="35"/>
  <c r="AO36" i="34"/>
  <c r="AO25" i="35"/>
  <c r="AO32" i="35"/>
  <c r="AO94" i="35"/>
  <c r="AZ10" i="35"/>
  <c r="X92" i="35"/>
  <c r="M85" i="35"/>
  <c r="AD40" i="35"/>
  <c r="AD44" i="35"/>
  <c r="AA83" i="35"/>
  <c r="AA10" i="35"/>
  <c r="AA11" i="35"/>
  <c r="J65" i="34"/>
  <c r="J50" i="34"/>
  <c r="AA30" i="35"/>
  <c r="J105" i="35"/>
  <c r="AA32" i="35"/>
  <c r="X82" i="35"/>
  <c r="M109" i="34"/>
  <c r="J19" i="35" l="1"/>
  <c r="AD40" i="36"/>
  <c r="AD40" i="38"/>
  <c r="BF12" i="35"/>
  <c r="J77" i="38"/>
  <c r="J77" i="36"/>
  <c r="M109" i="35"/>
  <c r="AZ82" i="38"/>
  <c r="AZ82" i="36"/>
  <c r="M108" i="35"/>
  <c r="AG73" i="35"/>
  <c r="AO91" i="35"/>
  <c r="AZ71" i="36"/>
  <c r="AZ71" i="38"/>
  <c r="AA48" i="35"/>
  <c r="J98" i="36"/>
  <c r="J98" i="38"/>
  <c r="J31" i="36"/>
  <c r="J31" i="38"/>
  <c r="AD68" i="35"/>
  <c r="AO85" i="35"/>
  <c r="BF25" i="35"/>
  <c r="M71" i="36"/>
  <c r="M71" i="38"/>
  <c r="AO65" i="35"/>
  <c r="AD24" i="38"/>
  <c r="AD24" i="36"/>
  <c r="BF17" i="35"/>
  <c r="J96" i="36"/>
  <c r="J96" i="38"/>
  <c r="AZ18" i="38"/>
  <c r="AZ18" i="36"/>
  <c r="AO41" i="36"/>
  <c r="AO41" i="38"/>
  <c r="AZ86" i="38"/>
  <c r="AZ86" i="36"/>
  <c r="AZ23" i="36"/>
  <c r="AZ23" i="38"/>
  <c r="AZ30" i="35"/>
  <c r="AO18" i="36"/>
  <c r="AO18" i="38"/>
  <c r="AZ72" i="36"/>
  <c r="AZ72" i="38"/>
  <c r="AA82" i="36"/>
  <c r="AA82" i="38"/>
  <c r="AA54" i="35"/>
  <c r="AA24" i="38"/>
  <c r="AA24" i="36"/>
  <c r="J82" i="38"/>
  <c r="J82" i="36"/>
  <c r="AA19" i="36"/>
  <c r="AA19" i="38"/>
  <c r="J27" i="35"/>
  <c r="J12" i="36"/>
  <c r="J12" i="38"/>
  <c r="P89" i="35"/>
  <c r="AO12" i="38"/>
  <c r="AO12" i="36"/>
  <c r="AA56" i="37"/>
  <c r="J109" i="35"/>
  <c r="J81" i="35"/>
  <c r="AA18" i="38"/>
  <c r="AA18" i="36"/>
  <c r="J95" i="38"/>
  <c r="J95" i="36"/>
  <c r="AA25" i="38"/>
  <c r="AA25" i="36"/>
  <c r="J74" i="36"/>
  <c r="J74" i="38"/>
  <c r="J61" i="35"/>
  <c r="M102" i="36"/>
  <c r="M102" i="38"/>
  <c r="AO66" i="35"/>
  <c r="AO23" i="38"/>
  <c r="AO23" i="36"/>
  <c r="AD47" i="35"/>
  <c r="AG63" i="35"/>
  <c r="J44" i="36"/>
  <c r="J44" i="38"/>
  <c r="AZ76" i="38"/>
  <c r="AZ76" i="36"/>
  <c r="AA44" i="36"/>
  <c r="AA44" i="38"/>
  <c r="J38" i="36"/>
  <c r="J38" i="38"/>
  <c r="AD29" i="36"/>
  <c r="AD29" i="38"/>
  <c r="M80" i="38"/>
  <c r="M80" i="36"/>
  <c r="AZ81" i="38"/>
  <c r="AZ81" i="36"/>
  <c r="M86" i="36"/>
  <c r="M86" i="38"/>
  <c r="X93" i="38"/>
  <c r="X93" i="36"/>
  <c r="AZ14" i="38"/>
  <c r="AZ14" i="36"/>
  <c r="AO58" i="38"/>
  <c r="AO58" i="36"/>
  <c r="BC11" i="35"/>
  <c r="AZ67" i="36"/>
  <c r="AZ67" i="38"/>
  <c r="AA15" i="38"/>
  <c r="AA15" i="36"/>
  <c r="J29" i="35"/>
  <c r="AZ41" i="38"/>
  <c r="AZ41" i="36"/>
  <c r="AO30" i="36"/>
  <c r="AO30" i="38"/>
  <c r="AD48" i="35"/>
  <c r="X98" i="38"/>
  <c r="X98" i="36"/>
  <c r="AG64" i="35"/>
  <c r="AO55" i="36"/>
  <c r="AO55" i="38"/>
  <c r="AZ80" i="36"/>
  <c r="AZ80" i="38"/>
  <c r="X82" i="36"/>
  <c r="X82" i="38"/>
  <c r="J105" i="38"/>
  <c r="J105" i="36"/>
  <c r="AO88" i="38"/>
  <c r="AO88" i="36"/>
  <c r="AA30" i="36"/>
  <c r="AA30" i="38"/>
  <c r="M85" i="38"/>
  <c r="M85" i="36"/>
  <c r="X92" i="36"/>
  <c r="X92" i="38"/>
  <c r="AA72" i="36"/>
  <c r="AA72" i="38"/>
  <c r="AA23" i="38"/>
  <c r="AA23" i="36"/>
  <c r="AA31" i="36"/>
  <c r="AA31" i="38"/>
  <c r="AD86" i="38"/>
  <c r="AD86" i="36"/>
  <c r="AO56" i="35"/>
  <c r="J50" i="35"/>
  <c r="J65" i="35"/>
  <c r="AA11" i="36"/>
  <c r="AA11" i="38"/>
  <c r="AA83" i="38"/>
  <c r="AA83" i="36"/>
  <c r="AZ10" i="38"/>
  <c r="AZ10" i="36"/>
  <c r="AO32" i="36"/>
  <c r="AO32" i="38"/>
  <c r="AO36" i="35"/>
  <c r="AR93" i="35"/>
  <c r="BS80" i="36"/>
  <c r="BS80" i="38"/>
  <c r="AA53" i="35"/>
  <c r="AA29" i="38"/>
  <c r="AA29" i="36"/>
  <c r="J101" i="35"/>
  <c r="J106" i="36"/>
  <c r="J106" i="38"/>
  <c r="J56" i="35"/>
  <c r="J28" i="35"/>
  <c r="J33" i="36"/>
  <c r="J33" i="38"/>
  <c r="AZ39" i="36"/>
  <c r="AZ39" i="38"/>
  <c r="AO34" i="38"/>
  <c r="AO34" i="36"/>
  <c r="J43" i="38"/>
  <c r="J43" i="36"/>
  <c r="AD67" i="36"/>
  <c r="AD67" i="38"/>
  <c r="AD15" i="38"/>
  <c r="AD15" i="36"/>
  <c r="AO62" i="35"/>
  <c r="AO35" i="38"/>
  <c r="AO35" i="36"/>
  <c r="AA21" i="38"/>
  <c r="AA21" i="36"/>
  <c r="J85" i="36"/>
  <c r="J85" i="38"/>
  <c r="J59" i="36"/>
  <c r="J59" i="38"/>
  <c r="AD28" i="35"/>
  <c r="AO20" i="38"/>
  <c r="AO20" i="36"/>
  <c r="AO47" i="36"/>
  <c r="AO47" i="38"/>
  <c r="AZ84" i="36"/>
  <c r="AZ84" i="38"/>
  <c r="AA66" i="38"/>
  <c r="AA66" i="36"/>
  <c r="AD80" i="35"/>
  <c r="AZ20" i="36"/>
  <c r="AZ20" i="38"/>
  <c r="AO37" i="38"/>
  <c r="AO37" i="36"/>
  <c r="AD66" i="38"/>
  <c r="AD66" i="36"/>
  <c r="AO19" i="35"/>
  <c r="AZ70" i="36"/>
  <c r="AZ70" i="38"/>
  <c r="J58" i="35"/>
  <c r="AA14" i="38"/>
  <c r="AA14" i="36"/>
  <c r="AG69" i="36"/>
  <c r="AG69" i="38"/>
  <c r="AO77" i="36"/>
  <c r="AO77" i="38"/>
  <c r="M54" i="36"/>
  <c r="M54" i="38"/>
  <c r="AO92" i="38"/>
  <c r="AO92" i="36"/>
  <c r="J92" i="38"/>
  <c r="J92" i="36"/>
  <c r="J73" i="38"/>
  <c r="J73" i="36"/>
  <c r="J32" i="38"/>
  <c r="J32" i="36"/>
  <c r="AD85" i="35"/>
  <c r="AZ45" i="38"/>
  <c r="AZ45" i="36"/>
  <c r="AZ48" i="35"/>
  <c r="AZ77" i="38"/>
  <c r="AZ77" i="36"/>
  <c r="X83" i="36"/>
  <c r="X83" i="38"/>
  <c r="AA65" i="38"/>
  <c r="AA65" i="36"/>
  <c r="AA39" i="38"/>
  <c r="AA39" i="36"/>
  <c r="J66" i="36"/>
  <c r="J66" i="38"/>
  <c r="AD41" i="38"/>
  <c r="AD41" i="36"/>
  <c r="AZ16" i="36"/>
  <c r="AZ16" i="38"/>
  <c r="AO48" i="38"/>
  <c r="AO48" i="36"/>
  <c r="BF51" i="36"/>
  <c r="BF51" i="38"/>
  <c r="AA81" i="35"/>
  <c r="AO80" i="35"/>
  <c r="AO54" i="36"/>
  <c r="AO54" i="38"/>
  <c r="BM81" i="38"/>
  <c r="BM81" i="36"/>
  <c r="AA27" i="38"/>
  <c r="AA27" i="36"/>
  <c r="AD55" i="35"/>
  <c r="M83" i="36"/>
  <c r="M83" i="38"/>
  <c r="AO39" i="36"/>
  <c r="AO39" i="38"/>
  <c r="AR38" i="35"/>
  <c r="X97" i="38"/>
  <c r="X97" i="36"/>
  <c r="AO89" i="35"/>
  <c r="BS81" i="36"/>
  <c r="BS81" i="38"/>
  <c r="AD33" i="35"/>
  <c r="AR49" i="35"/>
  <c r="J53" i="38"/>
  <c r="J53" i="36"/>
  <c r="J34" i="36"/>
  <c r="J34" i="38"/>
  <c r="AD54" i="38"/>
  <c r="AD54" i="36"/>
  <c r="AR81" i="35"/>
  <c r="M98" i="38"/>
  <c r="M98" i="36"/>
  <c r="AD18" i="38"/>
  <c r="AD18" i="36"/>
  <c r="AO64" i="38"/>
  <c r="AO64" i="36"/>
  <c r="AA43" i="38"/>
  <c r="AA43" i="36"/>
  <c r="M37" i="36"/>
  <c r="M37" i="38"/>
  <c r="AD57" i="36"/>
  <c r="AD57" i="38"/>
  <c r="BM79" i="38"/>
  <c r="BM79" i="36"/>
  <c r="J104" i="38"/>
  <c r="J104" i="36"/>
  <c r="J72" i="36"/>
  <c r="J72" i="38"/>
  <c r="X94" i="36"/>
  <c r="X94" i="38"/>
  <c r="AO74" i="38"/>
  <c r="AO74" i="36"/>
  <c r="AA26" i="36"/>
  <c r="AA26" i="38"/>
  <c r="J55" i="36"/>
  <c r="J55" i="38"/>
  <c r="AD19" i="38"/>
  <c r="AD19" i="36"/>
  <c r="AZ13" i="38"/>
  <c r="AZ13" i="36"/>
  <c r="AZ73" i="36"/>
  <c r="AZ73" i="38"/>
  <c r="AZ43" i="36"/>
  <c r="AZ43" i="38"/>
  <c r="AA52" i="36"/>
  <c r="AA52" i="38"/>
  <c r="J76" i="38"/>
  <c r="J76" i="36"/>
  <c r="AO70" i="36"/>
  <c r="AO70" i="38"/>
  <c r="AZ44" i="35"/>
  <c r="AZ75" i="36"/>
  <c r="AZ75" i="38"/>
  <c r="AO45" i="38"/>
  <c r="AO45" i="36"/>
  <c r="BF49" i="36"/>
  <c r="BF49" i="38"/>
  <c r="BS79" i="38"/>
  <c r="BS79" i="36"/>
  <c r="AA57" i="36"/>
  <c r="AA57" i="38"/>
  <c r="AA46" i="35"/>
  <c r="AA50" i="36"/>
  <c r="AA50" i="38"/>
  <c r="J99" i="36"/>
  <c r="J99" i="38"/>
  <c r="AA41" i="36"/>
  <c r="AA41" i="38"/>
  <c r="J86" i="36"/>
  <c r="J86" i="38"/>
  <c r="AD52" i="38"/>
  <c r="AD52" i="36"/>
  <c r="AD49" i="35"/>
  <c r="AO75" i="38"/>
  <c r="AO75" i="36"/>
  <c r="AZ46" i="35"/>
  <c r="AR42" i="35"/>
  <c r="J88" i="35"/>
  <c r="AA47" i="35"/>
  <c r="AA62" i="38"/>
  <c r="AA62" i="36"/>
  <c r="AA42" i="36"/>
  <c r="AA42" i="38"/>
  <c r="J87" i="38"/>
  <c r="J87" i="36"/>
  <c r="AA12" i="36"/>
  <c r="AA12" i="38"/>
  <c r="AD45" i="35"/>
  <c r="AD34" i="35"/>
  <c r="AD20" i="38"/>
  <c r="AD20" i="36"/>
  <c r="X96" i="36"/>
  <c r="X96" i="38"/>
  <c r="P107" i="38"/>
  <c r="P107" i="36"/>
  <c r="AO67" i="35"/>
  <c r="BF24" i="36"/>
  <c r="BF24" i="38"/>
  <c r="AG74" i="35"/>
  <c r="AZ19" i="38"/>
  <c r="AZ19" i="36"/>
  <c r="AZ87" i="38"/>
  <c r="AZ87" i="36"/>
  <c r="J90" i="35"/>
  <c r="AA40" i="36"/>
  <c r="AA40" i="38"/>
  <c r="AD65" i="36"/>
  <c r="AD65" i="38"/>
  <c r="AD23" i="36"/>
  <c r="AD23" i="38"/>
  <c r="AO86" i="35"/>
  <c r="AO44" i="35"/>
  <c r="AZ21" i="36"/>
  <c r="AZ21" i="38"/>
  <c r="AO21" i="38"/>
  <c r="AO21" i="36"/>
  <c r="J62" i="35"/>
  <c r="J67" i="36"/>
  <c r="J67" i="38"/>
  <c r="J20" i="35"/>
  <c r="AD27" i="38"/>
  <c r="AD27" i="36"/>
  <c r="AD25" i="38"/>
  <c r="AD25" i="36"/>
  <c r="AO24" i="36"/>
  <c r="AO24" i="38"/>
  <c r="AZ83" i="36"/>
  <c r="AZ83" i="38"/>
  <c r="AD70" i="36"/>
  <c r="AD70" i="38"/>
  <c r="AO43" i="38"/>
  <c r="AO43" i="36"/>
  <c r="BP81" i="36"/>
  <c r="BP81" i="38"/>
  <c r="AA32" i="38"/>
  <c r="AA32" i="36"/>
  <c r="AA10" i="38"/>
  <c r="AA10" i="36"/>
  <c r="AD44" i="36"/>
  <c r="AD44" i="38"/>
  <c r="AO94" i="38"/>
  <c r="AO94" i="36"/>
  <c r="AO25" i="38"/>
  <c r="AO25" i="36"/>
  <c r="AO13" i="38"/>
  <c r="AO13" i="36"/>
  <c r="AZ69" i="36"/>
  <c r="AZ69" i="38"/>
  <c r="AA71" i="38"/>
  <c r="AA71" i="36"/>
  <c r="AA70" i="38"/>
  <c r="AA70" i="36"/>
  <c r="J41" i="36"/>
  <c r="J41" i="38"/>
  <c r="AD53" i="38"/>
  <c r="AD53" i="36"/>
  <c r="M100" i="35"/>
  <c r="AO90" i="38"/>
  <c r="AO90" i="36"/>
  <c r="AO27" i="35"/>
  <c r="AD42" i="36"/>
  <c r="AD42" i="38"/>
  <c r="AZ22" i="36"/>
  <c r="AZ22" i="38"/>
  <c r="AZ29" i="36"/>
  <c r="AZ29" i="38"/>
  <c r="BF47" i="35"/>
  <c r="J49" i="38"/>
  <c r="J49" i="36"/>
  <c r="J69" i="38"/>
  <c r="J69" i="36"/>
  <c r="AD51" i="36"/>
  <c r="AD51" i="38"/>
  <c r="AD21" i="36"/>
  <c r="AD21" i="38"/>
  <c r="AO28" i="36"/>
  <c r="AO28" i="38"/>
  <c r="AR84" i="35"/>
  <c r="BM80" i="38"/>
  <c r="BM80" i="36"/>
  <c r="J103" i="36"/>
  <c r="J103" i="38"/>
  <c r="AA49" i="35"/>
  <c r="J10" i="36"/>
  <c r="J10" i="38"/>
  <c r="M94" i="38"/>
  <c r="M94" i="36"/>
  <c r="AO72" i="38"/>
  <c r="AO72" i="36"/>
  <c r="BF50" i="36"/>
  <c r="BF50" i="38"/>
  <c r="M91" i="35"/>
  <c r="AZ28" i="38"/>
  <c r="AZ28" i="36"/>
  <c r="AO40" i="36"/>
  <c r="AO40" i="38"/>
  <c r="AO14" i="36"/>
  <c r="AO14" i="38"/>
  <c r="AR52" i="35"/>
  <c r="BP80" i="36"/>
  <c r="BP80" i="38"/>
  <c r="J80" i="36"/>
  <c r="J80" i="38"/>
  <c r="AO22" i="36"/>
  <c r="AO22" i="38"/>
  <c r="AO60" i="35"/>
  <c r="J78" i="36"/>
  <c r="J78" i="38"/>
  <c r="J60" i="36"/>
  <c r="J60" i="38"/>
  <c r="J40" i="36"/>
  <c r="J40" i="38"/>
  <c r="M41" i="36"/>
  <c r="M41" i="38"/>
  <c r="AZ88" i="36"/>
  <c r="AZ88" i="38"/>
  <c r="AA56" i="39"/>
  <c r="J70" i="36"/>
  <c r="J70" i="38"/>
  <c r="AA51" i="38"/>
  <c r="AA51" i="36"/>
  <c r="AA20" i="36"/>
  <c r="AA20" i="38"/>
  <c r="J79" i="36"/>
  <c r="J79" i="38"/>
  <c r="J51" i="36"/>
  <c r="J51" i="38"/>
  <c r="X95" i="36"/>
  <c r="X95" i="38"/>
  <c r="AO73" i="36"/>
  <c r="AO73" i="38"/>
  <c r="AZ74" i="36"/>
  <c r="AZ74" i="38"/>
  <c r="M103" i="35"/>
  <c r="AO83" i="38"/>
  <c r="AO83" i="36"/>
  <c r="AO51" i="38"/>
  <c r="AO51" i="36"/>
  <c r="AZ79" i="38"/>
  <c r="AZ79" i="36"/>
  <c r="X84" i="38"/>
  <c r="X84" i="36"/>
  <c r="J63" i="35"/>
  <c r="M93" i="36"/>
  <c r="M93" i="38"/>
  <c r="AO82" i="36"/>
  <c r="AO82" i="38"/>
  <c r="AO71" i="38"/>
  <c r="AO71" i="36"/>
  <c r="AZ40" i="36"/>
  <c r="AZ40" i="38"/>
  <c r="AZ58" i="38"/>
  <c r="AZ58" i="36"/>
  <c r="AA67" i="38"/>
  <c r="AA67" i="36"/>
  <c r="X79" i="36"/>
  <c r="X79" i="38"/>
  <c r="AZ27" i="36"/>
  <c r="AZ27" i="38"/>
  <c r="AD56" i="36"/>
  <c r="AD56" i="38"/>
  <c r="AZ78" i="38"/>
  <c r="AZ78" i="36"/>
  <c r="J84" i="38"/>
  <c r="J84" i="36"/>
  <c r="J46" i="38"/>
  <c r="J46" i="36"/>
  <c r="AO26" i="36"/>
  <c r="AO26" i="38"/>
  <c r="M74" i="38"/>
  <c r="M74" i="36"/>
  <c r="AZ26" i="35"/>
  <c r="AZ78" i="37" l="1"/>
  <c r="AD56" i="39"/>
  <c r="AZ27" i="37"/>
  <c r="AA51" i="37"/>
  <c r="J40" i="39"/>
  <c r="J60" i="37"/>
  <c r="M74" i="37"/>
  <c r="AO26" i="39"/>
  <c r="AZ78" i="39"/>
  <c r="AD56" i="37"/>
  <c r="AZ26" i="36"/>
  <c r="AZ26" i="38"/>
  <c r="M74" i="39"/>
  <c r="AO26" i="37"/>
  <c r="J46" i="37"/>
  <c r="J84" i="37"/>
  <c r="AA67" i="37"/>
  <c r="AZ58" i="39"/>
  <c r="AO82" i="39"/>
  <c r="J63" i="38"/>
  <c r="J63" i="36"/>
  <c r="X84" i="39"/>
  <c r="AO51" i="37"/>
  <c r="AO83" i="39"/>
  <c r="M103" i="36"/>
  <c r="M103" i="38"/>
  <c r="J79" i="39"/>
  <c r="AA20" i="37"/>
  <c r="J70" i="39"/>
  <c r="M41" i="39"/>
  <c r="J78" i="39"/>
  <c r="AO60" i="38"/>
  <c r="AO60" i="36"/>
  <c r="AO22" i="37"/>
  <c r="BP80" i="39"/>
  <c r="AO40" i="39"/>
  <c r="AZ28" i="39"/>
  <c r="BF50" i="37"/>
  <c r="J10" i="39"/>
  <c r="J103" i="39"/>
  <c r="BM80" i="39"/>
  <c r="AO28" i="39"/>
  <c r="AD51" i="39"/>
  <c r="J69" i="37"/>
  <c r="AZ29" i="37"/>
  <c r="AD42" i="37"/>
  <c r="AO90" i="39"/>
  <c r="AD53" i="37"/>
  <c r="J41" i="37"/>
  <c r="AZ69" i="39"/>
  <c r="AO13" i="39"/>
  <c r="AA32" i="37"/>
  <c r="BP81" i="37"/>
  <c r="AZ83" i="39"/>
  <c r="AO24" i="37"/>
  <c r="AD27" i="37"/>
  <c r="J20" i="38"/>
  <c r="J20" i="36"/>
  <c r="J62" i="38"/>
  <c r="J62" i="36"/>
  <c r="AO21" i="39"/>
  <c r="AO44" i="38"/>
  <c r="AO44" i="36"/>
  <c r="AO86" i="36"/>
  <c r="AO86" i="38"/>
  <c r="AD23" i="39"/>
  <c r="AD65" i="37"/>
  <c r="AZ87" i="39"/>
  <c r="BF24" i="37"/>
  <c r="P107" i="37"/>
  <c r="X96" i="37"/>
  <c r="J87" i="37"/>
  <c r="AA42" i="37"/>
  <c r="AA62" i="39"/>
  <c r="AD52" i="37"/>
  <c r="J86" i="37"/>
  <c r="AA50" i="39"/>
  <c r="BS79" i="37"/>
  <c r="BF49" i="37"/>
  <c r="AZ44" i="38"/>
  <c r="AZ44" i="36"/>
  <c r="J76" i="39"/>
  <c r="AZ13" i="37"/>
  <c r="AA26" i="39"/>
  <c r="AO74" i="39"/>
  <c r="J72" i="39"/>
  <c r="J104" i="39"/>
  <c r="AD57" i="37"/>
  <c r="M37" i="39"/>
  <c r="AD18" i="37"/>
  <c r="M98" i="39"/>
  <c r="J34" i="39"/>
  <c r="J53" i="39"/>
  <c r="AD33" i="36"/>
  <c r="AD33" i="38"/>
  <c r="AO39" i="37"/>
  <c r="M83" i="37"/>
  <c r="BM81" i="37"/>
  <c r="AO54" i="37"/>
  <c r="AA81" i="36"/>
  <c r="AA81" i="38"/>
  <c r="AO48" i="37"/>
  <c r="AZ16" i="37"/>
  <c r="AA39" i="37"/>
  <c r="AZ77" i="37"/>
  <c r="J32" i="39"/>
  <c r="AO92" i="37"/>
  <c r="M54" i="37"/>
  <c r="AO77" i="37"/>
  <c r="J58" i="38"/>
  <c r="J58" i="36"/>
  <c r="AZ20" i="39"/>
  <c r="AD80" i="36"/>
  <c r="AD80" i="38"/>
  <c r="AZ84" i="39"/>
  <c r="J59" i="39"/>
  <c r="J85" i="37"/>
  <c r="AO62" i="36"/>
  <c r="AO62" i="38"/>
  <c r="AD15" i="37"/>
  <c r="AO34" i="37"/>
  <c r="AZ39" i="37"/>
  <c r="J33" i="37"/>
  <c r="J56" i="38"/>
  <c r="J56" i="36"/>
  <c r="AA29" i="39"/>
  <c r="BS80" i="39"/>
  <c r="AO32" i="37"/>
  <c r="AA83" i="39"/>
  <c r="AA72" i="39"/>
  <c r="M85" i="37"/>
  <c r="AA30" i="37"/>
  <c r="X82" i="39"/>
  <c r="AZ80" i="37"/>
  <c r="X98" i="39"/>
  <c r="AO30" i="37"/>
  <c r="AA15" i="39"/>
  <c r="AO58" i="39"/>
  <c r="M86" i="39"/>
  <c r="M80" i="39"/>
  <c r="J38" i="39"/>
  <c r="AA44" i="37"/>
  <c r="J44" i="37"/>
  <c r="AD47" i="38"/>
  <c r="AD47" i="36"/>
  <c r="AO23" i="39"/>
  <c r="J74" i="39"/>
  <c r="AA25" i="39"/>
  <c r="J12" i="39"/>
  <c r="AA19" i="39"/>
  <c r="J82" i="39"/>
  <c r="AA82" i="37"/>
  <c r="AZ30" i="36"/>
  <c r="AZ30" i="38"/>
  <c r="AZ18" i="37"/>
  <c r="J96" i="37"/>
  <c r="AD24" i="39"/>
  <c r="M71" i="39"/>
  <c r="BF25" i="38"/>
  <c r="BF25" i="36"/>
  <c r="J98" i="39"/>
  <c r="AA48" i="36"/>
  <c r="AA48" i="38"/>
  <c r="AO91" i="36"/>
  <c r="AO91" i="38"/>
  <c r="M108" i="38"/>
  <c r="M108" i="36"/>
  <c r="J77" i="39"/>
  <c r="AZ27" i="39"/>
  <c r="AA67" i="39"/>
  <c r="AO71" i="37"/>
  <c r="AO82" i="37"/>
  <c r="M93" i="39"/>
  <c r="AZ79" i="37"/>
  <c r="AO51" i="39"/>
  <c r="AO73" i="39"/>
  <c r="J51" i="39"/>
  <c r="J79" i="37"/>
  <c r="J70" i="37"/>
  <c r="AZ88" i="39"/>
  <c r="M41" i="37"/>
  <c r="J60" i="39"/>
  <c r="J78" i="37"/>
  <c r="J80" i="39"/>
  <c r="BP80" i="37"/>
  <c r="AO14" i="39"/>
  <c r="AO40" i="37"/>
  <c r="M94" i="37"/>
  <c r="J10" i="37"/>
  <c r="J103" i="37"/>
  <c r="AO28" i="37"/>
  <c r="AD21" i="39"/>
  <c r="AD51" i="37"/>
  <c r="J69" i="39"/>
  <c r="BF47" i="36"/>
  <c r="BF47" i="38"/>
  <c r="AO27" i="38"/>
  <c r="AO27" i="36"/>
  <c r="AD53" i="39"/>
  <c r="AA71" i="37"/>
  <c r="AZ69" i="37"/>
  <c r="AO94" i="37"/>
  <c r="AA32" i="39"/>
  <c r="AD70" i="39"/>
  <c r="AZ83" i="37"/>
  <c r="AD25" i="37"/>
  <c r="AD27" i="39"/>
  <c r="J67" i="39"/>
  <c r="AZ21" i="39"/>
  <c r="AD23" i="37"/>
  <c r="AG74" i="36"/>
  <c r="AG74" i="38"/>
  <c r="P107" i="39"/>
  <c r="AA12" i="39"/>
  <c r="J87" i="39"/>
  <c r="AA47" i="36"/>
  <c r="AA47" i="38"/>
  <c r="AO75" i="37"/>
  <c r="AD52" i="39"/>
  <c r="J99" i="39"/>
  <c r="AA50" i="37"/>
  <c r="BS79" i="39"/>
  <c r="AZ75" i="39"/>
  <c r="AZ43" i="39"/>
  <c r="AZ73" i="39"/>
  <c r="AZ13" i="39"/>
  <c r="AA26" i="37"/>
  <c r="J72" i="37"/>
  <c r="M37" i="37"/>
  <c r="AO64" i="37"/>
  <c r="AD18" i="39"/>
  <c r="AD54" i="37"/>
  <c r="J34" i="37"/>
  <c r="X97" i="37"/>
  <c r="AR38" i="38"/>
  <c r="AR38" i="36"/>
  <c r="AA27" i="37"/>
  <c r="BM81" i="39"/>
  <c r="BF51" i="39"/>
  <c r="AO48" i="39"/>
  <c r="J66" i="39"/>
  <c r="X83" i="39"/>
  <c r="AZ77" i="39"/>
  <c r="AZ45" i="37"/>
  <c r="J92" i="37"/>
  <c r="AO92" i="39"/>
  <c r="AG69" i="39"/>
  <c r="AA14" i="37"/>
  <c r="AO19" i="38"/>
  <c r="AO19" i="36"/>
  <c r="AO37" i="37"/>
  <c r="AZ20" i="37"/>
  <c r="AA66" i="37"/>
  <c r="AZ84" i="37"/>
  <c r="AO47" i="37"/>
  <c r="J59" i="37"/>
  <c r="AO35" i="37"/>
  <c r="AD15" i="39"/>
  <c r="AO34" i="39"/>
  <c r="J101" i="38"/>
  <c r="J101" i="36"/>
  <c r="BS80" i="37"/>
  <c r="AO56" i="36"/>
  <c r="AO56" i="38"/>
  <c r="AD86" i="37"/>
  <c r="AA23" i="37"/>
  <c r="AA72" i="37"/>
  <c r="X92" i="39"/>
  <c r="M85" i="39"/>
  <c r="J105" i="37"/>
  <c r="X82" i="37"/>
  <c r="AG64" i="38"/>
  <c r="AG64" i="36"/>
  <c r="BC11" i="36"/>
  <c r="BC11" i="38"/>
  <c r="X93" i="37"/>
  <c r="M86" i="37"/>
  <c r="J38" i="37"/>
  <c r="AG63" i="36"/>
  <c r="AG63" i="38"/>
  <c r="M102" i="39"/>
  <c r="J19" i="38"/>
  <c r="J19" i="36"/>
  <c r="J74" i="37"/>
  <c r="AA18" i="37"/>
  <c r="J81" i="36"/>
  <c r="J81" i="38"/>
  <c r="P89" i="38"/>
  <c r="P89" i="36"/>
  <c r="J12" i="37"/>
  <c r="AA19" i="37"/>
  <c r="AA54" i="38"/>
  <c r="AA54" i="36"/>
  <c r="AO18" i="39"/>
  <c r="AO41" i="39"/>
  <c r="AZ18" i="39"/>
  <c r="M71" i="37"/>
  <c r="AO85" i="38"/>
  <c r="AO85" i="36"/>
  <c r="J31" i="39"/>
  <c r="J98" i="37"/>
  <c r="AZ71" i="39"/>
  <c r="M109" i="38"/>
  <c r="M109" i="36"/>
  <c r="AD40" i="39"/>
  <c r="M93" i="37"/>
  <c r="AZ74" i="39"/>
  <c r="AO73" i="37"/>
  <c r="X95" i="39"/>
  <c r="J51" i="37"/>
  <c r="AZ88" i="37"/>
  <c r="J80" i="37"/>
  <c r="M91" i="38"/>
  <c r="M91" i="36"/>
  <c r="AO72" i="37"/>
  <c r="M94" i="39"/>
  <c r="AR84" i="36"/>
  <c r="AR84" i="38"/>
  <c r="AD21" i="37"/>
  <c r="J49" i="37"/>
  <c r="AZ22" i="39"/>
  <c r="M100" i="36"/>
  <c r="M100" i="38"/>
  <c r="AA70" i="37"/>
  <c r="AO25" i="37"/>
  <c r="AO94" i="39"/>
  <c r="AD44" i="39"/>
  <c r="AA10" i="37"/>
  <c r="AO43" i="37"/>
  <c r="AD70" i="37"/>
  <c r="AD25" i="39"/>
  <c r="J67" i="37"/>
  <c r="AO21" i="37"/>
  <c r="AZ21" i="37"/>
  <c r="AA40" i="39"/>
  <c r="J90" i="36"/>
  <c r="J90" i="38"/>
  <c r="AZ19" i="37"/>
  <c r="AO67" i="38"/>
  <c r="AO67" i="36"/>
  <c r="AD20" i="37"/>
  <c r="AD34" i="36"/>
  <c r="AD34" i="38"/>
  <c r="AA12" i="37"/>
  <c r="AR42" i="36"/>
  <c r="AR42" i="38"/>
  <c r="AO75" i="39"/>
  <c r="AA41" i="39"/>
  <c r="J99" i="37"/>
  <c r="AA57" i="39"/>
  <c r="AO45" i="37"/>
  <c r="AZ75" i="37"/>
  <c r="AO70" i="39"/>
  <c r="AA52" i="39"/>
  <c r="AZ43" i="37"/>
  <c r="AZ73" i="37"/>
  <c r="AD19" i="37"/>
  <c r="J55" i="39"/>
  <c r="X94" i="39"/>
  <c r="BM79" i="37"/>
  <c r="AA43" i="37"/>
  <c r="AO64" i="39"/>
  <c r="AR81" i="38"/>
  <c r="AR81" i="36"/>
  <c r="AD54" i="39"/>
  <c r="AR49" i="38"/>
  <c r="AR49" i="36"/>
  <c r="BS81" i="39"/>
  <c r="AO89" i="38"/>
  <c r="AO89" i="36"/>
  <c r="X97" i="39"/>
  <c r="AO39" i="39"/>
  <c r="AA27" i="39"/>
  <c r="AO80" i="38"/>
  <c r="AO80" i="36"/>
  <c r="BF51" i="37"/>
  <c r="AD41" i="37"/>
  <c r="J66" i="37"/>
  <c r="AA39" i="39"/>
  <c r="AA65" i="37"/>
  <c r="X83" i="37"/>
  <c r="AZ45" i="39"/>
  <c r="AD85" i="38"/>
  <c r="AD85" i="36"/>
  <c r="J73" i="37"/>
  <c r="J92" i="39"/>
  <c r="AG69" i="37"/>
  <c r="AA14" i="39"/>
  <c r="AZ70" i="39"/>
  <c r="AD66" i="37"/>
  <c r="AO37" i="39"/>
  <c r="AA66" i="39"/>
  <c r="AO20" i="37"/>
  <c r="AD28" i="36"/>
  <c r="AD28" i="38"/>
  <c r="AA21" i="37"/>
  <c r="AO35" i="39"/>
  <c r="AD67" i="39"/>
  <c r="J43" i="37"/>
  <c r="J106" i="39"/>
  <c r="AO36" i="38"/>
  <c r="AO36" i="36"/>
  <c r="AZ10" i="37"/>
  <c r="AA11" i="39"/>
  <c r="J65" i="36"/>
  <c r="J65" i="38"/>
  <c r="AD86" i="39"/>
  <c r="AA31" i="39"/>
  <c r="AA23" i="39"/>
  <c r="X92" i="37"/>
  <c r="AO88" i="37"/>
  <c r="J105" i="39"/>
  <c r="AO55" i="39"/>
  <c r="AZ41" i="37"/>
  <c r="J29" i="38"/>
  <c r="J29" i="36"/>
  <c r="AZ67" i="39"/>
  <c r="AZ14" i="37"/>
  <c r="X93" i="39"/>
  <c r="AZ81" i="37"/>
  <c r="AD29" i="39"/>
  <c r="AZ76" i="37"/>
  <c r="J44" i="39"/>
  <c r="AO66" i="36"/>
  <c r="AO66" i="38"/>
  <c r="M102" i="37"/>
  <c r="J95" i="37"/>
  <c r="AA18" i="39"/>
  <c r="J109" i="38"/>
  <c r="J109" i="36"/>
  <c r="AO12" i="37"/>
  <c r="J27" i="36"/>
  <c r="J27" i="38"/>
  <c r="AA24" i="37"/>
  <c r="AZ72" i="39"/>
  <c r="AO18" i="37"/>
  <c r="AZ23" i="39"/>
  <c r="AZ86" i="37"/>
  <c r="AO41" i="37"/>
  <c r="BF17" i="36"/>
  <c r="BF17" i="38"/>
  <c r="AO65" i="36"/>
  <c r="AO65" i="38"/>
  <c r="J31" i="37"/>
  <c r="AZ71" i="37"/>
  <c r="AG73" i="38"/>
  <c r="AG73" i="36"/>
  <c r="AZ82" i="37"/>
  <c r="BF12" i="36"/>
  <c r="BF12" i="38"/>
  <c r="AD40" i="37"/>
  <c r="J46" i="39"/>
  <c r="J84" i="39"/>
  <c r="X79" i="39"/>
  <c r="AZ40" i="39"/>
  <c r="AO71" i="39"/>
  <c r="AZ79" i="39"/>
  <c r="X79" i="37"/>
  <c r="AZ58" i="37"/>
  <c r="AZ40" i="37"/>
  <c r="X84" i="37"/>
  <c r="AO83" i="37"/>
  <c r="AZ74" i="37"/>
  <c r="X95" i="37"/>
  <c r="AA20" i="39"/>
  <c r="AA51" i="39"/>
  <c r="J40" i="37"/>
  <c r="AO22" i="39"/>
  <c r="AR52" i="38"/>
  <c r="AR52" i="36"/>
  <c r="AO14" i="37"/>
  <c r="AZ28" i="37"/>
  <c r="BF50" i="39"/>
  <c r="AO72" i="39"/>
  <c r="AA49" i="38"/>
  <c r="AA49" i="36"/>
  <c r="BM80" i="37"/>
  <c r="J49" i="39"/>
  <c r="AZ29" i="39"/>
  <c r="AZ22" i="37"/>
  <c r="AD42" i="39"/>
  <c r="AO90" i="37"/>
  <c r="J41" i="39"/>
  <c r="AA70" i="39"/>
  <c r="AA71" i="39"/>
  <c r="AO13" i="37"/>
  <c r="AO25" i="39"/>
  <c r="AD44" i="37"/>
  <c r="AA10" i="39"/>
  <c r="BP81" i="39"/>
  <c r="AO43" i="39"/>
  <c r="AO24" i="39"/>
  <c r="AD65" i="39"/>
  <c r="AA40" i="37"/>
  <c r="AZ87" i="37"/>
  <c r="AZ19" i="39"/>
  <c r="BF24" i="39"/>
  <c r="X96" i="39"/>
  <c r="AD20" i="39"/>
  <c r="AD45" i="38"/>
  <c r="AD45" i="36"/>
  <c r="AA42" i="39"/>
  <c r="AA62" i="37"/>
  <c r="J88" i="38"/>
  <c r="J88" i="36"/>
  <c r="AZ46" i="36"/>
  <c r="AZ46" i="38"/>
  <c r="AD49" i="36"/>
  <c r="AD49" i="38"/>
  <c r="J86" i="39"/>
  <c r="AA41" i="37"/>
  <c r="AA46" i="36"/>
  <c r="AA46" i="38"/>
  <c r="AA57" i="37"/>
  <c r="BF49" i="39"/>
  <c r="AO45" i="39"/>
  <c r="AO70" i="37"/>
  <c r="J76" i="37"/>
  <c r="AA52" i="37"/>
  <c r="AD19" i="39"/>
  <c r="J55" i="37"/>
  <c r="AO74" i="37"/>
  <c r="X94" i="37"/>
  <c r="J104" i="37"/>
  <c r="BM79" i="39"/>
  <c r="AD57" i="39"/>
  <c r="AA43" i="39"/>
  <c r="M98" i="37"/>
  <c r="J53" i="37"/>
  <c r="BS81" i="37"/>
  <c r="M83" i="39"/>
  <c r="AD55" i="36"/>
  <c r="AD55" i="38"/>
  <c r="AO54" i="39"/>
  <c r="AZ16" i="39"/>
  <c r="AD41" i="39"/>
  <c r="AA65" i="39"/>
  <c r="AZ48" i="38"/>
  <c r="AZ48" i="36"/>
  <c r="J32" i="37"/>
  <c r="J73" i="39"/>
  <c r="M54" i="39"/>
  <c r="AO77" i="39"/>
  <c r="AZ70" i="37"/>
  <c r="AD66" i="39"/>
  <c r="AO47" i="39"/>
  <c r="AO20" i="39"/>
  <c r="J85" i="39"/>
  <c r="AA21" i="39"/>
  <c r="AD67" i="37"/>
  <c r="J43" i="39"/>
  <c r="AZ39" i="39"/>
  <c r="J33" i="39"/>
  <c r="J28" i="36"/>
  <c r="J28" i="38"/>
  <c r="J106" i="37"/>
  <c r="AA29" i="37"/>
  <c r="AA53" i="36"/>
  <c r="AA53" i="38"/>
  <c r="AR93" i="38"/>
  <c r="AR93" i="36"/>
  <c r="AO32" i="39"/>
  <c r="AZ10" i="39"/>
  <c r="AA83" i="37"/>
  <c r="AA11" i="37"/>
  <c r="J50" i="38"/>
  <c r="J50" i="36"/>
  <c r="AA31" i="37"/>
  <c r="AA30" i="39"/>
  <c r="AO88" i="39"/>
  <c r="AZ80" i="39"/>
  <c r="AO55" i="37"/>
  <c r="X98" i="37"/>
  <c r="AD48" i="38"/>
  <c r="AD48" i="36"/>
  <c r="AO30" i="39"/>
  <c r="AZ41" i="39"/>
  <c r="AA15" i="37"/>
  <c r="AZ67" i="37"/>
  <c r="AO58" i="37"/>
  <c r="AZ14" i="39"/>
  <c r="AZ81" i="39"/>
  <c r="M80" i="37"/>
  <c r="AD29" i="37"/>
  <c r="AA44" i="39"/>
  <c r="AZ76" i="39"/>
  <c r="AO23" i="37"/>
  <c r="J61" i="38"/>
  <c r="J61" i="36"/>
  <c r="AA25" i="37"/>
  <c r="J95" i="39"/>
  <c r="AO12" i="39"/>
  <c r="J82" i="37"/>
  <c r="AA24" i="39"/>
  <c r="AA82" i="39"/>
  <c r="AZ72" i="37"/>
  <c r="AZ23" i="37"/>
  <c r="AZ86" i="39"/>
  <c r="J96" i="39"/>
  <c r="AD24" i="37"/>
  <c r="AD68" i="36"/>
  <c r="AD68" i="38"/>
  <c r="AZ82" i="39"/>
  <c r="J77" i="37"/>
  <c r="J61" i="37" l="1"/>
  <c r="J50" i="37"/>
  <c r="AA46" i="37"/>
  <c r="J61" i="39"/>
  <c r="J50" i="39"/>
  <c r="J28" i="39"/>
  <c r="AD45" i="37"/>
  <c r="AA49" i="37"/>
  <c r="AR52" i="39"/>
  <c r="BF12" i="39"/>
  <c r="AO65" i="37"/>
  <c r="J27" i="37"/>
  <c r="J109" i="37"/>
  <c r="J29" i="37"/>
  <c r="AO36" i="37"/>
  <c r="AD28" i="37"/>
  <c r="AR42" i="39"/>
  <c r="J90" i="39"/>
  <c r="AR84" i="39"/>
  <c r="M91" i="39"/>
  <c r="M109" i="39"/>
  <c r="AO85" i="39"/>
  <c r="AA54" i="37"/>
  <c r="P89" i="39"/>
  <c r="AG63" i="39"/>
  <c r="AR38" i="37"/>
  <c r="AA47" i="39"/>
  <c r="AG74" i="39"/>
  <c r="BF47" i="37"/>
  <c r="AO91" i="39"/>
  <c r="AA48" i="37"/>
  <c r="BF25" i="37"/>
  <c r="AZ30" i="39"/>
  <c r="AD47" i="37"/>
  <c r="J56" i="37"/>
  <c r="J58" i="37"/>
  <c r="AA81" i="39"/>
  <c r="AD33" i="39"/>
  <c r="AO60" i="37"/>
  <c r="M103" i="39"/>
  <c r="AZ48" i="37"/>
  <c r="AD68" i="39"/>
  <c r="AA53" i="39"/>
  <c r="J28" i="37"/>
  <c r="AZ48" i="39"/>
  <c r="AD55" i="39"/>
  <c r="AD49" i="39"/>
  <c r="J88" i="37"/>
  <c r="AD45" i="39"/>
  <c r="AA49" i="39"/>
  <c r="BF12" i="37"/>
  <c r="AG73" i="37"/>
  <c r="J109" i="39"/>
  <c r="AO66" i="39"/>
  <c r="J29" i="39"/>
  <c r="J65" i="39"/>
  <c r="AO36" i="39"/>
  <c r="AO89" i="37"/>
  <c r="AR81" i="37"/>
  <c r="AR42" i="37"/>
  <c r="AD34" i="39"/>
  <c r="J90" i="37"/>
  <c r="M100" i="39"/>
  <c r="AR84" i="37"/>
  <c r="AA54" i="39"/>
  <c r="J19" i="37"/>
  <c r="AG63" i="37"/>
  <c r="BC11" i="39"/>
  <c r="AG64" i="37"/>
  <c r="AO19" i="37"/>
  <c r="AR38" i="39"/>
  <c r="AA47" i="37"/>
  <c r="AG74" i="37"/>
  <c r="AO27" i="37"/>
  <c r="M108" i="37"/>
  <c r="AO91" i="37"/>
  <c r="BF25" i="39"/>
  <c r="AZ30" i="37"/>
  <c r="AD47" i="39"/>
  <c r="J56" i="39"/>
  <c r="AD80" i="39"/>
  <c r="J58" i="39"/>
  <c r="AA81" i="37"/>
  <c r="AD33" i="37"/>
  <c r="AO44" i="37"/>
  <c r="J62" i="37"/>
  <c r="J20" i="37"/>
  <c r="AO60" i="39"/>
  <c r="M103" i="37"/>
  <c r="J63" i="37"/>
  <c r="AD68" i="37"/>
  <c r="AD48" i="37"/>
  <c r="AR93" i="37"/>
  <c r="AA53" i="37"/>
  <c r="AD55" i="37"/>
  <c r="AA46" i="39"/>
  <c r="AD49" i="37"/>
  <c r="AZ46" i="39"/>
  <c r="J88" i="39"/>
  <c r="AG73" i="39"/>
  <c r="BF17" i="39"/>
  <c r="AO66" i="37"/>
  <c r="J65" i="37"/>
  <c r="AD85" i="37"/>
  <c r="AO80" i="37"/>
  <c r="AO89" i="39"/>
  <c r="AR49" i="37"/>
  <c r="AR81" i="39"/>
  <c r="AD34" i="37"/>
  <c r="AO67" i="37"/>
  <c r="M100" i="37"/>
  <c r="J81" i="39"/>
  <c r="J19" i="39"/>
  <c r="BC11" i="37"/>
  <c r="AG64" i="39"/>
  <c r="AO56" i="39"/>
  <c r="J101" i="37"/>
  <c r="AO19" i="39"/>
  <c r="AO27" i="39"/>
  <c r="M108" i="39"/>
  <c r="AO62" i="39"/>
  <c r="AD80" i="37"/>
  <c r="AZ44" i="37"/>
  <c r="AO86" i="39"/>
  <c r="AO44" i="39"/>
  <c r="J62" i="39"/>
  <c r="J20" i="39"/>
  <c r="J63" i="39"/>
  <c r="AZ26" i="39"/>
  <c r="AD48" i="39"/>
  <c r="AR93" i="39"/>
  <c r="AZ46" i="37"/>
  <c r="AR52" i="37"/>
  <c r="AO65" i="39"/>
  <c r="BF17" i="37"/>
  <c r="J27" i="39"/>
  <c r="AD28" i="39"/>
  <c r="AD85" i="39"/>
  <c r="AO80" i="39"/>
  <c r="AR49" i="39"/>
  <c r="AO67" i="39"/>
  <c r="M91" i="37"/>
  <c r="M109" i="37"/>
  <c r="AO85" i="37"/>
  <c r="P89" i="37"/>
  <c r="J81" i="37"/>
  <c r="AO56" i="37"/>
  <c r="J101" i="39"/>
  <c r="BF47" i="39"/>
  <c r="AA48" i="39"/>
  <c r="AO62" i="37"/>
  <c r="AZ44" i="39"/>
  <c r="AO86" i="37"/>
  <c r="AZ26" i="37"/>
  <c r="X13" i="5"/>
  <c r="AC13" i="5" s="1"/>
  <c r="G42" i="36" s="1"/>
  <c r="G42" i="35" l="1"/>
  <c r="AK13" i="5"/>
  <c r="AO13" i="5" s="1"/>
  <c r="G42" i="39" s="1"/>
  <c r="AG13" i="5"/>
  <c r="G42" i="37" s="1"/>
  <c r="G42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y102089</author>
  </authors>
  <commentList>
    <comment ref="AB4" authorId="0" shapeId="0" xr:uid="{00000000-0006-0000-0100-000001000000}">
      <text>
        <r>
          <rPr>
            <b/>
            <sz val="12"/>
            <color indexed="81"/>
            <rFont val="Meiryo UI"/>
            <family val="3"/>
            <charset val="128"/>
          </rPr>
          <t>パターン・シリーズで倍率が異なる場合は、リンク注意！</t>
        </r>
      </text>
    </comment>
    <comment ref="AJ4" authorId="0" shapeId="0" xr:uid="{00000000-0006-0000-0100-000002000000}">
      <text>
        <r>
          <rPr>
            <b/>
            <sz val="12"/>
            <color indexed="81"/>
            <rFont val="Meiryo UI"/>
            <family val="3"/>
            <charset val="128"/>
          </rPr>
          <t>パターン・シリーズで倍率が異なる場合は、リンク注意！</t>
        </r>
      </text>
    </comment>
  </commentList>
</comments>
</file>

<file path=xl/sharedStrings.xml><?xml version="1.0" encoding="utf-8"?>
<sst xmlns="http://schemas.openxmlformats.org/spreadsheetml/2006/main" count="12575" uniqueCount="1850">
  <si>
    <t>E3744</t>
  </si>
  <si>
    <t>E3648</t>
  </si>
  <si>
    <t>K9590</t>
  </si>
  <si>
    <t>F0435</t>
  </si>
  <si>
    <t>F0436</t>
  </si>
  <si>
    <t>F1551</t>
  </si>
  <si>
    <t>K9591</t>
  </si>
  <si>
    <t>F5681</t>
  </si>
  <si>
    <t>呼びサイズ</t>
    <rPh sb="0" eb="1">
      <t>ヨ</t>
    </rPh>
    <phoneticPr fontId="3"/>
  </si>
  <si>
    <t>255/35R19</t>
  </si>
  <si>
    <t>265/35R19</t>
  </si>
  <si>
    <t>235/40R19</t>
  </si>
  <si>
    <t>245/40R19</t>
  </si>
  <si>
    <t>245/45R19</t>
  </si>
  <si>
    <t>225/45R19</t>
  </si>
  <si>
    <t>255/35R18</t>
  </si>
  <si>
    <t>215/45R18</t>
  </si>
  <si>
    <t>225/40R18</t>
  </si>
  <si>
    <t>225/45R18</t>
  </si>
  <si>
    <t>235/40R18</t>
  </si>
  <si>
    <t>235/45R18</t>
  </si>
  <si>
    <t>245/40R18</t>
  </si>
  <si>
    <t>245/45R18</t>
  </si>
  <si>
    <t>255/40R18</t>
  </si>
  <si>
    <t>255/45R18</t>
  </si>
  <si>
    <t>215/55R18</t>
  </si>
  <si>
    <t>225/50R18</t>
  </si>
  <si>
    <t>225/55R18</t>
  </si>
  <si>
    <t>235/50R18</t>
  </si>
  <si>
    <t>245/50R18</t>
  </si>
  <si>
    <t>195/45R17</t>
  </si>
  <si>
    <t>215/45R17</t>
  </si>
  <si>
    <t>205/45R17</t>
  </si>
  <si>
    <t>225/45R17</t>
  </si>
  <si>
    <t>235/45R17</t>
  </si>
  <si>
    <t>245/45R17</t>
  </si>
  <si>
    <t>205/50R17</t>
  </si>
  <si>
    <t>205/55R17</t>
  </si>
  <si>
    <t>215/50R17</t>
  </si>
  <si>
    <t>215/55R17</t>
  </si>
  <si>
    <t>225/50R17</t>
  </si>
  <si>
    <t>225/55R17</t>
  </si>
  <si>
    <t>235/50R17</t>
  </si>
  <si>
    <t>215/60R17</t>
  </si>
  <si>
    <t>225/60R17</t>
  </si>
  <si>
    <t>215/45R16</t>
  </si>
  <si>
    <t>165/50R16</t>
  </si>
  <si>
    <t>185/55R16</t>
  </si>
  <si>
    <t>195/50R16</t>
  </si>
  <si>
    <t>195/55R16</t>
  </si>
  <si>
    <t>205/50R16</t>
  </si>
  <si>
    <t>205/55R16</t>
  </si>
  <si>
    <t>215/55R16</t>
  </si>
  <si>
    <t>225/55R16</t>
  </si>
  <si>
    <t>225/50R16</t>
  </si>
  <si>
    <t>175/60R16</t>
  </si>
  <si>
    <t>185/60R16</t>
  </si>
  <si>
    <t>195/60R16</t>
  </si>
  <si>
    <t>205/60R16</t>
  </si>
  <si>
    <t>215/60R16</t>
  </si>
  <si>
    <t>225/60R16</t>
  </si>
  <si>
    <t>195/65R16</t>
  </si>
  <si>
    <t>205/65R16</t>
  </si>
  <si>
    <t>215/65R16</t>
  </si>
  <si>
    <t>165/55R15</t>
  </si>
  <si>
    <t>175/55R15</t>
  </si>
  <si>
    <t>185/55R15</t>
  </si>
  <si>
    <t>195/50R15</t>
  </si>
  <si>
    <t>195/55R15</t>
  </si>
  <si>
    <t>205/55R15</t>
  </si>
  <si>
    <t>165/60R15</t>
  </si>
  <si>
    <t>175/60R15</t>
  </si>
  <si>
    <t>185/60R15</t>
  </si>
  <si>
    <t>195/60R15</t>
  </si>
  <si>
    <t>205/60R15</t>
  </si>
  <si>
    <t>145/65R15</t>
  </si>
  <si>
    <t>165/65R15</t>
  </si>
  <si>
    <t>175/65R15</t>
  </si>
  <si>
    <t>185/65R15</t>
  </si>
  <si>
    <t>195/65R15</t>
  </si>
  <si>
    <t>205/65R15</t>
  </si>
  <si>
    <t>215/65R15</t>
  </si>
  <si>
    <t>195/70R15</t>
  </si>
  <si>
    <t>205/70R15</t>
  </si>
  <si>
    <t>215/70R15</t>
  </si>
  <si>
    <t>165/55R14</t>
  </si>
  <si>
    <t>165/60R14</t>
  </si>
  <si>
    <t>175/60R14</t>
  </si>
  <si>
    <t>185/60R14</t>
  </si>
  <si>
    <t>155/65R14</t>
  </si>
  <si>
    <t>165/65R14</t>
  </si>
  <si>
    <t>175/65R14</t>
  </si>
  <si>
    <t>185/65R14</t>
  </si>
  <si>
    <t>195/65R14</t>
  </si>
  <si>
    <t>165/70R14</t>
  </si>
  <si>
    <t>175/70R14</t>
  </si>
  <si>
    <t>185/70R14</t>
  </si>
  <si>
    <t>195/70R14</t>
  </si>
  <si>
    <t>205/70R14</t>
  </si>
  <si>
    <t>155/65R13</t>
  </si>
  <si>
    <t>165/65R13</t>
  </si>
  <si>
    <t>155/70R13</t>
  </si>
  <si>
    <t>165/70R13</t>
  </si>
  <si>
    <t>175/70R13</t>
  </si>
  <si>
    <t>135/80R13</t>
  </si>
  <si>
    <t>145/80R13</t>
  </si>
  <si>
    <t>155/80R13</t>
  </si>
  <si>
    <t>165/80R13</t>
  </si>
  <si>
    <t>145/70R12</t>
  </si>
  <si>
    <t>155/70R12</t>
  </si>
  <si>
    <t>135/80R12</t>
  </si>
  <si>
    <t>145/80R12</t>
  </si>
  <si>
    <t>195/45R16</t>
  </si>
  <si>
    <t>275/35R19</t>
  </si>
  <si>
    <t>225/40R19</t>
  </si>
  <si>
    <t>255/40R19</t>
  </si>
  <si>
    <t>255/45R19</t>
  </si>
  <si>
    <t>245/40R20</t>
  </si>
  <si>
    <t>155/55R14</t>
  </si>
  <si>
    <t>165/50R15</t>
  </si>
  <si>
    <t>175/80R14</t>
  </si>
  <si>
    <t>185/80R14</t>
  </si>
  <si>
    <t>275/45R19</t>
  </si>
  <si>
    <t>275/40R20</t>
  </si>
  <si>
    <t>295/40R20</t>
  </si>
  <si>
    <t>255/45R20</t>
  </si>
  <si>
    <t>295/45R20</t>
  </si>
  <si>
    <t>295/35R21</t>
  </si>
  <si>
    <t>265/45R21</t>
  </si>
  <si>
    <t>285/45R22</t>
  </si>
  <si>
    <t>235/55R18</t>
  </si>
  <si>
    <t>255/55R18</t>
  </si>
  <si>
    <t>255/50R19</t>
  </si>
  <si>
    <t>265/50R19</t>
  </si>
  <si>
    <t>225/55R19</t>
  </si>
  <si>
    <t>235/55R19</t>
  </si>
  <si>
    <t>255/55R19</t>
  </si>
  <si>
    <t>275/55R19</t>
  </si>
  <si>
    <t>245/50R20</t>
  </si>
  <si>
    <t>255/50R20</t>
  </si>
  <si>
    <t>265/50R20</t>
  </si>
  <si>
    <t>275/50R20</t>
  </si>
  <si>
    <t>285/50R20</t>
  </si>
  <si>
    <t>235/55R20</t>
  </si>
  <si>
    <t>255/60R17</t>
  </si>
  <si>
    <t>225/60R18</t>
  </si>
  <si>
    <t>235/60R18</t>
  </si>
  <si>
    <t>245/60R18</t>
  </si>
  <si>
    <t>255/60R18</t>
  </si>
  <si>
    <t>275/60R18</t>
  </si>
  <si>
    <t>225/65R17</t>
  </si>
  <si>
    <t>235/65R17</t>
  </si>
  <si>
    <t>245/65R17</t>
  </si>
  <si>
    <t>265/65R17</t>
  </si>
  <si>
    <t>275/65R17</t>
  </si>
  <si>
    <t>225/65R18</t>
  </si>
  <si>
    <t>265/70R15</t>
  </si>
  <si>
    <t>215/70R16</t>
  </si>
  <si>
    <t>225/70R16</t>
  </si>
  <si>
    <t>235/70R16</t>
  </si>
  <si>
    <t>245/70R16</t>
  </si>
  <si>
    <t>265/70R16</t>
  </si>
  <si>
    <t>275/70R16</t>
  </si>
  <si>
    <t>245/70R17</t>
  </si>
  <si>
    <t>175/80R15</t>
  </si>
  <si>
    <t>195/80R15</t>
  </si>
  <si>
    <t>215/80R15</t>
  </si>
  <si>
    <t>225/80R15</t>
  </si>
  <si>
    <t>175/80R16</t>
  </si>
  <si>
    <t>185/85R16</t>
  </si>
  <si>
    <t>235/60R16</t>
  </si>
  <si>
    <t>255/65R16</t>
  </si>
  <si>
    <t>225/70R15</t>
  </si>
  <si>
    <t>235/70R15</t>
  </si>
  <si>
    <t>255/70R16</t>
  </si>
  <si>
    <t>215/80R16</t>
  </si>
  <si>
    <t>255/70R15</t>
  </si>
  <si>
    <t>265/35R19 94Q</t>
  </si>
  <si>
    <t>235/40R19 92Q</t>
  </si>
  <si>
    <t>255/35R18 90Q</t>
  </si>
  <si>
    <t>245/40R18 93Q</t>
  </si>
  <si>
    <t>255/45R18 99Q</t>
  </si>
  <si>
    <t>225/50R18 95Q</t>
  </si>
  <si>
    <t>225/55R18 98Q</t>
  </si>
  <si>
    <t>235/50R18 97Q</t>
  </si>
  <si>
    <t>195/45R17 81Q</t>
  </si>
  <si>
    <t>215/45R17 87Q</t>
  </si>
  <si>
    <t>225/45R17 91Q</t>
  </si>
  <si>
    <t>235/45R17 94Q</t>
  </si>
  <si>
    <t>205/55R17 91Q</t>
  </si>
  <si>
    <t>215/50R17 91Q</t>
  </si>
  <si>
    <t>215/55R17 94Q</t>
  </si>
  <si>
    <t>225/55R17 97Q</t>
  </si>
  <si>
    <t>235/50R17 96Q</t>
  </si>
  <si>
    <t>追加</t>
    <rPh sb="0" eb="2">
      <t>ツイカ</t>
    </rPh>
    <phoneticPr fontId="3"/>
  </si>
  <si>
    <t>255/70R15 112L LT</t>
    <phoneticPr fontId="3"/>
  </si>
  <si>
    <t>215/60R17 96Q</t>
  </si>
  <si>
    <t>225/60R17 99Q</t>
  </si>
  <si>
    <t>165/50R16 75Q</t>
  </si>
  <si>
    <t>185/55R16 83Q</t>
  </si>
  <si>
    <t>195/50R16 84Q</t>
  </si>
  <si>
    <t>195/55R16 87Q</t>
  </si>
  <si>
    <t>205/50R16 87Q</t>
  </si>
  <si>
    <t>205/55R16 91Q</t>
  </si>
  <si>
    <t>215/55R16 93Q</t>
  </si>
  <si>
    <t>225/50R16 92Q</t>
  </si>
  <si>
    <t>175/60R16 82Q</t>
  </si>
  <si>
    <t>185/60R16 86Q</t>
  </si>
  <si>
    <t>195/60R16 89Q</t>
  </si>
  <si>
    <t>215/60R16 95Q</t>
  </si>
  <si>
    <t>225/60R16 98Q</t>
  </si>
  <si>
    <t>195/65R16 92Q</t>
  </si>
  <si>
    <t>205/65R16 95Q</t>
  </si>
  <si>
    <t>215/65R16 98Q</t>
  </si>
  <si>
    <t>165/55R15 75Q</t>
  </si>
  <si>
    <t>175/55R15 77Q</t>
  </si>
  <si>
    <t>185/55R15 82Q</t>
  </si>
  <si>
    <t>195/50R15 82Q</t>
  </si>
  <si>
    <t>195/55R15 85Q</t>
  </si>
  <si>
    <t>205/55R15 88Q</t>
  </si>
  <si>
    <t>165/60R15 77Q</t>
  </si>
  <si>
    <t>175/60R15 81Q</t>
  </si>
  <si>
    <t>185/60R15 84Q</t>
  </si>
  <si>
    <t>195/60R15 88Q</t>
  </si>
  <si>
    <t>205/60R15 91Q</t>
  </si>
  <si>
    <t>145/65R15 72Q</t>
  </si>
  <si>
    <t>165/65R15 81Q</t>
  </si>
  <si>
    <t>175/65R15 84Q</t>
  </si>
  <si>
    <t>185/65R15 88Q</t>
  </si>
  <si>
    <t>195/65R15 91Q</t>
  </si>
  <si>
    <t>205/65R15 94Q</t>
  </si>
  <si>
    <t>215/65R15 96Q</t>
  </si>
  <si>
    <t>195/70R15 92Q</t>
  </si>
  <si>
    <t>205/70R15 96Q</t>
  </si>
  <si>
    <t>215/70R15 98Q</t>
  </si>
  <si>
    <t>165/55R14 72Q</t>
  </si>
  <si>
    <t>165/60R14 75Q</t>
  </si>
  <si>
    <t>175/60R14 79Q</t>
  </si>
  <si>
    <t>185/60R14 82Q</t>
  </si>
  <si>
    <t>155/65R14 75Q</t>
  </si>
  <si>
    <t>165/65R14 79Q</t>
  </si>
  <si>
    <t>175/65R14 82Q</t>
  </si>
  <si>
    <t>185/65R14 86Q</t>
  </si>
  <si>
    <t>195/65R14 89Q</t>
  </si>
  <si>
    <t>165/70R14 81Q</t>
  </si>
  <si>
    <t>175/70R14 84Q</t>
  </si>
  <si>
    <t>185/70R14 88Q</t>
  </si>
  <si>
    <t>195/70R14 91Q</t>
  </si>
  <si>
    <t>205/70R14 94Q</t>
  </si>
  <si>
    <t>155/65R13 73Q</t>
  </si>
  <si>
    <t>165/65R13 77Q</t>
  </si>
  <si>
    <t>155/70R13 75Q</t>
  </si>
  <si>
    <t>165/70R13 79Q</t>
  </si>
  <si>
    <t>175/70R13 82Q</t>
  </si>
  <si>
    <t>135/80R13 70Q</t>
  </si>
  <si>
    <t>145/80R13 75Q</t>
  </si>
  <si>
    <t>155/80R13 79Q</t>
  </si>
  <si>
    <t>165/80R13 83Q</t>
  </si>
  <si>
    <t>145/70R12 69Q</t>
  </si>
  <si>
    <t>155/70R12 73Q</t>
  </si>
  <si>
    <t>135/80R12 68Q</t>
  </si>
  <si>
    <t>145/80R12 74Q</t>
  </si>
  <si>
    <t>245/40R20 95Q</t>
  </si>
  <si>
    <t>155/55R14 69Q</t>
  </si>
  <si>
    <t>165/50R15 73Q</t>
  </si>
  <si>
    <t>175/80R14 88Q</t>
  </si>
  <si>
    <t>185/80R14 91Q</t>
  </si>
  <si>
    <t>225/55R19 99Q</t>
  </si>
  <si>
    <t>E4478</t>
    <phoneticPr fontId="3"/>
  </si>
  <si>
    <t>E4479</t>
    <phoneticPr fontId="3"/>
  </si>
  <si>
    <t>E4480</t>
    <phoneticPr fontId="3"/>
  </si>
  <si>
    <t>E4476</t>
    <phoneticPr fontId="3"/>
  </si>
  <si>
    <t>E4477</t>
    <phoneticPr fontId="3"/>
  </si>
  <si>
    <t>E4481</t>
    <phoneticPr fontId="3"/>
  </si>
  <si>
    <t>E4482</t>
    <phoneticPr fontId="3"/>
  </si>
  <si>
    <t>E4483</t>
    <phoneticPr fontId="3"/>
  </si>
  <si>
    <t>E4484</t>
    <phoneticPr fontId="3"/>
  </si>
  <si>
    <t>175/80R15 90Q</t>
  </si>
  <si>
    <t>195/80R15 96Q</t>
  </si>
  <si>
    <t>175/80R16 91Q</t>
  </si>
  <si>
    <t>LT315/70R17 121/118Q D</t>
  </si>
  <si>
    <t>285/40R19</t>
    <phoneticPr fontId="3"/>
  </si>
  <si>
    <t>R5741</t>
    <phoneticPr fontId="3"/>
  </si>
  <si>
    <t>R5838</t>
    <phoneticPr fontId="3"/>
  </si>
  <si>
    <t>255/45R19</t>
    <phoneticPr fontId="3"/>
  </si>
  <si>
    <t>225/50RF18</t>
    <phoneticPr fontId="3"/>
  </si>
  <si>
    <t>95Q</t>
    <phoneticPr fontId="3"/>
  </si>
  <si>
    <t>R5466</t>
    <phoneticPr fontId="3"/>
  </si>
  <si>
    <t>205/60RF16</t>
    <phoneticPr fontId="3"/>
  </si>
  <si>
    <t>92Q</t>
    <phoneticPr fontId="3"/>
  </si>
  <si>
    <t>R5464</t>
    <phoneticPr fontId="3"/>
  </si>
  <si>
    <t>R4078</t>
    <phoneticPr fontId="3"/>
  </si>
  <si>
    <t>R2398</t>
    <phoneticPr fontId="3"/>
  </si>
  <si>
    <t>E4786</t>
    <phoneticPr fontId="3"/>
  </si>
  <si>
    <t>A表記載</t>
    <phoneticPr fontId="3"/>
  </si>
  <si>
    <t>パターン</t>
    <phoneticPr fontId="3"/>
  </si>
  <si>
    <t>IG30PL</t>
  </si>
  <si>
    <t>G073</t>
  </si>
  <si>
    <t>G072</t>
  </si>
  <si>
    <t>SY01</t>
  </si>
  <si>
    <t>IGT2A</t>
  </si>
  <si>
    <t>IGT2</t>
  </si>
  <si>
    <t>80</t>
  </si>
  <si>
    <t>記号①
EX/RF</t>
    <rPh sb="0" eb="2">
      <t>キゴウ</t>
    </rPh>
    <phoneticPr fontId="3"/>
  </si>
  <si>
    <t>★</t>
  </si>
  <si>
    <t>記号②
ﾊﾟﾀｰﾝ</t>
    <rPh sb="0" eb="2">
      <t>キゴウ</t>
    </rPh>
    <phoneticPr fontId="3"/>
  </si>
  <si>
    <t>記号③
発売月</t>
    <rPh sb="0" eb="2">
      <t>キゴウ</t>
    </rPh>
    <rPh sb="4" eb="6">
      <t>ハツバイ</t>
    </rPh>
    <rPh sb="6" eb="7">
      <t>ツキ</t>
    </rPh>
    <phoneticPr fontId="3"/>
  </si>
  <si>
    <t>記号④
在庫限り</t>
    <rPh sb="0" eb="2">
      <t>キゴウ</t>
    </rPh>
    <rPh sb="4" eb="6">
      <t>ザイコ</t>
    </rPh>
    <rPh sb="6" eb="7">
      <t>カギ</t>
    </rPh>
    <phoneticPr fontId="3"/>
  </si>
  <si>
    <t>分類</t>
    <rPh sb="0" eb="2">
      <t>ブンルイ</t>
    </rPh>
    <phoneticPr fontId="3"/>
  </si>
  <si>
    <t>ランフラット</t>
  </si>
  <si>
    <t>PCR60</t>
  </si>
  <si>
    <t>PCR65</t>
  </si>
  <si>
    <t>PCR70</t>
  </si>
  <si>
    <t>PCR80</t>
  </si>
  <si>
    <t>◎</t>
  </si>
  <si>
    <t>タクシー</t>
  </si>
  <si>
    <t>バン用</t>
    <rPh sb="2" eb="3">
      <t>ヨウ</t>
    </rPh>
    <phoneticPr fontId="3"/>
  </si>
  <si>
    <t>◇</t>
    <phoneticPr fontId="3"/>
  </si>
  <si>
    <t>4×4・SUV</t>
  </si>
  <si>
    <t>LT285/75R16</t>
    <phoneticPr fontId="3"/>
  </si>
  <si>
    <t>4×4・SUV(LT)</t>
  </si>
  <si>
    <t>LT315/75R16</t>
    <phoneticPr fontId="3"/>
  </si>
  <si>
    <t>106/104L</t>
  </si>
  <si>
    <t>95Q</t>
  </si>
  <si>
    <t>109/107L</t>
  </si>
  <si>
    <t>98Q</t>
  </si>
  <si>
    <t>185/70R16</t>
  </si>
  <si>
    <t>105/103L</t>
  </si>
  <si>
    <t>72Q</t>
  </si>
  <si>
    <t>195/70R16</t>
  </si>
  <si>
    <t>81Q</t>
  </si>
  <si>
    <t>205/70R16</t>
  </si>
  <si>
    <t>111/109L</t>
  </si>
  <si>
    <t>84Q</t>
  </si>
  <si>
    <t>117/115L</t>
  </si>
  <si>
    <t>94Q</t>
  </si>
  <si>
    <t>88Q</t>
  </si>
  <si>
    <t>205/75R16</t>
  </si>
  <si>
    <t>113/111L</t>
  </si>
  <si>
    <t>100Q</t>
  </si>
  <si>
    <t>91Q</t>
  </si>
  <si>
    <t>225/75R16</t>
  </si>
  <si>
    <t>118/116L</t>
  </si>
  <si>
    <t>96Q</t>
  </si>
  <si>
    <t>195/85R16</t>
  </si>
  <si>
    <t>114/112L</t>
  </si>
  <si>
    <t>75Q</t>
  </si>
  <si>
    <t>205/85R16</t>
  </si>
  <si>
    <t>79Q</t>
  </si>
  <si>
    <t>215/85R16</t>
  </si>
  <si>
    <t>120/118L</t>
  </si>
  <si>
    <t>82Q</t>
  </si>
  <si>
    <t>225/85R16</t>
  </si>
  <si>
    <t>121/119L</t>
  </si>
  <si>
    <t>86Q</t>
  </si>
  <si>
    <t>101/99L</t>
  </si>
  <si>
    <t>89Q</t>
  </si>
  <si>
    <t>110/108L</t>
  </si>
  <si>
    <t>69Q</t>
  </si>
  <si>
    <t>73Q</t>
  </si>
  <si>
    <t>104/102L</t>
  </si>
  <si>
    <t>77Q</t>
  </si>
  <si>
    <t>107/105L</t>
  </si>
  <si>
    <t>175/75R15</t>
  </si>
  <si>
    <t>103/101L</t>
  </si>
  <si>
    <t>185/75R15</t>
  </si>
  <si>
    <t>195/75R15</t>
  </si>
  <si>
    <t>99Q</t>
  </si>
  <si>
    <t>185/80R15</t>
  </si>
  <si>
    <t>92Q</t>
  </si>
  <si>
    <t>205/80R15</t>
  </si>
  <si>
    <t>109Q</t>
  </si>
  <si>
    <t>112Q</t>
  </si>
  <si>
    <t>7.00R16</t>
  </si>
  <si>
    <t>7.50R16</t>
  </si>
  <si>
    <t>6.00R15</t>
  </si>
  <si>
    <t>103Q</t>
  </si>
  <si>
    <t>6.50R15</t>
  </si>
  <si>
    <t>7.00R15</t>
  </si>
  <si>
    <t>106Q</t>
  </si>
  <si>
    <t>7.50R15</t>
  </si>
  <si>
    <t>107Q</t>
  </si>
  <si>
    <t>195/60R17.5</t>
  </si>
  <si>
    <t>108/106L</t>
  </si>
  <si>
    <t>70Q</t>
  </si>
  <si>
    <t>205/60R17.5</t>
  </si>
  <si>
    <t>225/60R17.5</t>
  </si>
  <si>
    <t>116/114L</t>
  </si>
  <si>
    <t>195/70R17.5</t>
  </si>
  <si>
    <t>112/110L</t>
  </si>
  <si>
    <t>83Q</t>
  </si>
  <si>
    <t>205/70R17.5</t>
  </si>
  <si>
    <t>115/113L</t>
  </si>
  <si>
    <t>68Q</t>
  </si>
  <si>
    <t>215/70R17.5</t>
  </si>
  <si>
    <t>74Q</t>
  </si>
  <si>
    <t>205/80R17.5</t>
  </si>
  <si>
    <t>215/60R15.5</t>
  </si>
  <si>
    <t>185/70R15.5</t>
  </si>
  <si>
    <t>195/70R15.5</t>
  </si>
  <si>
    <t>245/50R14.5</t>
  </si>
  <si>
    <t>106L</t>
  </si>
  <si>
    <t>114Q</t>
  </si>
  <si>
    <t>225/50R12.5</t>
  </si>
  <si>
    <t>98L</t>
  </si>
  <si>
    <t>90Q</t>
  </si>
  <si>
    <t xml:space="preserve">  </t>
  </si>
  <si>
    <t>105Q</t>
  </si>
  <si>
    <t>（単位 ： 円）</t>
    <rPh sb="1" eb="3">
      <t>タンイ</t>
    </rPh>
    <rPh sb="6" eb="7">
      <t>エン</t>
    </rPh>
    <phoneticPr fontId="3"/>
  </si>
  <si>
    <t>偏平率 65シリーズ</t>
    <rPh sb="0" eb="2">
      <t>ヘンペイ</t>
    </rPh>
    <rPh sb="2" eb="3">
      <t>リツ</t>
    </rPh>
    <phoneticPr fontId="3"/>
  </si>
  <si>
    <t>4×4 ・ ＳＵＶ用スタッドレス</t>
    <rPh sb="9" eb="10">
      <t>ヨウ</t>
    </rPh>
    <phoneticPr fontId="3"/>
  </si>
  <si>
    <t>バン用スタッドレス</t>
    <rPh sb="2" eb="3">
      <t>ヨウ</t>
    </rPh>
    <phoneticPr fontId="3"/>
  </si>
  <si>
    <t>小型トラック用スタッドレス</t>
    <rPh sb="0" eb="2">
      <t>コガタ</t>
    </rPh>
    <rPh sb="6" eb="7">
      <t>ヨウ</t>
    </rPh>
    <phoneticPr fontId="3"/>
  </si>
  <si>
    <t>内径</t>
    <rPh sb="0" eb="2">
      <t>ナイケイ</t>
    </rPh>
    <phoneticPr fontId="3"/>
  </si>
  <si>
    <t>偏平</t>
    <rPh sb="0" eb="2">
      <t>ヘンペイ</t>
    </rPh>
    <phoneticPr fontId="3"/>
  </si>
  <si>
    <t>iG91</t>
  </si>
  <si>
    <t>215/55R18</t>
    <phoneticPr fontId="3"/>
  </si>
  <si>
    <t>245/45R18</t>
    <phoneticPr fontId="3"/>
  </si>
  <si>
    <t>245/40R19</t>
    <phoneticPr fontId="3"/>
  </si>
  <si>
    <t>98Q</t>
    <phoneticPr fontId="3"/>
  </si>
  <si>
    <t xml:space="preserve">ice GURAD </t>
    <phoneticPr fontId="3"/>
  </si>
  <si>
    <t>225/55R18</t>
    <phoneticPr fontId="3"/>
  </si>
  <si>
    <t>4×4・SUV</t>
    <phoneticPr fontId="3"/>
  </si>
  <si>
    <t>245/35R19</t>
    <phoneticPr fontId="3"/>
  </si>
  <si>
    <t>G075</t>
    <phoneticPr fontId="3"/>
  </si>
  <si>
    <t>R1575</t>
  </si>
  <si>
    <t>R1575</t>
    <phoneticPr fontId="3"/>
  </si>
  <si>
    <t>R1587</t>
  </si>
  <si>
    <t>R1587</t>
    <phoneticPr fontId="3"/>
  </si>
  <si>
    <t>R1570</t>
    <phoneticPr fontId="3"/>
  </si>
  <si>
    <t>R1584</t>
    <phoneticPr fontId="3"/>
  </si>
  <si>
    <t>R1574</t>
  </si>
  <si>
    <t>R1574</t>
    <phoneticPr fontId="3"/>
  </si>
  <si>
    <t>R1581</t>
  </si>
  <si>
    <t>R1581</t>
    <phoneticPr fontId="3"/>
  </si>
  <si>
    <t>R1583</t>
  </si>
  <si>
    <t>R1583</t>
    <phoneticPr fontId="3"/>
  </si>
  <si>
    <t>R1586</t>
  </si>
  <si>
    <t>R1586</t>
    <phoneticPr fontId="3"/>
  </si>
  <si>
    <t>R1589</t>
  </si>
  <si>
    <t>R1589</t>
    <phoneticPr fontId="3"/>
  </si>
  <si>
    <t>R1572</t>
  </si>
  <si>
    <t>R1572</t>
    <phoneticPr fontId="3"/>
  </si>
  <si>
    <t>R1588</t>
  </si>
  <si>
    <t>R1588</t>
    <phoneticPr fontId="3"/>
  </si>
  <si>
    <t>R1594</t>
  </si>
  <si>
    <t>R1594</t>
    <phoneticPr fontId="3"/>
  </si>
  <si>
    <t>R1591</t>
  </si>
  <si>
    <t>R1591</t>
    <phoneticPr fontId="3"/>
  </si>
  <si>
    <t>R1582</t>
  </si>
  <si>
    <t>R1582</t>
    <phoneticPr fontId="3"/>
  </si>
  <si>
    <t>R1590</t>
  </si>
  <si>
    <t>R1590</t>
    <phoneticPr fontId="3"/>
  </si>
  <si>
    <t>R1593</t>
  </si>
  <si>
    <t>R1593</t>
    <phoneticPr fontId="3"/>
  </si>
  <si>
    <t>R1573</t>
  </si>
  <si>
    <t>R1573</t>
    <phoneticPr fontId="3"/>
  </si>
  <si>
    <t>R1595</t>
  </si>
  <si>
    <t>R1595</t>
    <phoneticPr fontId="3"/>
  </si>
  <si>
    <t>R1598</t>
    <phoneticPr fontId="3"/>
  </si>
  <si>
    <t>R1597</t>
  </si>
  <si>
    <t>R1597</t>
    <phoneticPr fontId="3"/>
  </si>
  <si>
    <t>R1576</t>
  </si>
  <si>
    <t>R1576</t>
    <phoneticPr fontId="3"/>
  </si>
  <si>
    <t>E4603</t>
    <phoneticPr fontId="3"/>
  </si>
  <si>
    <t>△印のサイズは数量に限りがありますので、品切れの際はご容赦ください。</t>
    <rPh sb="1" eb="2">
      <t>シルシ</t>
    </rPh>
    <rPh sb="7" eb="9">
      <t>スウリョウ</t>
    </rPh>
    <rPh sb="10" eb="11">
      <t>カギ</t>
    </rPh>
    <phoneticPr fontId="3"/>
  </si>
  <si>
    <t>IG50ﾌｧｲﾌﾞ ﾌﾟﾗｽ</t>
    <phoneticPr fontId="3"/>
  </si>
  <si>
    <t>104Q</t>
    <phoneticPr fontId="3"/>
  </si>
  <si>
    <t>88Q</t>
    <phoneticPr fontId="3"/>
  </si>
  <si>
    <t>IG91</t>
    <phoneticPr fontId="3"/>
  </si>
  <si>
    <t>225/60R17</t>
    <phoneticPr fontId="3"/>
  </si>
  <si>
    <t>225/65R17</t>
    <phoneticPr fontId="3"/>
  </si>
  <si>
    <t>235/65R17</t>
    <phoneticPr fontId="3"/>
  </si>
  <si>
    <t>245/65R17</t>
    <phoneticPr fontId="3"/>
  </si>
  <si>
    <t>265/65R17</t>
    <phoneticPr fontId="3"/>
  </si>
  <si>
    <t>215/70R16</t>
    <phoneticPr fontId="3"/>
  </si>
  <si>
    <t>225/70R16</t>
    <phoneticPr fontId="3"/>
  </si>
  <si>
    <t>235/70R16</t>
    <phoneticPr fontId="3"/>
  </si>
  <si>
    <t>245/70R16</t>
    <phoneticPr fontId="3"/>
  </si>
  <si>
    <t>265/70R16</t>
    <phoneticPr fontId="3"/>
  </si>
  <si>
    <t>275/70R16</t>
    <phoneticPr fontId="3"/>
  </si>
  <si>
    <t>205/70R15</t>
    <phoneticPr fontId="3"/>
  </si>
  <si>
    <t>215/70R15</t>
    <phoneticPr fontId="3"/>
  </si>
  <si>
    <t>K9372</t>
    <phoneticPr fontId="3"/>
  </si>
  <si>
    <t>K8652</t>
    <phoneticPr fontId="3"/>
  </si>
  <si>
    <t>K8651</t>
    <phoneticPr fontId="3"/>
  </si>
  <si>
    <t>E2727</t>
    <phoneticPr fontId="3"/>
  </si>
  <si>
    <t>E2796</t>
    <phoneticPr fontId="3"/>
  </si>
  <si>
    <t>E2483</t>
    <phoneticPr fontId="3"/>
  </si>
  <si>
    <t>E2422</t>
    <phoneticPr fontId="3"/>
  </si>
  <si>
    <t>E2424</t>
    <phoneticPr fontId="3"/>
  </si>
  <si>
    <t>E2425</t>
    <phoneticPr fontId="3"/>
  </si>
  <si>
    <t>265/70R15</t>
    <phoneticPr fontId="3"/>
  </si>
  <si>
    <t>175/80R16</t>
    <phoneticPr fontId="3"/>
  </si>
  <si>
    <t>175/80R15</t>
    <phoneticPr fontId="3"/>
  </si>
  <si>
    <t>195/80R15</t>
    <phoneticPr fontId="3"/>
  </si>
  <si>
    <t>215/80R15</t>
    <phoneticPr fontId="3"/>
  </si>
  <si>
    <t>R1592</t>
  </si>
  <si>
    <t>R1592</t>
    <phoneticPr fontId="3"/>
  </si>
  <si>
    <t>R1578</t>
    <phoneticPr fontId="3"/>
  </si>
  <si>
    <t>100Q</t>
    <phoneticPr fontId="3"/>
  </si>
  <si>
    <t>205/55R17</t>
    <phoneticPr fontId="3"/>
  </si>
  <si>
    <t>91Q</t>
    <phoneticPr fontId="3"/>
  </si>
  <si>
    <t>SY01</t>
    <phoneticPr fontId="3"/>
  </si>
  <si>
    <t>195/45R16</t>
    <phoneticPr fontId="3"/>
  </si>
  <si>
    <t>215/45R16</t>
    <phoneticPr fontId="3"/>
  </si>
  <si>
    <t>90Q</t>
    <phoneticPr fontId="3"/>
  </si>
  <si>
    <t>165/50R16</t>
    <phoneticPr fontId="3"/>
  </si>
  <si>
    <t>75Q</t>
    <phoneticPr fontId="3"/>
  </si>
  <si>
    <t>185/55R16</t>
    <phoneticPr fontId="3"/>
  </si>
  <si>
    <t>83Q</t>
    <phoneticPr fontId="3"/>
  </si>
  <si>
    <t>ＴＬはチューブレスタイプ、ＴＴはチューブタイプを表します。</t>
    <rPh sb="24" eb="25">
      <t>アラワ</t>
    </rPh>
    <phoneticPr fontId="3"/>
  </si>
  <si>
    <t>4×4 ・ ＳＵＶ用スタッドレス（ＬＴサイズ）</t>
    <rPh sb="9" eb="10">
      <t>ヨウ</t>
    </rPh>
    <phoneticPr fontId="3"/>
  </si>
  <si>
    <t>TAXI用スタッドレス</t>
    <rPh sb="4" eb="5">
      <t>ヨウ</t>
    </rPh>
    <phoneticPr fontId="3"/>
  </si>
  <si>
    <t>ＬＦ仕様</t>
    <rPh sb="2" eb="4">
      <t>シヨウ</t>
    </rPh>
    <phoneticPr fontId="3"/>
  </si>
  <si>
    <t>ＩＣ仕様</t>
    <rPh sb="2" eb="4">
      <t>シヨウ</t>
    </rPh>
    <phoneticPr fontId="3"/>
  </si>
  <si>
    <t>ＳＬＦ仕様</t>
    <rPh sb="3" eb="5">
      <t>シヨウ</t>
    </rPh>
    <phoneticPr fontId="3"/>
  </si>
  <si>
    <t>★印はエクストラロード規格となります。</t>
    <rPh sb="1" eb="2">
      <t>シルシ</t>
    </rPh>
    <rPh sb="11" eb="13">
      <t>キカク</t>
    </rPh>
    <phoneticPr fontId="3"/>
  </si>
  <si>
    <t>IC</t>
    <phoneticPr fontId="3"/>
  </si>
  <si>
    <t>LF</t>
    <phoneticPr fontId="3"/>
  </si>
  <si>
    <t>195/65R16</t>
    <phoneticPr fontId="3"/>
  </si>
  <si>
    <t>94Q</t>
    <phoneticPr fontId="3"/>
  </si>
  <si>
    <t>96Q</t>
    <phoneticPr fontId="3"/>
  </si>
  <si>
    <t>225/40R19</t>
    <phoneticPr fontId="3"/>
  </si>
  <si>
    <t>225/45R19</t>
    <phoneticPr fontId="3"/>
  </si>
  <si>
    <t>255/35R18</t>
    <phoneticPr fontId="3"/>
  </si>
  <si>
    <t>225/40R18</t>
    <phoneticPr fontId="3"/>
  </si>
  <si>
    <t>235/40R18</t>
    <phoneticPr fontId="3"/>
  </si>
  <si>
    <t>245/40R18</t>
    <phoneticPr fontId="3"/>
  </si>
  <si>
    <t>99Q</t>
    <phoneticPr fontId="3"/>
  </si>
  <si>
    <t>235/45R18</t>
    <phoneticPr fontId="3"/>
  </si>
  <si>
    <t>225/50R18</t>
    <phoneticPr fontId="3"/>
  </si>
  <si>
    <t>235/50R18</t>
    <phoneticPr fontId="3"/>
  </si>
  <si>
    <t>97Q</t>
    <phoneticPr fontId="3"/>
  </si>
  <si>
    <t>245/50R18</t>
    <phoneticPr fontId="3"/>
  </si>
  <si>
    <t>195/45R17</t>
    <phoneticPr fontId="3"/>
  </si>
  <si>
    <t>81Q</t>
    <phoneticPr fontId="3"/>
  </si>
  <si>
    <t>205/45R17</t>
    <phoneticPr fontId="3"/>
  </si>
  <si>
    <t>93Q</t>
    <phoneticPr fontId="3"/>
  </si>
  <si>
    <t>IG50PL</t>
  </si>
  <si>
    <t>R0317</t>
  </si>
  <si>
    <t>G075</t>
    <phoneticPr fontId="3"/>
  </si>
  <si>
    <t>G075</t>
    <phoneticPr fontId="3"/>
  </si>
  <si>
    <t>G075</t>
    <phoneticPr fontId="3"/>
  </si>
  <si>
    <t>R0318</t>
  </si>
  <si>
    <t>R0243</t>
  </si>
  <si>
    <t>R0283</t>
  </si>
  <si>
    <t>R0256</t>
  </si>
  <si>
    <t>255/35R19 96Q</t>
  </si>
  <si>
    <t>225/45R19 92Q</t>
  </si>
  <si>
    <t>225/40R18 92Q</t>
  </si>
  <si>
    <t>235/40R18 95Q</t>
  </si>
  <si>
    <t>255/40R18 99Q</t>
  </si>
  <si>
    <t>215/50R18</t>
  </si>
  <si>
    <t>215/50R18 92Q</t>
  </si>
  <si>
    <t>205/45R17 88Q</t>
  </si>
  <si>
    <t>245/45R17 99Q</t>
  </si>
  <si>
    <t>205/50R17 93Q</t>
  </si>
  <si>
    <t>215/45R16 90Q</t>
  </si>
  <si>
    <t>IG50ﾌﾟﾗｽ</t>
    <phoneticPr fontId="3"/>
  </si>
  <si>
    <t>E4493</t>
  </si>
  <si>
    <t>E4434</t>
  </si>
  <si>
    <t>E4438</t>
  </si>
  <si>
    <t>E4495</t>
  </si>
  <si>
    <t>E4497</t>
  </si>
  <si>
    <t>E4442</t>
  </si>
  <si>
    <t>E4496</t>
  </si>
  <si>
    <t>E4440</t>
  </si>
  <si>
    <t>E4432</t>
  </si>
  <si>
    <t>E4492</t>
  </si>
  <si>
    <t>E4446</t>
  </si>
  <si>
    <t>E4499</t>
  </si>
  <si>
    <t>E4444</t>
  </si>
  <si>
    <t>E4498</t>
  </si>
  <si>
    <t>E4381</t>
  </si>
  <si>
    <t>E4490</t>
  </si>
  <si>
    <t>E4448</t>
  </si>
  <si>
    <t>E4430</t>
  </si>
  <si>
    <t>E4491</t>
  </si>
  <si>
    <t>E4436</t>
  </si>
  <si>
    <t>E4494</t>
  </si>
  <si>
    <t>IG91V</t>
  </si>
  <si>
    <t>165/80R14</t>
  </si>
  <si>
    <t>195/80R14</t>
  </si>
  <si>
    <t>175/80R13</t>
  </si>
  <si>
    <t>155/80R12</t>
  </si>
  <si>
    <t>IG91V</t>
    <phoneticPr fontId="3"/>
  </si>
  <si>
    <t>ice GUARD</t>
  </si>
  <si>
    <t>E4474</t>
  </si>
  <si>
    <t>E4475</t>
  </si>
  <si>
    <t>E4475</t>
    <phoneticPr fontId="3"/>
  </si>
  <si>
    <t>205/55R15</t>
    <phoneticPr fontId="3"/>
  </si>
  <si>
    <t>185/60R16</t>
    <phoneticPr fontId="3"/>
  </si>
  <si>
    <t>86Q</t>
    <phoneticPr fontId="3"/>
  </si>
  <si>
    <t>165/60R15</t>
    <phoneticPr fontId="3"/>
  </si>
  <si>
    <t>77Q</t>
    <phoneticPr fontId="3"/>
  </si>
  <si>
    <t>E4324</t>
  </si>
  <si>
    <t>E4341</t>
  </si>
  <si>
    <t>E4316</t>
  </si>
  <si>
    <t>E4323</t>
  </si>
  <si>
    <t>E4317</t>
  </si>
  <si>
    <t>E4332</t>
  </si>
  <si>
    <t>E4326</t>
  </si>
  <si>
    <t>E4314</t>
  </si>
  <si>
    <t>E4313</t>
  </si>
  <si>
    <t>E4325</t>
  </si>
  <si>
    <t>E4335</t>
  </si>
  <si>
    <t>E4337</t>
  </si>
  <si>
    <t>E4338</t>
  </si>
  <si>
    <t>E4331</t>
  </si>
  <si>
    <t>E4328</t>
  </si>
  <si>
    <t>E4321</t>
  </si>
  <si>
    <t>E4322</t>
  </si>
  <si>
    <t>E4315</t>
  </si>
  <si>
    <t>E4343</t>
  </si>
  <si>
    <t>E4344</t>
  </si>
  <si>
    <t>E4339</t>
  </si>
  <si>
    <t>E4342</t>
  </si>
  <si>
    <t>E4329</t>
  </si>
  <si>
    <t>E4334</t>
  </si>
  <si>
    <t>E4333</t>
  </si>
  <si>
    <t>E4318</t>
  </si>
  <si>
    <t>E4319</t>
  </si>
  <si>
    <t>R2793</t>
  </si>
  <si>
    <t>R2847</t>
  </si>
  <si>
    <t>R2797</t>
  </si>
  <si>
    <t>R2768</t>
  </si>
  <si>
    <t>R2831</t>
  </si>
  <si>
    <t>R2773</t>
  </si>
  <si>
    <t>R3033</t>
  </si>
  <si>
    <t>R2810</t>
  </si>
  <si>
    <t>R2819</t>
  </si>
  <si>
    <t>R2829</t>
  </si>
  <si>
    <t>R2817</t>
  </si>
  <si>
    <t>R2788</t>
  </si>
  <si>
    <t>R2834</t>
  </si>
  <si>
    <t>R2764</t>
  </si>
  <si>
    <t>R2756</t>
  </si>
  <si>
    <t>R2818</t>
  </si>
  <si>
    <t>R2780</t>
  </si>
  <si>
    <t>R2766</t>
  </si>
  <si>
    <t>R2774</t>
  </si>
  <si>
    <t>R2806</t>
  </si>
  <si>
    <t>R2783</t>
  </si>
  <si>
    <t>R2816</t>
  </si>
  <si>
    <t>R2763</t>
  </si>
  <si>
    <t>R2814</t>
  </si>
  <si>
    <t>R2846</t>
  </si>
  <si>
    <t>R2830</t>
  </si>
  <si>
    <t>R2754</t>
  </si>
  <si>
    <t>R2841</t>
  </si>
  <si>
    <t>R2840</t>
  </si>
  <si>
    <t>R2828</t>
  </si>
  <si>
    <t>R2767</t>
  </si>
  <si>
    <t>R2755</t>
  </si>
  <si>
    <t>R2833</t>
  </si>
  <si>
    <t>R2842</t>
  </si>
  <si>
    <t>R2852</t>
  </si>
  <si>
    <t>R2850</t>
  </si>
  <si>
    <t>R2757</t>
  </si>
  <si>
    <t>R2771</t>
  </si>
  <si>
    <t>R2848</t>
  </si>
  <si>
    <t>R2785</t>
  </si>
  <si>
    <t>R2794</t>
  </si>
  <si>
    <t>R2822</t>
  </si>
  <si>
    <t>R2790</t>
  </si>
  <si>
    <t>R2762</t>
  </si>
  <si>
    <t>R2782</t>
  </si>
  <si>
    <t>R2800</t>
  </si>
  <si>
    <t>IG60</t>
  </si>
  <si>
    <t>IG60</t>
    <phoneticPr fontId="3"/>
  </si>
  <si>
    <t>245/35R19</t>
  </si>
  <si>
    <t>★</t>
    <phoneticPr fontId="3"/>
  </si>
  <si>
    <t>R1988</t>
  </si>
  <si>
    <t>R1987</t>
  </si>
  <si>
    <t>R1989</t>
  </si>
  <si>
    <t>R1990</t>
  </si>
  <si>
    <t>R3674</t>
  </si>
  <si>
    <t>R3675</t>
  </si>
  <si>
    <t>185/65R15</t>
    <phoneticPr fontId="3"/>
  </si>
  <si>
    <t>205/65R15</t>
    <phoneticPr fontId="3"/>
  </si>
  <si>
    <t>650R16</t>
  </si>
  <si>
    <t>700R16</t>
  </si>
  <si>
    <t>700R15</t>
  </si>
  <si>
    <t>185/70R16</t>
    <phoneticPr fontId="3"/>
  </si>
  <si>
    <t>205/80R17.5</t>
    <phoneticPr fontId="3"/>
  </si>
  <si>
    <t>245/50R14.5</t>
    <phoneticPr fontId="3"/>
  </si>
  <si>
    <t>225/50R12.5</t>
    <phoneticPr fontId="3"/>
  </si>
  <si>
    <t>750R16</t>
  </si>
  <si>
    <t>600R15</t>
  </si>
  <si>
    <t>650R15</t>
  </si>
  <si>
    <t>750R15</t>
  </si>
  <si>
    <t>G075</t>
  </si>
  <si>
    <t>R2379</t>
  </si>
  <si>
    <t>R2380</t>
  </si>
  <si>
    <t>R1585</t>
  </si>
  <si>
    <t>R3994</t>
  </si>
  <si>
    <t>R2387</t>
  </si>
  <si>
    <t>R2393</t>
  </si>
  <si>
    <t>R1571</t>
  </si>
  <si>
    <t>R1580</t>
  </si>
  <si>
    <t>R2390</t>
  </si>
  <si>
    <t>R3746</t>
  </si>
  <si>
    <t>R1577</t>
  </si>
  <si>
    <t>R1599</t>
  </si>
  <si>
    <t>E4630</t>
  </si>
  <si>
    <t>E4629</t>
  </si>
  <si>
    <t>R2392</t>
  </si>
  <si>
    <t>E4631</t>
  </si>
  <si>
    <t>E4571</t>
  </si>
  <si>
    <t>275/50R21</t>
    <phoneticPr fontId="3"/>
  </si>
  <si>
    <t>275/50R20</t>
    <phoneticPr fontId="3"/>
  </si>
  <si>
    <t>255/60R18</t>
    <phoneticPr fontId="3"/>
  </si>
  <si>
    <t>275/60R18</t>
    <phoneticPr fontId="3"/>
  </si>
  <si>
    <t>215/65R17</t>
    <phoneticPr fontId="3"/>
  </si>
  <si>
    <t>275/65R17</t>
    <phoneticPr fontId="3"/>
  </si>
  <si>
    <t>235/60R16</t>
    <phoneticPr fontId="3"/>
  </si>
  <si>
    <t>215/80R16</t>
    <phoneticPr fontId="3"/>
  </si>
  <si>
    <t>185/85R16</t>
    <phoneticPr fontId="3"/>
  </si>
  <si>
    <t>185/85R16 105/103L LT</t>
  </si>
  <si>
    <t>225/60R18 100Q</t>
  </si>
  <si>
    <t>265/60R18 110Q</t>
  </si>
  <si>
    <t>275/60R18 113Q</t>
  </si>
  <si>
    <t>235/65R18 106Q</t>
  </si>
  <si>
    <t>235/60R17 102Q</t>
  </si>
  <si>
    <t>245/65R17 107Q</t>
  </si>
  <si>
    <t>265/65R17 112Q</t>
  </si>
  <si>
    <t>265/70R17 115Q</t>
  </si>
  <si>
    <t>215/70R16 100Q</t>
  </si>
  <si>
    <t>225/70R16 103Q</t>
  </si>
  <si>
    <t>235/70R16 106Q</t>
  </si>
  <si>
    <t>245/70R16 107Q</t>
  </si>
  <si>
    <t>265/70R16 112Q</t>
  </si>
  <si>
    <t>275/70R16 114Q</t>
  </si>
  <si>
    <t>265/70R15 112Q</t>
  </si>
  <si>
    <t>215/80R15 102Q</t>
  </si>
  <si>
    <t>225/80R15 105Q</t>
  </si>
  <si>
    <t>285</t>
    <phoneticPr fontId="3"/>
  </si>
  <si>
    <t>16</t>
    <phoneticPr fontId="3"/>
  </si>
  <si>
    <t>75</t>
    <phoneticPr fontId="3"/>
  </si>
  <si>
    <t>315</t>
    <phoneticPr fontId="3"/>
  </si>
  <si>
    <t>225/65R17 102Q</t>
  </si>
  <si>
    <t>◇</t>
  </si>
  <si>
    <t>265/35R19</t>
    <phoneticPr fontId="3"/>
  </si>
  <si>
    <t>235/40R19</t>
    <phoneticPr fontId="3"/>
  </si>
  <si>
    <t>265/40R19</t>
    <phoneticPr fontId="3"/>
  </si>
  <si>
    <t>275/50R21</t>
  </si>
  <si>
    <t>215/65R17</t>
  </si>
  <si>
    <t>114Q</t>
    <phoneticPr fontId="3"/>
  </si>
  <si>
    <t>111Q</t>
    <phoneticPr fontId="3"/>
  </si>
  <si>
    <t>109Q</t>
    <phoneticPr fontId="3"/>
  </si>
  <si>
    <t>91/90N</t>
  </si>
  <si>
    <t>94/93N</t>
  </si>
  <si>
    <t>88/86N</t>
  </si>
  <si>
    <t>97/95N</t>
  </si>
  <si>
    <t>99/98N</t>
  </si>
  <si>
    <t>102/100N</t>
  </si>
  <si>
    <t>101/99N</t>
  </si>
  <si>
    <t>82/80N</t>
  </si>
  <si>
    <t>85/84N</t>
  </si>
  <si>
    <t>90/89N</t>
  </si>
  <si>
    <t>90/88N</t>
  </si>
  <si>
    <t>80/78N</t>
  </si>
  <si>
    <t>86/84N</t>
  </si>
  <si>
    <t>83/81N</t>
  </si>
  <si>
    <t>88/87N</t>
  </si>
  <si>
    <t>P245/60R20</t>
    <phoneticPr fontId="3"/>
  </si>
  <si>
    <t>31X10.50R15</t>
    <phoneticPr fontId="3"/>
  </si>
  <si>
    <t>235/50R19</t>
  </si>
  <si>
    <t>205/40R17</t>
  </si>
  <si>
    <t>R4648</t>
  </si>
  <si>
    <t>185/45R17</t>
  </si>
  <si>
    <t>185/45R17 78Q</t>
  </si>
  <si>
    <t>R4656</t>
  </si>
  <si>
    <t>185/50R16</t>
  </si>
  <si>
    <t>185/50R16 81Q</t>
  </si>
  <si>
    <t>R2823</t>
  </si>
  <si>
    <t>R2761</t>
  </si>
  <si>
    <t>R4418</t>
  </si>
  <si>
    <t>225/60RF18</t>
  </si>
  <si>
    <t>225/60RF18 104Q</t>
  </si>
  <si>
    <t>R4419</t>
  </si>
  <si>
    <t>245/50RF19</t>
  </si>
  <si>
    <t>245/50RF19 105Q</t>
  </si>
  <si>
    <t>R4420</t>
  </si>
  <si>
    <t>245/45RF20</t>
  </si>
  <si>
    <t>245/45RF20 99Q</t>
  </si>
  <si>
    <t>R4820</t>
  </si>
  <si>
    <t>275/40RF20</t>
  </si>
  <si>
    <t>275/40RF20 102Q</t>
  </si>
  <si>
    <t>R4072</t>
  </si>
  <si>
    <t>285/45R22 114Q</t>
  </si>
  <si>
    <t>R4071</t>
  </si>
  <si>
    <t>295/35R21 107Q</t>
  </si>
  <si>
    <t>R4073</t>
  </si>
  <si>
    <t>295/40R21</t>
  </si>
  <si>
    <t>295/40R21 111Q</t>
  </si>
  <si>
    <t>R4074</t>
  </si>
  <si>
    <t>265/45R21 104Q</t>
  </si>
  <si>
    <t>R2395</t>
  </si>
  <si>
    <t>R2391</t>
  </si>
  <si>
    <t>265/45R20</t>
  </si>
  <si>
    <t>R2389</t>
  </si>
  <si>
    <t>R2377</t>
  </si>
  <si>
    <t>285/50R20 112Q</t>
  </si>
  <si>
    <t>R2386</t>
  </si>
  <si>
    <t>235/55R20 102Q</t>
  </si>
  <si>
    <t>R4080</t>
  </si>
  <si>
    <t>275/55R20</t>
  </si>
  <si>
    <t>275/55R20 117Q</t>
  </si>
  <si>
    <t>R4077</t>
  </si>
  <si>
    <t>275/60R20</t>
  </si>
  <si>
    <t>275/60R20 116Q</t>
  </si>
  <si>
    <t>R2382</t>
  </si>
  <si>
    <t>R2394</t>
  </si>
  <si>
    <t>R2388</t>
  </si>
  <si>
    <t>R2383</t>
  </si>
  <si>
    <t>265/55R19</t>
  </si>
  <si>
    <t>R4076</t>
  </si>
  <si>
    <t>275/55R19 111Q</t>
  </si>
  <si>
    <t>R1579</t>
  </si>
  <si>
    <t xml:space="preserve">255/55R18 </t>
  </si>
  <si>
    <t>R1600</t>
  </si>
  <si>
    <t xml:space="preserve">225/65R18 </t>
  </si>
  <si>
    <t>225/65R18 103Q</t>
  </si>
  <si>
    <t>R4070</t>
  </si>
  <si>
    <t>235/55R17</t>
  </si>
  <si>
    <t>235/55R17 103Q</t>
  </si>
  <si>
    <t>PCR35/40/45/50/55</t>
  </si>
  <si>
    <t>PCR35/40/45/50/55</t>
    <phoneticPr fontId="3"/>
  </si>
  <si>
    <t>275/35R19</t>
    <phoneticPr fontId="3"/>
  </si>
  <si>
    <t>245/45R19</t>
    <phoneticPr fontId="3"/>
  </si>
  <si>
    <t>102Q</t>
    <phoneticPr fontId="3"/>
  </si>
  <si>
    <t>103Q</t>
    <phoneticPr fontId="3"/>
  </si>
  <si>
    <t>245/50R20</t>
    <phoneticPr fontId="3"/>
  </si>
  <si>
    <t>245/50R20 102Q</t>
  </si>
  <si>
    <t>285/65R17</t>
    <phoneticPr fontId="3"/>
  </si>
  <si>
    <t>285/65R17 116Q</t>
  </si>
  <si>
    <t>70</t>
    <phoneticPr fontId="3"/>
  </si>
  <si>
    <t>17</t>
    <phoneticPr fontId="3"/>
  </si>
  <si>
    <t>LT315/70R17</t>
    <phoneticPr fontId="3"/>
  </si>
  <si>
    <t>235/60R16 100Q</t>
  </si>
  <si>
    <t>255/65R16 109Q</t>
  </si>
  <si>
    <t>255/70R16 111Q</t>
  </si>
  <si>
    <t>215/80R16 103Q</t>
  </si>
  <si>
    <t>225/70R15 100Q</t>
  </si>
  <si>
    <t>235/70R15 103Q</t>
  </si>
  <si>
    <t>215/80R15 109/107L LT</t>
  </si>
  <si>
    <t>215/80R15 112/110L LT</t>
  </si>
  <si>
    <t>295/40R20 110Q</t>
  </si>
  <si>
    <t>255/45R20 105Q</t>
  </si>
  <si>
    <t>295/45R20 114Q</t>
  </si>
  <si>
    <t>255/50R20 109Q</t>
  </si>
  <si>
    <t>265/50R20 111Q</t>
  </si>
  <si>
    <t>P245/60R20 107Q</t>
  </si>
  <si>
    <t>275/45R19 108Q</t>
  </si>
  <si>
    <t>255/50R19 107Q</t>
  </si>
  <si>
    <t>265/50R19 110Q</t>
  </si>
  <si>
    <t>235/55R18 100Q</t>
  </si>
  <si>
    <t>255/55R18 109Q</t>
  </si>
  <si>
    <t>285/60R18 116Q</t>
  </si>
  <si>
    <t>255/60R17 106Q</t>
  </si>
  <si>
    <t>275/65R17 115Q</t>
  </si>
  <si>
    <t>245/70R17 110Q</t>
  </si>
  <si>
    <t>185/45R17</t>
    <phoneticPr fontId="3"/>
  </si>
  <si>
    <t>78Q</t>
    <phoneticPr fontId="3"/>
  </si>
  <si>
    <t>R4648</t>
    <phoneticPr fontId="3"/>
  </si>
  <si>
    <t>185/50R16</t>
    <phoneticPr fontId="3"/>
  </si>
  <si>
    <t>R4656</t>
    <phoneticPr fontId="3"/>
  </si>
  <si>
    <t>R2761</t>
    <phoneticPr fontId="3"/>
  </si>
  <si>
    <t>R2823</t>
    <phoneticPr fontId="3"/>
  </si>
  <si>
    <t>偏平率 35/40/45/50/55シリーズ</t>
    <rPh sb="0" eb="2">
      <t>ヘンペイ</t>
    </rPh>
    <rPh sb="2" eb="3">
      <t>リツ</t>
    </rPh>
    <phoneticPr fontId="3"/>
  </si>
  <si>
    <t>ランフラットタイヤ</t>
    <phoneticPr fontId="3"/>
  </si>
  <si>
    <t>245/45RF20</t>
    <phoneticPr fontId="3"/>
  </si>
  <si>
    <t>275/40RF20</t>
    <phoneticPr fontId="3"/>
  </si>
  <si>
    <t>245/50RF19</t>
    <phoneticPr fontId="3"/>
  </si>
  <si>
    <t>105Q</t>
    <phoneticPr fontId="3"/>
  </si>
  <si>
    <t>R4820</t>
    <phoneticPr fontId="3"/>
  </si>
  <si>
    <t>R4420</t>
    <phoneticPr fontId="3"/>
  </si>
  <si>
    <t>R4419</t>
    <phoneticPr fontId="3"/>
  </si>
  <si>
    <t>R4072</t>
    <phoneticPr fontId="3"/>
  </si>
  <si>
    <t>R4071</t>
    <phoneticPr fontId="3"/>
  </si>
  <si>
    <t>R4074</t>
    <phoneticPr fontId="3"/>
  </si>
  <si>
    <t>R2395</t>
    <phoneticPr fontId="3"/>
  </si>
  <si>
    <t>R2391</t>
    <phoneticPr fontId="3"/>
  </si>
  <si>
    <t>R2389</t>
    <phoneticPr fontId="3"/>
  </si>
  <si>
    <t>R2377</t>
    <phoneticPr fontId="3"/>
  </si>
  <si>
    <t>R2386</t>
    <phoneticPr fontId="3"/>
  </si>
  <si>
    <t>275/55R20</t>
    <phoneticPr fontId="3"/>
  </si>
  <si>
    <t>117Q</t>
    <phoneticPr fontId="3"/>
  </si>
  <si>
    <t>R4080</t>
    <phoneticPr fontId="3"/>
  </si>
  <si>
    <t>275/60R20</t>
    <phoneticPr fontId="3"/>
  </si>
  <si>
    <t>116Q</t>
    <phoneticPr fontId="3"/>
  </si>
  <si>
    <t>R4077</t>
    <phoneticPr fontId="3"/>
  </si>
  <si>
    <t>R2382</t>
    <phoneticPr fontId="3"/>
  </si>
  <si>
    <t>R2394</t>
    <phoneticPr fontId="3"/>
  </si>
  <si>
    <t>R2388</t>
    <phoneticPr fontId="3"/>
  </si>
  <si>
    <t>R2383</t>
    <phoneticPr fontId="3"/>
  </si>
  <si>
    <t>R4076</t>
    <phoneticPr fontId="3"/>
  </si>
  <si>
    <t>R1579</t>
    <phoneticPr fontId="3"/>
  </si>
  <si>
    <t>R1600</t>
    <phoneticPr fontId="3"/>
  </si>
  <si>
    <t>235/55R17</t>
    <phoneticPr fontId="3"/>
  </si>
  <si>
    <t>R4070</t>
    <phoneticPr fontId="3"/>
  </si>
  <si>
    <t>IceGUARD for TAXI  IGT2</t>
    <phoneticPr fontId="3"/>
  </si>
  <si>
    <t>IG60 Runflat</t>
    <phoneticPr fontId="3"/>
  </si>
  <si>
    <t>IG60 Runflat</t>
    <phoneticPr fontId="3"/>
  </si>
  <si>
    <t>104Q</t>
  </si>
  <si>
    <t>245/40R20</t>
    <phoneticPr fontId="3"/>
  </si>
  <si>
    <t>225/55RF17</t>
    <phoneticPr fontId="3"/>
  </si>
  <si>
    <t>225</t>
    <phoneticPr fontId="3"/>
  </si>
  <si>
    <t>50</t>
    <phoneticPr fontId="3"/>
  </si>
  <si>
    <t>18</t>
    <phoneticPr fontId="3"/>
  </si>
  <si>
    <t>55</t>
    <phoneticPr fontId="3"/>
  </si>
  <si>
    <t>205</t>
    <phoneticPr fontId="3"/>
  </si>
  <si>
    <t>60</t>
    <phoneticPr fontId="3"/>
  </si>
  <si>
    <t>275</t>
    <phoneticPr fontId="3"/>
  </si>
  <si>
    <t>19</t>
    <phoneticPr fontId="3"/>
  </si>
  <si>
    <t>40</t>
    <phoneticPr fontId="3"/>
  </si>
  <si>
    <t>245</t>
    <phoneticPr fontId="3"/>
  </si>
  <si>
    <t>45</t>
    <phoneticPr fontId="3"/>
  </si>
  <si>
    <t>235</t>
    <phoneticPr fontId="3"/>
  </si>
  <si>
    <t>20</t>
    <phoneticPr fontId="3"/>
  </si>
  <si>
    <t>E4320</t>
  </si>
  <si>
    <t>E4336</t>
  </si>
  <si>
    <t>E4340</t>
  </si>
  <si>
    <t>E4327</t>
  </si>
  <si>
    <t>IG91</t>
  </si>
  <si>
    <t>E3940</t>
  </si>
  <si>
    <t>E3811</t>
  </si>
  <si>
    <t>SY109</t>
  </si>
  <si>
    <t>SY109</t>
    <phoneticPr fontId="3"/>
  </si>
  <si>
    <t>E2437</t>
  </si>
  <si>
    <t>GEOLANDAR I/T-S</t>
    <phoneticPr fontId="3"/>
  </si>
  <si>
    <t>GEOLANDAR I/T</t>
    <phoneticPr fontId="3"/>
  </si>
  <si>
    <t xml:space="preserve"> SY01</t>
    <phoneticPr fontId="3"/>
  </si>
  <si>
    <t>Ｇ073</t>
    <phoneticPr fontId="3"/>
  </si>
  <si>
    <t>Ｇ072</t>
    <phoneticPr fontId="3"/>
  </si>
  <si>
    <t>サイズ</t>
    <phoneticPr fontId="3"/>
  </si>
  <si>
    <t>PR／LI</t>
    <phoneticPr fontId="3"/>
  </si>
  <si>
    <t>ＴＬ</t>
    <phoneticPr fontId="3"/>
  </si>
  <si>
    <t xml:space="preserve"> ＴＬ</t>
    <phoneticPr fontId="3"/>
  </si>
  <si>
    <t>ＴＴ</t>
    <phoneticPr fontId="3"/>
  </si>
  <si>
    <t>107Q</t>
    <phoneticPr fontId="3"/>
  </si>
  <si>
    <t>E4324</t>
    <phoneticPr fontId="3"/>
  </si>
  <si>
    <t>155/80R14</t>
    <phoneticPr fontId="3"/>
  </si>
  <si>
    <t>E3940</t>
    <phoneticPr fontId="3"/>
  </si>
  <si>
    <t>106Q</t>
    <phoneticPr fontId="3"/>
  </si>
  <si>
    <t>E4341</t>
    <phoneticPr fontId="3"/>
  </si>
  <si>
    <t>110Q</t>
    <phoneticPr fontId="3"/>
  </si>
  <si>
    <t>E4316</t>
    <phoneticPr fontId="3"/>
  </si>
  <si>
    <t>E4323</t>
    <phoneticPr fontId="3"/>
  </si>
  <si>
    <t>E4317</t>
    <phoneticPr fontId="3"/>
  </si>
  <si>
    <t>E4332</t>
    <phoneticPr fontId="3"/>
  </si>
  <si>
    <t>E4326</t>
    <phoneticPr fontId="3"/>
  </si>
  <si>
    <t>E4314</t>
    <phoneticPr fontId="3"/>
  </si>
  <si>
    <t>E4313</t>
    <phoneticPr fontId="3"/>
  </si>
  <si>
    <t>113Q</t>
    <phoneticPr fontId="3"/>
  </si>
  <si>
    <t>E4325</t>
    <phoneticPr fontId="3"/>
  </si>
  <si>
    <t>285/50R20</t>
    <phoneticPr fontId="3"/>
  </si>
  <si>
    <t>112Q</t>
    <phoneticPr fontId="3"/>
  </si>
  <si>
    <t>E4335</t>
    <phoneticPr fontId="3"/>
  </si>
  <si>
    <t>E4337</t>
    <phoneticPr fontId="3"/>
  </si>
  <si>
    <t>E4338</t>
    <phoneticPr fontId="3"/>
  </si>
  <si>
    <t>108Q</t>
    <phoneticPr fontId="3"/>
  </si>
  <si>
    <t>E4331</t>
    <phoneticPr fontId="3"/>
  </si>
  <si>
    <t>E4328</t>
    <phoneticPr fontId="3"/>
  </si>
  <si>
    <t>225/55R19</t>
    <phoneticPr fontId="3"/>
  </si>
  <si>
    <t>E4321</t>
    <phoneticPr fontId="3"/>
  </si>
  <si>
    <t>235/55R19</t>
    <phoneticPr fontId="3"/>
  </si>
  <si>
    <t>101Q</t>
    <phoneticPr fontId="3"/>
  </si>
  <si>
    <t>E4322</t>
    <phoneticPr fontId="3"/>
  </si>
  <si>
    <t>E4315</t>
    <phoneticPr fontId="3"/>
  </si>
  <si>
    <t>E4343</t>
    <phoneticPr fontId="3"/>
  </si>
  <si>
    <t>E4344</t>
    <phoneticPr fontId="3"/>
  </si>
  <si>
    <t>E4339</t>
    <phoneticPr fontId="3"/>
  </si>
  <si>
    <t>195/85R15</t>
    <phoneticPr fontId="3"/>
  </si>
  <si>
    <t>113/111L</t>
    <phoneticPr fontId="3"/>
  </si>
  <si>
    <t>225/60R18</t>
    <phoneticPr fontId="3"/>
  </si>
  <si>
    <t>6.50R16</t>
    <phoneticPr fontId="3"/>
  </si>
  <si>
    <t>235/60R18</t>
    <phoneticPr fontId="3"/>
  </si>
  <si>
    <t>265/60R18</t>
    <phoneticPr fontId="3"/>
  </si>
  <si>
    <t>285/60R18</t>
    <phoneticPr fontId="3"/>
  </si>
  <si>
    <t>235/65R18</t>
    <phoneticPr fontId="3"/>
  </si>
  <si>
    <t>215/60R17</t>
    <phoneticPr fontId="3"/>
  </si>
  <si>
    <t>235/60R17</t>
    <phoneticPr fontId="3"/>
  </si>
  <si>
    <t>E2437</t>
    <phoneticPr fontId="3"/>
  </si>
  <si>
    <t>115Q</t>
    <phoneticPr fontId="3"/>
  </si>
  <si>
    <t>E4342</t>
    <phoneticPr fontId="3"/>
  </si>
  <si>
    <t>245/70R17</t>
    <phoneticPr fontId="3"/>
  </si>
  <si>
    <t>E4329</t>
    <phoneticPr fontId="3"/>
  </si>
  <si>
    <t>265/70R17</t>
    <phoneticPr fontId="3"/>
  </si>
  <si>
    <t>E4334</t>
    <phoneticPr fontId="3"/>
  </si>
  <si>
    <t>E4333</t>
    <phoneticPr fontId="3"/>
  </si>
  <si>
    <t>E4318</t>
    <phoneticPr fontId="3"/>
  </si>
  <si>
    <t>E4319</t>
    <phoneticPr fontId="3"/>
  </si>
  <si>
    <t>114/112L</t>
    <phoneticPr fontId="3"/>
  </si>
  <si>
    <t>E3811</t>
    <phoneticPr fontId="3"/>
  </si>
  <si>
    <t>120/118L</t>
    <phoneticPr fontId="3"/>
  </si>
  <si>
    <t>E4320</t>
    <phoneticPr fontId="3"/>
  </si>
  <si>
    <t>E4336</t>
    <phoneticPr fontId="3"/>
  </si>
  <si>
    <t>E4340</t>
    <phoneticPr fontId="3"/>
  </si>
  <si>
    <t>E4327</t>
    <phoneticPr fontId="3"/>
  </si>
  <si>
    <t>E3648</t>
    <phoneticPr fontId="3"/>
  </si>
  <si>
    <t>235/50R14</t>
    <phoneticPr fontId="3"/>
  </si>
  <si>
    <t>102L</t>
    <phoneticPr fontId="3"/>
  </si>
  <si>
    <t>E3743</t>
    <phoneticPr fontId="3"/>
  </si>
  <si>
    <t>265/50R14</t>
    <phoneticPr fontId="3"/>
  </si>
  <si>
    <t>108L</t>
    <phoneticPr fontId="3"/>
  </si>
  <si>
    <t>E3744</t>
    <phoneticPr fontId="3"/>
  </si>
  <si>
    <t>E3650</t>
    <phoneticPr fontId="3"/>
  </si>
  <si>
    <t>　</t>
    <phoneticPr fontId="3"/>
  </si>
  <si>
    <t>195/65R15</t>
    <phoneticPr fontId="3"/>
  </si>
  <si>
    <t>175/80R14</t>
    <phoneticPr fontId="3"/>
  </si>
  <si>
    <t>条件設定 シート</t>
  </si>
  <si>
    <t>１、Ａ表（ＥＤＰに対する倍率です。）</t>
    <rPh sb="3" eb="4">
      <t>ヒョウ</t>
    </rPh>
    <rPh sb="9" eb="10">
      <t>タイ</t>
    </rPh>
    <rPh sb="12" eb="14">
      <t>バイリツ</t>
    </rPh>
    <phoneticPr fontId="3"/>
  </si>
  <si>
    <t>＜単位決定＞</t>
    <rPh sb="1" eb="3">
      <t>タンイ</t>
    </rPh>
    <rPh sb="3" eb="5">
      <t>ケッテイ</t>
    </rPh>
    <phoneticPr fontId="3"/>
  </si>
  <si>
    <t>２、＆リベート（Ａ表に対するレス率です。販売店に応じて入力して下さい。）</t>
    <rPh sb="9" eb="10">
      <t>ヒョウ</t>
    </rPh>
    <rPh sb="11" eb="12">
      <t>タイ</t>
    </rPh>
    <rPh sb="16" eb="17">
      <t>リツ</t>
    </rPh>
    <rPh sb="20" eb="23">
      <t>ハンバイテン</t>
    </rPh>
    <rPh sb="24" eb="25">
      <t>オウ</t>
    </rPh>
    <rPh sb="27" eb="29">
      <t>ニュウリョク</t>
    </rPh>
    <rPh sb="31" eb="32">
      <t>クダ</t>
    </rPh>
    <phoneticPr fontId="3"/>
  </si>
  <si>
    <t>＜端数計算方法＞　</t>
    <rPh sb="1" eb="3">
      <t>ハスウ</t>
    </rPh>
    <rPh sb="3" eb="5">
      <t>ケイサン</t>
    </rPh>
    <rPh sb="5" eb="7">
      <t>ホウホウ</t>
    </rPh>
    <phoneticPr fontId="3"/>
  </si>
  <si>
    <t>※“端数計算方法”について・・・・必ずお読み下さい。</t>
    <rPh sb="2" eb="4">
      <t>ハスウ</t>
    </rPh>
    <rPh sb="4" eb="6">
      <t>ケイサン</t>
    </rPh>
    <rPh sb="6" eb="8">
      <t>ホウホウ</t>
    </rPh>
    <rPh sb="17" eb="18">
      <t>カナラ</t>
    </rPh>
    <rPh sb="20" eb="21">
      <t>ヨ</t>
    </rPh>
    <rPh sb="22" eb="23">
      <t>クダ</t>
    </rPh>
    <phoneticPr fontId="3"/>
  </si>
  <si>
    <t>レス率入力</t>
    <rPh sb="2" eb="3">
      <t>リツ</t>
    </rPh>
    <rPh sb="3" eb="5">
      <t>ニュウリョク</t>
    </rPh>
    <phoneticPr fontId="3"/>
  </si>
  <si>
    <t>すべて同じレス率の場合</t>
    <rPh sb="3" eb="4">
      <t>オナ</t>
    </rPh>
    <rPh sb="7" eb="8">
      <t>リツ</t>
    </rPh>
    <rPh sb="9" eb="11">
      <t>バアイ</t>
    </rPh>
    <phoneticPr fontId="3"/>
  </si>
  <si>
    <t>　←（ココを入力すると下部すべてに反映されます）</t>
    <rPh sb="6" eb="8">
      <t>ニュウリョク</t>
    </rPh>
    <rPh sb="11" eb="13">
      <t>カブ</t>
    </rPh>
    <rPh sb="17" eb="19">
      <t>ハンエイ</t>
    </rPh>
    <phoneticPr fontId="3"/>
  </si>
  <si>
    <t>乗用車</t>
    <rPh sb="0" eb="3">
      <t>ジョウヨウシャ</t>
    </rPh>
    <phoneticPr fontId="3"/>
  </si>
  <si>
    <t>＜最終売価（単位）決定＞　→　「倍率」「粗利率」の各シートに反映されます。</t>
    <rPh sb="1" eb="3">
      <t>サイシュウ</t>
    </rPh>
    <rPh sb="3" eb="5">
      <t>バイカ</t>
    </rPh>
    <rPh sb="6" eb="8">
      <t>タンイ</t>
    </rPh>
    <rPh sb="9" eb="11">
      <t>ケッテイ</t>
    </rPh>
    <rPh sb="16" eb="18">
      <t>バイリツ</t>
    </rPh>
    <rPh sb="20" eb="21">
      <t>アラ</t>
    </rPh>
    <rPh sb="21" eb="22">
      <t>リ</t>
    </rPh>
    <rPh sb="22" eb="23">
      <t>リツ</t>
    </rPh>
    <rPh sb="25" eb="26">
      <t>カク</t>
    </rPh>
    <rPh sb="30" eb="32">
      <t>ハンエイ</t>
    </rPh>
    <phoneticPr fontId="3"/>
  </si>
  <si>
    <t>　　●倍率の設定</t>
    <rPh sb="3" eb="5">
      <t>バイリツ</t>
    </rPh>
    <rPh sb="6" eb="8">
      <t>セッテイ</t>
    </rPh>
    <phoneticPr fontId="3"/>
  </si>
  <si>
    <t>＜上乗せ金額＞</t>
    <rPh sb="1" eb="3">
      <t>ウワノ</t>
    </rPh>
    <rPh sb="4" eb="6">
      <t>キンガク</t>
    </rPh>
    <phoneticPr fontId="3"/>
  </si>
  <si>
    <t>　　（例１）Ａ     表×１１５％の売価⇒“＆リベート”のレス率を”0”とし、倍率へ”115”と入力</t>
    <rPh sb="3" eb="4">
      <t>レイ</t>
    </rPh>
    <rPh sb="12" eb="13">
      <t>ヒョウ</t>
    </rPh>
    <rPh sb="19" eb="21">
      <t>バイカ</t>
    </rPh>
    <rPh sb="32" eb="33">
      <t>リツ</t>
    </rPh>
    <rPh sb="40" eb="42">
      <t>バイリツ</t>
    </rPh>
    <rPh sb="49" eb="51">
      <t>ニュウリョク</t>
    </rPh>
    <phoneticPr fontId="3"/>
  </si>
  <si>
    <t xml:space="preserve">  売価に加算する金額を入力</t>
    <rPh sb="2" eb="4">
      <t>バイカ</t>
    </rPh>
    <rPh sb="5" eb="7">
      <t>カサン</t>
    </rPh>
    <rPh sb="9" eb="10">
      <t>キン</t>
    </rPh>
    <rPh sb="10" eb="11">
      <t>キンガク</t>
    </rPh>
    <rPh sb="12" eb="14">
      <t>ニュウリョク</t>
    </rPh>
    <phoneticPr fontId="3"/>
  </si>
  <si>
    <t>　　（例２）卸価格×１１５％の売価⇒“＆リベート”のレス率を入力し、倍率へ”115”と入力</t>
    <rPh sb="3" eb="4">
      <t>レイ</t>
    </rPh>
    <rPh sb="6" eb="9">
      <t>オロシカカク</t>
    </rPh>
    <rPh sb="15" eb="17">
      <t>バイカ</t>
    </rPh>
    <phoneticPr fontId="3"/>
  </si>
  <si>
    <t>　　（例３）卸価格＋５００円の売価⇒“＆リベート”のレス率を入力し、（倍率を入力し）</t>
    <rPh sb="3" eb="4">
      <t>レイ</t>
    </rPh>
    <rPh sb="6" eb="9">
      <t>オロシカカク</t>
    </rPh>
    <rPh sb="13" eb="14">
      <t>エン</t>
    </rPh>
    <rPh sb="15" eb="17">
      <t>バイカ</t>
    </rPh>
    <rPh sb="35" eb="37">
      <t>バイリツ</t>
    </rPh>
    <rPh sb="38" eb="40">
      <t>ニュウリョク</t>
    </rPh>
    <phoneticPr fontId="3"/>
  </si>
  <si>
    <t>倍率入力</t>
    <rPh sb="0" eb="1">
      <t>バイ</t>
    </rPh>
    <rPh sb="1" eb="2">
      <t>リツ</t>
    </rPh>
    <rPh sb="2" eb="4">
      <t>ニュウリョク</t>
    </rPh>
    <phoneticPr fontId="3"/>
  </si>
  <si>
    <t>すべて同じ倍率の場合</t>
    <rPh sb="3" eb="4">
      <t>オナ</t>
    </rPh>
    <rPh sb="5" eb="6">
      <t>バイ</t>
    </rPh>
    <rPh sb="6" eb="7">
      <t>リツ</t>
    </rPh>
    <rPh sb="8" eb="10">
      <t>バアイ</t>
    </rPh>
    <phoneticPr fontId="3"/>
  </si>
  <si>
    <t>●粗利率の設定</t>
    <rPh sb="1" eb="2">
      <t>ホボ</t>
    </rPh>
    <rPh sb="2" eb="4">
      <t>リリツ</t>
    </rPh>
    <rPh sb="5" eb="7">
      <t>セッテイ</t>
    </rPh>
    <phoneticPr fontId="3"/>
  </si>
  <si>
    <t>（例１）Ａ     表×２０％の粗利を確保する売価⇒“＆リベート”のレス率を”0”とし、粗利率へ”20”と入力</t>
    <rPh sb="1" eb="2">
      <t>レイ</t>
    </rPh>
    <rPh sb="10" eb="11">
      <t>ヒョウ</t>
    </rPh>
    <rPh sb="16" eb="17">
      <t>アラ</t>
    </rPh>
    <rPh sb="17" eb="18">
      <t>リ</t>
    </rPh>
    <rPh sb="19" eb="21">
      <t>カクホ</t>
    </rPh>
    <rPh sb="23" eb="25">
      <t>バイカ</t>
    </rPh>
    <rPh sb="36" eb="37">
      <t>リツ</t>
    </rPh>
    <rPh sb="44" eb="45">
      <t>アラ</t>
    </rPh>
    <rPh sb="45" eb="47">
      <t>リリツ</t>
    </rPh>
    <rPh sb="53" eb="55">
      <t>ニュウリョク</t>
    </rPh>
    <phoneticPr fontId="3"/>
  </si>
  <si>
    <t>（例２）卸価格×２０％の粗利を確保する売価⇒“＆リベート”のレス率を入力し、粗利率へ”20”と入力</t>
    <rPh sb="1" eb="2">
      <t>レイ</t>
    </rPh>
    <rPh sb="4" eb="7">
      <t>オロシカカク</t>
    </rPh>
    <rPh sb="12" eb="13">
      <t>アラ</t>
    </rPh>
    <rPh sb="13" eb="14">
      <t>リ</t>
    </rPh>
    <rPh sb="15" eb="17">
      <t>カクホ</t>
    </rPh>
    <rPh sb="19" eb="21">
      <t>バイカ</t>
    </rPh>
    <rPh sb="38" eb="39">
      <t>アラ</t>
    </rPh>
    <rPh sb="39" eb="41">
      <t>リリツ</t>
    </rPh>
    <phoneticPr fontId="3"/>
  </si>
  <si>
    <t>粗利率入力</t>
    <rPh sb="0" eb="1">
      <t>アラ</t>
    </rPh>
    <rPh sb="1" eb="2">
      <t>リ</t>
    </rPh>
    <rPh sb="2" eb="3">
      <t>リツ</t>
    </rPh>
    <rPh sb="3" eb="5">
      <t>ニュウリョク</t>
    </rPh>
    <phoneticPr fontId="3"/>
  </si>
  <si>
    <t>すべて同じ粗利率の場合</t>
    <rPh sb="3" eb="4">
      <t>オナ</t>
    </rPh>
    <rPh sb="5" eb="6">
      <t>アラ</t>
    </rPh>
    <rPh sb="6" eb="7">
      <t>リ</t>
    </rPh>
    <rPh sb="7" eb="8">
      <t>リツ</t>
    </rPh>
    <rPh sb="9" eb="11">
      <t>バアイ</t>
    </rPh>
    <phoneticPr fontId="3"/>
  </si>
  <si>
    <t>５、消費税総額表示（倍率・粗利率に対する消費税込みの売価です。）</t>
    <rPh sb="2" eb="5">
      <t>ショウヒゼイ</t>
    </rPh>
    <rPh sb="5" eb="7">
      <t>ソウガク</t>
    </rPh>
    <rPh sb="7" eb="9">
      <t>ヒョウジ</t>
    </rPh>
    <rPh sb="10" eb="12">
      <t>バイリツ</t>
    </rPh>
    <rPh sb="13" eb="14">
      <t>アラ</t>
    </rPh>
    <rPh sb="14" eb="16">
      <t>リリツ</t>
    </rPh>
    <rPh sb="17" eb="18">
      <t>タイ</t>
    </rPh>
    <rPh sb="20" eb="22">
      <t>ショウヒ</t>
    </rPh>
    <rPh sb="22" eb="24">
      <t>ゼイコ</t>
    </rPh>
    <rPh sb="26" eb="28">
      <t>バイカ</t>
    </rPh>
    <phoneticPr fontId="3"/>
  </si>
  <si>
    <t>消費税率（掛率）</t>
    <rPh sb="0" eb="2">
      <t>ショウヒ</t>
    </rPh>
    <rPh sb="2" eb="3">
      <t>ゼイ</t>
    </rPh>
    <rPh sb="3" eb="4">
      <t>リツ</t>
    </rPh>
    <rPh sb="5" eb="7">
      <t>カケリツ</t>
    </rPh>
    <phoneticPr fontId="3"/>
  </si>
  <si>
    <t>最終売価決定</t>
    <rPh sb="0" eb="2">
      <t>サイシュウ</t>
    </rPh>
    <rPh sb="2" eb="4">
      <t>バイカ</t>
    </rPh>
    <rPh sb="4" eb="6">
      <t>ケッテイ</t>
    </rPh>
    <phoneticPr fontId="3"/>
  </si>
  <si>
    <r>
      <t>　1０円単位の場合　　⇒　</t>
    </r>
    <r>
      <rPr>
        <b/>
        <sz val="10"/>
        <rFont val="Meiryo UI"/>
        <family val="3"/>
        <charset val="128"/>
      </rPr>
      <t>１</t>
    </r>
    <r>
      <rPr>
        <sz val="10"/>
        <rFont val="Meiryo UI"/>
        <family val="3"/>
        <charset val="128"/>
      </rPr>
      <t>　を入力</t>
    </r>
    <rPh sb="3" eb="4">
      <t>エン</t>
    </rPh>
    <rPh sb="4" eb="6">
      <t>タンイ</t>
    </rPh>
    <rPh sb="7" eb="9">
      <t>バアイ</t>
    </rPh>
    <rPh sb="16" eb="18">
      <t>ニュウリョク</t>
    </rPh>
    <phoneticPr fontId="3"/>
  </si>
  <si>
    <r>
      <t>　1００円単位の場合　⇒　</t>
    </r>
    <r>
      <rPr>
        <b/>
        <sz val="10"/>
        <rFont val="Meiryo UI"/>
        <family val="3"/>
        <charset val="128"/>
      </rPr>
      <t>２　</t>
    </r>
    <r>
      <rPr>
        <sz val="10"/>
        <rFont val="Meiryo UI"/>
        <family val="3"/>
        <charset val="128"/>
      </rPr>
      <t>を入力</t>
    </r>
    <rPh sb="4" eb="5">
      <t>エン</t>
    </rPh>
    <rPh sb="5" eb="7">
      <t>タンイ</t>
    </rPh>
    <rPh sb="8" eb="10">
      <t>バアイ</t>
    </rPh>
    <rPh sb="16" eb="18">
      <t>ニュウリョク</t>
    </rPh>
    <phoneticPr fontId="3"/>
  </si>
  <si>
    <r>
      <t>　四捨五入　⇒　</t>
    </r>
    <r>
      <rPr>
        <b/>
        <sz val="10"/>
        <rFont val="Meiryo UI"/>
        <family val="3"/>
        <charset val="128"/>
      </rPr>
      <t>０</t>
    </r>
    <r>
      <rPr>
        <sz val="10"/>
        <rFont val="Meiryo UI"/>
        <family val="3"/>
        <charset val="128"/>
      </rPr>
      <t>　を入力</t>
    </r>
    <rPh sb="1" eb="5">
      <t>シシャゴニュウ</t>
    </rPh>
    <rPh sb="11" eb="13">
      <t>ニュウリョク</t>
    </rPh>
    <phoneticPr fontId="3"/>
  </si>
  <si>
    <r>
      <t>　1円単位の場合　　　⇒　　</t>
    </r>
    <r>
      <rPr>
        <b/>
        <sz val="10"/>
        <rFont val="Meiryo UI"/>
        <family val="3"/>
        <charset val="128"/>
      </rPr>
      <t>0</t>
    </r>
    <r>
      <rPr>
        <sz val="10"/>
        <rFont val="Meiryo UI"/>
        <family val="3"/>
        <charset val="128"/>
      </rPr>
      <t>　を入力</t>
    </r>
    <rPh sb="2" eb="3">
      <t>エン</t>
    </rPh>
    <rPh sb="3" eb="5">
      <t>タンイ</t>
    </rPh>
    <rPh sb="6" eb="8">
      <t>バアイ</t>
    </rPh>
    <rPh sb="17" eb="19">
      <t>ニュウリョク</t>
    </rPh>
    <phoneticPr fontId="3"/>
  </si>
  <si>
    <r>
      <t>　切り上げ　</t>
    </r>
    <r>
      <rPr>
        <sz val="6"/>
        <rFont val="Meiryo UI"/>
        <family val="3"/>
        <charset val="128"/>
      </rPr>
      <t>　</t>
    </r>
    <r>
      <rPr>
        <sz val="10"/>
        <rFont val="Meiryo UI"/>
        <family val="3"/>
        <charset val="128"/>
      </rPr>
      <t>⇒　</t>
    </r>
    <r>
      <rPr>
        <b/>
        <sz val="10"/>
        <rFont val="Meiryo UI"/>
        <family val="3"/>
        <charset val="128"/>
      </rPr>
      <t>１</t>
    </r>
    <r>
      <rPr>
        <sz val="10"/>
        <rFont val="Meiryo UI"/>
        <family val="3"/>
        <charset val="128"/>
      </rPr>
      <t>　を入力</t>
    </r>
    <rPh sb="1" eb="2">
      <t>キ</t>
    </rPh>
    <rPh sb="3" eb="4">
      <t>ア</t>
    </rPh>
    <rPh sb="12" eb="14">
      <t>ニュウリョク</t>
    </rPh>
    <phoneticPr fontId="3"/>
  </si>
  <si>
    <r>
      <t>　10円単位の場合　　⇒　　</t>
    </r>
    <r>
      <rPr>
        <b/>
        <sz val="10"/>
        <rFont val="Meiryo UI"/>
        <family val="3"/>
        <charset val="128"/>
      </rPr>
      <t>１</t>
    </r>
    <r>
      <rPr>
        <sz val="10"/>
        <rFont val="Meiryo UI"/>
        <family val="3"/>
        <charset val="128"/>
      </rPr>
      <t>を入力</t>
    </r>
    <rPh sb="3" eb="4">
      <t>エン</t>
    </rPh>
    <rPh sb="4" eb="6">
      <t>タンイ</t>
    </rPh>
    <rPh sb="7" eb="9">
      <t>バアイ</t>
    </rPh>
    <rPh sb="16" eb="18">
      <t>ニュウリョク</t>
    </rPh>
    <phoneticPr fontId="3"/>
  </si>
  <si>
    <r>
      <t>　切り捨て　</t>
    </r>
    <r>
      <rPr>
        <sz val="6"/>
        <rFont val="Meiryo UI"/>
        <family val="3"/>
        <charset val="128"/>
      </rPr>
      <t>　</t>
    </r>
    <r>
      <rPr>
        <sz val="10"/>
        <rFont val="Meiryo UI"/>
        <family val="3"/>
        <charset val="128"/>
      </rPr>
      <t>⇒　</t>
    </r>
    <r>
      <rPr>
        <b/>
        <sz val="10"/>
        <rFont val="Meiryo UI"/>
        <family val="3"/>
        <charset val="128"/>
      </rPr>
      <t>２</t>
    </r>
    <r>
      <rPr>
        <sz val="10"/>
        <rFont val="Meiryo UI"/>
        <family val="3"/>
        <charset val="128"/>
      </rPr>
      <t>　を入力　</t>
    </r>
    <rPh sb="1" eb="2">
      <t>キ</t>
    </rPh>
    <rPh sb="3" eb="4">
      <t>ス</t>
    </rPh>
    <rPh sb="12" eb="14">
      <t>ニュウリョク</t>
    </rPh>
    <phoneticPr fontId="3"/>
  </si>
  <si>
    <r>
      <t>　100円単位の場合　⇒　　</t>
    </r>
    <r>
      <rPr>
        <b/>
        <sz val="10"/>
        <rFont val="Meiryo UI"/>
        <family val="3"/>
        <charset val="128"/>
      </rPr>
      <t>２</t>
    </r>
    <r>
      <rPr>
        <sz val="10"/>
        <rFont val="Meiryo UI"/>
        <family val="3"/>
        <charset val="128"/>
      </rPr>
      <t>を入力</t>
    </r>
    <rPh sb="4" eb="5">
      <t>エン</t>
    </rPh>
    <rPh sb="5" eb="7">
      <t>タンイ</t>
    </rPh>
    <rPh sb="8" eb="10">
      <t>バアイ</t>
    </rPh>
    <rPh sb="16" eb="18">
      <t>ニュウリョク</t>
    </rPh>
    <phoneticPr fontId="3"/>
  </si>
  <si>
    <r>
      <t>　　コンパス上での卸価格の計算方法は、Ａ表－（Ａ表×レス率）となります。</t>
    </r>
    <r>
      <rPr>
        <b/>
        <sz val="10"/>
        <color indexed="10"/>
        <rFont val="Meiryo UI"/>
        <family val="3"/>
        <charset val="128"/>
      </rPr>
      <t>ここでの端数計算方法とは、</t>
    </r>
    <r>
      <rPr>
        <b/>
        <u/>
        <sz val="10"/>
        <color indexed="10"/>
        <rFont val="Meiryo UI"/>
        <family val="3"/>
        <charset val="128"/>
      </rPr>
      <t>（Ａ表×レス率）で求められた値の</t>
    </r>
    <rPh sb="6" eb="7">
      <t>ジョウ</t>
    </rPh>
    <rPh sb="9" eb="12">
      <t>オロシカカク</t>
    </rPh>
    <rPh sb="13" eb="15">
      <t>ケイサン</t>
    </rPh>
    <rPh sb="15" eb="17">
      <t>ホウホウ</t>
    </rPh>
    <rPh sb="20" eb="21">
      <t>ヒョウ</t>
    </rPh>
    <rPh sb="24" eb="25">
      <t>ヒョウ</t>
    </rPh>
    <rPh sb="28" eb="29">
      <t>リツ</t>
    </rPh>
    <rPh sb="40" eb="42">
      <t>ハスウ</t>
    </rPh>
    <rPh sb="42" eb="44">
      <t>ケイサン</t>
    </rPh>
    <rPh sb="44" eb="46">
      <t>ホウホウ</t>
    </rPh>
    <rPh sb="58" eb="59">
      <t>モト</t>
    </rPh>
    <rPh sb="63" eb="64">
      <t>アタイ</t>
    </rPh>
    <phoneticPr fontId="3"/>
  </si>
  <si>
    <r>
      <t>　　</t>
    </r>
    <r>
      <rPr>
        <b/>
        <u/>
        <sz val="10"/>
        <color indexed="10"/>
        <rFont val="Meiryo UI"/>
        <family val="3"/>
        <charset val="128"/>
      </rPr>
      <t>処理方法の事を意味</t>
    </r>
    <r>
      <rPr>
        <b/>
        <sz val="10"/>
        <rFont val="Meiryo UI"/>
        <family val="3"/>
        <charset val="128"/>
      </rPr>
      <t>しており、最終価格に対するものではありません。</t>
    </r>
    <rPh sb="16" eb="18">
      <t>サイシュウ</t>
    </rPh>
    <rPh sb="18" eb="20">
      <t>カカク</t>
    </rPh>
    <rPh sb="21" eb="22">
      <t>タイ</t>
    </rPh>
    <phoneticPr fontId="3"/>
  </si>
  <si>
    <t>4×4</t>
    <phoneticPr fontId="3"/>
  </si>
  <si>
    <t>TAXI　</t>
    <phoneticPr fontId="3"/>
  </si>
  <si>
    <t>VAN &amp; LTR</t>
    <phoneticPr fontId="3"/>
  </si>
  <si>
    <t>G073</t>
    <phoneticPr fontId="3"/>
  </si>
  <si>
    <t>TAXI</t>
    <phoneticPr fontId="3"/>
  </si>
  <si>
    <t>SY01V</t>
    <phoneticPr fontId="3"/>
  </si>
  <si>
    <t>G072</t>
    <phoneticPr fontId="3"/>
  </si>
  <si>
    <t>IG30ﾌﾟﾗｽ</t>
    <phoneticPr fontId="3"/>
  </si>
  <si>
    <t>３、倍率 （＆リベートに対する価格です。販売店に応じて入力して下さい。）</t>
    <phoneticPr fontId="3"/>
  </si>
  <si>
    <t>　　　　　上乗せ金額に”500”を入力</t>
    <phoneticPr fontId="3"/>
  </si>
  <si>
    <t>４、粗利率（&amp;リベートに対する価格です。販売店に応じて入力して下さい。）</t>
    <phoneticPr fontId="3"/>
  </si>
  <si>
    <r>
      <t>　1円単位の場合　　　⇒　</t>
    </r>
    <r>
      <rPr>
        <b/>
        <sz val="10"/>
        <rFont val="Meiryo UI"/>
        <family val="3"/>
        <charset val="128"/>
      </rPr>
      <t>０</t>
    </r>
    <r>
      <rPr>
        <sz val="10"/>
        <rFont val="Meiryo UI"/>
        <family val="3"/>
        <charset val="128"/>
      </rPr>
      <t>　を入力</t>
    </r>
    <rPh sb="2" eb="3">
      <t>エン</t>
    </rPh>
    <rPh sb="3" eb="5">
      <t>タンイ</t>
    </rPh>
    <rPh sb="6" eb="8">
      <t>バアイ</t>
    </rPh>
    <rPh sb="16" eb="18">
      <t>ニュウリョク</t>
    </rPh>
    <phoneticPr fontId="3"/>
  </si>
  <si>
    <t>パターン</t>
  </si>
  <si>
    <t>幅</t>
    <rPh sb="0" eb="1">
      <t>ハバ</t>
    </rPh>
    <phoneticPr fontId="2"/>
  </si>
  <si>
    <t>扁平</t>
    <rPh sb="0" eb="2">
      <t>ヘンペイ</t>
    </rPh>
    <phoneticPr fontId="2"/>
  </si>
  <si>
    <t>インチ</t>
  </si>
  <si>
    <t>タイヤサイズ</t>
  </si>
  <si>
    <t>&amp;リベート</t>
  </si>
  <si>
    <t>20</t>
  </si>
  <si>
    <t>195</t>
  </si>
  <si>
    <t>15</t>
  </si>
  <si>
    <t>65</t>
  </si>
  <si>
    <t>14</t>
  </si>
  <si>
    <t>175</t>
  </si>
  <si>
    <t>①A表</t>
    <rPh sb="2" eb="3">
      <t>ヒョウ</t>
    </rPh>
    <phoneticPr fontId="3"/>
  </si>
  <si>
    <t>②&amp;リベート</t>
    <phoneticPr fontId="3"/>
  </si>
  <si>
    <t>③倍率</t>
    <rPh sb="1" eb="3">
      <t>バイリツ</t>
    </rPh>
    <phoneticPr fontId="3"/>
  </si>
  <si>
    <t>④倍率(税込み)</t>
    <rPh sb="1" eb="3">
      <t>バイリツ</t>
    </rPh>
    <rPh sb="4" eb="6">
      <t>ゼイコ</t>
    </rPh>
    <phoneticPr fontId="3"/>
  </si>
  <si>
    <t>⑤粗利率</t>
    <rPh sb="1" eb="3">
      <t>アラリ</t>
    </rPh>
    <rPh sb="3" eb="4">
      <t>リツ</t>
    </rPh>
    <phoneticPr fontId="3"/>
  </si>
  <si>
    <t>⑥粗利率(税込み)</t>
    <rPh sb="1" eb="3">
      <t>アラリ</t>
    </rPh>
    <rPh sb="3" eb="4">
      <t>リツ</t>
    </rPh>
    <rPh sb="5" eb="7">
      <t>ゼイコ</t>
    </rPh>
    <phoneticPr fontId="3"/>
  </si>
  <si>
    <t>EDP</t>
    <phoneticPr fontId="3"/>
  </si>
  <si>
    <t>倍率</t>
    <rPh sb="0" eb="2">
      <t>バイリツ</t>
    </rPh>
    <phoneticPr fontId="3"/>
  </si>
  <si>
    <t>桁数</t>
    <rPh sb="0" eb="2">
      <t>ケタスウ</t>
    </rPh>
    <phoneticPr fontId="3"/>
  </si>
  <si>
    <t>A表</t>
    <rPh sb="1" eb="2">
      <t>ヒョウ</t>
    </rPh>
    <phoneticPr fontId="3"/>
  </si>
  <si>
    <t>端数処理</t>
    <rPh sb="0" eb="2">
      <t>ハスウ</t>
    </rPh>
    <rPh sb="2" eb="4">
      <t>ショリ</t>
    </rPh>
    <phoneticPr fontId="3"/>
  </si>
  <si>
    <t>レス率</t>
    <rPh sb="2" eb="3">
      <t>リツ</t>
    </rPh>
    <phoneticPr fontId="3"/>
  </si>
  <si>
    <t>上乗せ
金額</t>
    <rPh sb="0" eb="2">
      <t>ウワノ</t>
    </rPh>
    <rPh sb="4" eb="6">
      <t>キンガク</t>
    </rPh>
    <phoneticPr fontId="3"/>
  </si>
  <si>
    <t>税率</t>
    <rPh sb="0" eb="2">
      <t>ゼイリツ</t>
    </rPh>
    <phoneticPr fontId="3"/>
  </si>
  <si>
    <t>倍率
(税込み)</t>
    <rPh sb="0" eb="2">
      <t>バイリツ</t>
    </rPh>
    <rPh sb="4" eb="6">
      <t>ゼイコ</t>
    </rPh>
    <phoneticPr fontId="3"/>
  </si>
  <si>
    <t>粗利率</t>
    <rPh sb="0" eb="2">
      <t>アラリ</t>
    </rPh>
    <rPh sb="2" eb="3">
      <t>リツ</t>
    </rPh>
    <phoneticPr fontId="3"/>
  </si>
  <si>
    <t>粗利率
(税込み)</t>
    <rPh sb="0" eb="2">
      <t>アラリ</t>
    </rPh>
    <rPh sb="2" eb="3">
      <t>リツ</t>
    </rPh>
    <rPh sb="5" eb="7">
      <t>ゼイコ</t>
    </rPh>
    <phoneticPr fontId="3"/>
  </si>
  <si>
    <t>数式</t>
    <rPh sb="0" eb="2">
      <t>スウシキ</t>
    </rPh>
    <phoneticPr fontId="3"/>
  </si>
  <si>
    <t>この行の数式は絶対に変更しない！　⇒⇒⇒</t>
    <rPh sb="2" eb="3">
      <t>ギョウ</t>
    </rPh>
    <rPh sb="4" eb="6">
      <t>スウシキ</t>
    </rPh>
    <rPh sb="7" eb="9">
      <t>ゼッタイ</t>
    </rPh>
    <rPh sb="10" eb="12">
      <t>ヘンコウ</t>
    </rPh>
    <phoneticPr fontId="3"/>
  </si>
  <si>
    <t>商品コード</t>
    <rPh sb="0" eb="2">
      <t>ショウヒン</t>
    </rPh>
    <phoneticPr fontId="3"/>
  </si>
  <si>
    <t>F4654</t>
  </si>
  <si>
    <t>F3975</t>
  </si>
  <si>
    <t>F3980</t>
  </si>
  <si>
    <t>F3984</t>
  </si>
  <si>
    <t>F4837</t>
  </si>
  <si>
    <t>F4966</t>
  </si>
  <si>
    <t>F3966</t>
  </si>
  <si>
    <t>F3476</t>
  </si>
  <si>
    <t>F3965</t>
  </si>
  <si>
    <t>K9372</t>
  </si>
  <si>
    <t>K8652</t>
  </si>
  <si>
    <t>K8651</t>
  </si>
  <si>
    <t>F1837</t>
  </si>
  <si>
    <t>E3653</t>
  </si>
  <si>
    <t>E3654</t>
  </si>
  <si>
    <t>E3529</t>
  </si>
  <si>
    <t>E3652</t>
  </si>
  <si>
    <t>E3650</t>
  </si>
  <si>
    <t>E3743</t>
  </si>
  <si>
    <t>サイズ</t>
    <phoneticPr fontId="58"/>
  </si>
  <si>
    <t>LT285/75R16 116/113Q C</t>
    <phoneticPr fontId="3"/>
  </si>
  <si>
    <t>LT315/75R16 121Q D</t>
    <phoneticPr fontId="3"/>
  </si>
  <si>
    <t>195/80R15 107/105L LT</t>
    <phoneticPr fontId="3"/>
  </si>
  <si>
    <t xml:space="preserve">31X10.50R15 LT 6 </t>
    <phoneticPr fontId="3"/>
  </si>
  <si>
    <t>◎印はIGT2Aです。</t>
    <phoneticPr fontId="3"/>
  </si>
  <si>
    <t>106/104N</t>
    <phoneticPr fontId="3"/>
  </si>
  <si>
    <t>R5465</t>
    <phoneticPr fontId="3"/>
  </si>
  <si>
    <t>R6323</t>
    <phoneticPr fontId="3"/>
  </si>
  <si>
    <t>275/40R18</t>
    <phoneticPr fontId="3"/>
  </si>
  <si>
    <t>215/45R18</t>
    <phoneticPr fontId="3"/>
  </si>
  <si>
    <t>R6729</t>
    <phoneticPr fontId="3"/>
  </si>
  <si>
    <t>195/60R17</t>
    <phoneticPr fontId="3"/>
  </si>
  <si>
    <t>215/60R18</t>
    <phoneticPr fontId="3"/>
  </si>
  <si>
    <t>R5888</t>
    <phoneticPr fontId="3"/>
  </si>
  <si>
    <t>275/45R20</t>
    <phoneticPr fontId="3"/>
  </si>
  <si>
    <t>R5889</t>
    <phoneticPr fontId="3"/>
  </si>
  <si>
    <t>305/40R20</t>
    <phoneticPr fontId="3"/>
  </si>
  <si>
    <t>E5124</t>
    <phoneticPr fontId="3"/>
  </si>
  <si>
    <t>112H</t>
    <phoneticPr fontId="3"/>
  </si>
  <si>
    <t>110H</t>
    <phoneticPr fontId="3"/>
  </si>
  <si>
    <t>109/107N</t>
    <phoneticPr fontId="3"/>
  </si>
  <si>
    <t>IG70</t>
  </si>
  <si>
    <t>R7183</t>
  </si>
  <si>
    <t>R7146</t>
  </si>
  <si>
    <t>R7106</t>
  </si>
  <si>
    <t>R7187</t>
  </si>
  <si>
    <t>R7099</t>
  </si>
  <si>
    <t>R7101</t>
  </si>
  <si>
    <t>R7171</t>
  </si>
  <si>
    <t>R7122</t>
  </si>
  <si>
    <t>R7179</t>
  </si>
  <si>
    <t>R7154</t>
  </si>
  <si>
    <t>R7130</t>
  </si>
  <si>
    <t>R7138</t>
  </si>
  <si>
    <t>R7100</t>
  </si>
  <si>
    <t>R7168</t>
  </si>
  <si>
    <t>R7173</t>
  </si>
  <si>
    <t>R7157</t>
  </si>
  <si>
    <t>R7188</t>
  </si>
  <si>
    <t>R7120</t>
  </si>
  <si>
    <t>R7164</t>
  </si>
  <si>
    <t>R7169</t>
  </si>
  <si>
    <t>R7191</t>
  </si>
  <si>
    <t>R7185</t>
  </si>
  <si>
    <t>R7148</t>
  </si>
  <si>
    <t>R7094</t>
  </si>
  <si>
    <t>R7170</t>
  </si>
  <si>
    <t>R7192</t>
  </si>
  <si>
    <t>R7153</t>
  </si>
  <si>
    <t>R7177</t>
  </si>
  <si>
    <t>R7115</t>
  </si>
  <si>
    <t>R7189</t>
  </si>
  <si>
    <t>R7161</t>
  </si>
  <si>
    <t>R7172</t>
  </si>
  <si>
    <t>R7149</t>
  </si>
  <si>
    <t>R7137</t>
  </si>
  <si>
    <t>R7176</t>
  </si>
  <si>
    <t>R7184</t>
  </si>
  <si>
    <t>R7144</t>
  </si>
  <si>
    <t>R7136</t>
  </si>
  <si>
    <t>R7128</t>
  </si>
  <si>
    <t>R7182</t>
  </si>
  <si>
    <t>R7121</t>
  </si>
  <si>
    <t>R7141</t>
  </si>
  <si>
    <t>R7104</t>
  </si>
  <si>
    <t>R7124</t>
  </si>
  <si>
    <t>R7117</t>
  </si>
  <si>
    <t>R7108</t>
  </si>
  <si>
    <t>R7096</t>
  </si>
  <si>
    <t>R7167</t>
  </si>
  <si>
    <t>R7175</t>
  </si>
  <si>
    <t>R7156</t>
  </si>
  <si>
    <t>R7107</t>
  </si>
  <si>
    <t>R7145</t>
  </si>
  <si>
    <t>R7098</t>
  </si>
  <si>
    <t>R7165</t>
  </si>
  <si>
    <t>R7129</t>
  </si>
  <si>
    <t>R7162</t>
  </si>
  <si>
    <t>R7140</t>
  </si>
  <si>
    <t>R7112</t>
  </si>
  <si>
    <t>R7109</t>
  </si>
  <si>
    <t>R7180</t>
  </si>
  <si>
    <t>R7125</t>
  </si>
  <si>
    <t>R7132</t>
  </si>
  <si>
    <t>R7116</t>
  </si>
  <si>
    <t>R7163</t>
  </si>
  <si>
    <t>R7139</t>
  </si>
  <si>
    <t>R7151</t>
  </si>
  <si>
    <t>R7152</t>
  </si>
  <si>
    <t>R7181</t>
  </si>
  <si>
    <t>R7131</t>
  </si>
  <si>
    <t>R7097</t>
  </si>
  <si>
    <t>R7166</t>
  </si>
  <si>
    <t>R7190</t>
  </si>
  <si>
    <t>R7102</t>
  </si>
  <si>
    <t>R7142</t>
  </si>
  <si>
    <t>R7113</t>
  </si>
  <si>
    <t>R7111</t>
  </si>
  <si>
    <t>R7093</t>
  </si>
  <si>
    <t>R7133</t>
  </si>
  <si>
    <t>R7178</t>
  </si>
  <si>
    <t>R7186</t>
  </si>
  <si>
    <t>R7103</t>
  </si>
  <si>
    <t>R7143</t>
  </si>
  <si>
    <t>R7095</t>
  </si>
  <si>
    <t>R7114</t>
  </si>
  <si>
    <t>R7118</t>
  </si>
  <si>
    <t>R7119</t>
  </si>
  <si>
    <t>R7110</t>
  </si>
  <si>
    <t>245/35R19 93Q</t>
  </si>
  <si>
    <t>225/40R19 93Q</t>
  </si>
  <si>
    <t>245/40R19 98Q</t>
  </si>
  <si>
    <t>225/45R18 95Q</t>
  </si>
  <si>
    <t>235/45R18 98Q</t>
  </si>
  <si>
    <t>215/55R18 99Q</t>
  </si>
  <si>
    <t>205/40R17 84Q</t>
  </si>
  <si>
    <t>225/50R17 98Q</t>
  </si>
  <si>
    <t>235/55R17 99Q</t>
  </si>
  <si>
    <t>195/60R17 90Q</t>
  </si>
  <si>
    <t>195/45R16 84Q</t>
  </si>
  <si>
    <t>205/60R16 96Q</t>
  </si>
  <si>
    <t>175/65R15 88Q</t>
  </si>
  <si>
    <t>215/60R18</t>
  </si>
  <si>
    <t>195/60R17</t>
  </si>
  <si>
    <t>◇=Aパターン</t>
    <phoneticPr fontId="3"/>
  </si>
  <si>
    <t>△</t>
  </si>
  <si>
    <t>-</t>
  </si>
  <si>
    <t>E5367</t>
  </si>
  <si>
    <t>E5368</t>
  </si>
  <si>
    <t>E5369</t>
  </si>
  <si>
    <t>LT285/70R17</t>
  </si>
  <si>
    <t>LT255/75R17</t>
  </si>
  <si>
    <t>650R16 97Q</t>
  </si>
  <si>
    <t>IG70</t>
    <phoneticPr fontId="3"/>
  </si>
  <si>
    <t>IG60 Z・P・S</t>
    <phoneticPr fontId="3"/>
  </si>
  <si>
    <t>■</t>
    <phoneticPr fontId="3"/>
  </si>
  <si>
    <t>■印は「IG30PL」です。</t>
    <rPh sb="1" eb="2">
      <t>シルシ</t>
    </rPh>
    <phoneticPr fontId="3"/>
  </si>
  <si>
    <t>LT255/75R17 111Q  C</t>
  </si>
  <si>
    <t>LT285/70R17 121Q  E</t>
  </si>
  <si>
    <t>84Q</t>
    <phoneticPr fontId="3"/>
  </si>
  <si>
    <t>R7135</t>
  </si>
  <si>
    <t>R7127</t>
  </si>
  <si>
    <t>R7155</t>
  </si>
  <si>
    <t>R7159</t>
  </si>
  <si>
    <t>R7105</t>
  </si>
  <si>
    <t>R7134</t>
  </si>
  <si>
    <t>R7158</t>
  </si>
  <si>
    <t>R7150</t>
  </si>
  <si>
    <t>R7126</t>
  </si>
  <si>
    <t>R7123</t>
  </si>
  <si>
    <t>R7147</t>
  </si>
  <si>
    <t>R8225</t>
  </si>
  <si>
    <t>R8224</t>
  </si>
  <si>
    <t>R8231</t>
  </si>
  <si>
    <t>R8230</t>
  </si>
  <si>
    <t>R8229</t>
  </si>
  <si>
    <t>195/50R19 88Q</t>
  </si>
  <si>
    <t>R8234</t>
  </si>
  <si>
    <t>R8233</t>
  </si>
  <si>
    <t>R8228</t>
  </si>
  <si>
    <t>235/60R19 103Q</t>
  </si>
  <si>
    <t>R8232</t>
  </si>
  <si>
    <t>255/40R20 101Q</t>
  </si>
  <si>
    <t>R8522</t>
  </si>
  <si>
    <t>R8521</t>
  </si>
  <si>
    <t>R8226</t>
  </si>
  <si>
    <t>R8227</t>
  </si>
  <si>
    <t>235/50R21 101Q</t>
  </si>
  <si>
    <t>195/50R19</t>
  </si>
  <si>
    <t>235/60R19</t>
  </si>
  <si>
    <t>255/40R20</t>
  </si>
  <si>
    <t>265/35R21</t>
  </si>
  <si>
    <t>265/40R21</t>
  </si>
  <si>
    <t>225/45R21</t>
  </si>
  <si>
    <t>235/50R21</t>
  </si>
  <si>
    <t>R8035</t>
  </si>
  <si>
    <t>R8036</t>
  </si>
  <si>
    <t>R8038</t>
  </si>
  <si>
    <t>R8041</t>
  </si>
  <si>
    <t>R8037</t>
  </si>
  <si>
    <t>R8043</t>
  </si>
  <si>
    <t>R8044</t>
  </si>
  <si>
    <t>R8046</t>
  </si>
  <si>
    <t>R8042</t>
  </si>
  <si>
    <t>R8039</t>
  </si>
  <si>
    <t>R8045</t>
  </si>
  <si>
    <t>R8048</t>
  </si>
  <si>
    <t>R8047</t>
  </si>
  <si>
    <t>R8199</t>
  </si>
  <si>
    <t>265/65R18 114Q</t>
  </si>
  <si>
    <t>R8505</t>
  </si>
  <si>
    <t>275/40R21</t>
  </si>
  <si>
    <t>285/40R21</t>
  </si>
  <si>
    <t>275/45R21</t>
  </si>
  <si>
    <t>315/30R22</t>
  </si>
  <si>
    <t>285/35R22</t>
  </si>
  <si>
    <t>235/50R20</t>
  </si>
  <si>
    <t>275/35R22</t>
  </si>
  <si>
    <t>315/35R21</t>
  </si>
  <si>
    <t>315/40R21</t>
  </si>
  <si>
    <t>265/55R20</t>
  </si>
  <si>
    <t>265/50R22</t>
  </si>
  <si>
    <t>265/65R18</t>
  </si>
  <si>
    <t>重複CHK</t>
    <rPh sb="0" eb="2">
      <t>ジュウフク</t>
    </rPh>
    <phoneticPr fontId="3"/>
  </si>
  <si>
    <t>O列数式下まで伸ばす</t>
    <rPh sb="1" eb="2">
      <t>レツ</t>
    </rPh>
    <rPh sb="2" eb="4">
      <t>スウシキ</t>
    </rPh>
    <rPh sb="4" eb="5">
      <t>シタ</t>
    </rPh>
    <rPh sb="7" eb="8">
      <t>ノ</t>
    </rPh>
    <phoneticPr fontId="3"/>
  </si>
  <si>
    <t>255/55R18</t>
    <phoneticPr fontId="3"/>
  </si>
  <si>
    <t>195/50R19</t>
    <phoneticPr fontId="3"/>
  </si>
  <si>
    <t>255/40R20</t>
    <phoneticPr fontId="3"/>
  </si>
  <si>
    <t>265/35R21</t>
    <phoneticPr fontId="3"/>
  </si>
  <si>
    <t>265/40R21</t>
    <phoneticPr fontId="3"/>
  </si>
  <si>
    <t>225/45R21</t>
    <phoneticPr fontId="3"/>
  </si>
  <si>
    <t>235/50R21</t>
    <phoneticPr fontId="3"/>
  </si>
  <si>
    <t>R8227</t>
    <phoneticPr fontId="3"/>
  </si>
  <si>
    <t>111Q</t>
  </si>
  <si>
    <t>275/40R21</t>
    <phoneticPr fontId="3"/>
  </si>
  <si>
    <t>285/40R21</t>
    <phoneticPr fontId="3"/>
  </si>
  <si>
    <t>275/45R21</t>
    <phoneticPr fontId="3"/>
  </si>
  <si>
    <t>315/30R22</t>
    <phoneticPr fontId="3"/>
  </si>
  <si>
    <t>285/35R22</t>
    <phoneticPr fontId="3"/>
  </si>
  <si>
    <t>235/50R20</t>
    <phoneticPr fontId="3"/>
  </si>
  <si>
    <t>●</t>
    <phoneticPr fontId="3"/>
  </si>
  <si>
    <t>●印のサイズはEMT規格のランフラットタイヤとなります</t>
    <rPh sb="1" eb="2">
      <t>シルシ</t>
    </rPh>
    <rPh sb="10" eb="12">
      <t>キカク</t>
    </rPh>
    <phoneticPr fontId="3"/>
  </si>
  <si>
    <t>275/35R22</t>
    <phoneticPr fontId="3"/>
  </si>
  <si>
    <t>315/35R21</t>
    <phoneticPr fontId="3"/>
  </si>
  <si>
    <t>315/40R21</t>
    <phoneticPr fontId="3"/>
  </si>
  <si>
    <t>265/55R20</t>
    <phoneticPr fontId="3"/>
  </si>
  <si>
    <t>265/50R22</t>
    <phoneticPr fontId="3"/>
  </si>
  <si>
    <t>265/65R18</t>
    <phoneticPr fontId="3"/>
  </si>
  <si>
    <t>IG91（LT）</t>
    <phoneticPr fontId="3"/>
  </si>
  <si>
    <t>ライトトラック</t>
  </si>
  <si>
    <t>ライトトラック</t>
    <phoneticPr fontId="3"/>
  </si>
  <si>
    <r>
      <t>IG91</t>
    </r>
    <r>
      <rPr>
        <b/>
        <sz val="7"/>
        <color indexed="8"/>
        <rFont val="Meiryo UI"/>
        <family val="3"/>
        <charset val="128"/>
      </rPr>
      <t>（LT）</t>
    </r>
    <phoneticPr fontId="3"/>
  </si>
  <si>
    <r>
      <t>SY900</t>
    </r>
    <r>
      <rPr>
        <b/>
        <sz val="7"/>
        <color indexed="8"/>
        <rFont val="Meiryo UI"/>
        <family val="3"/>
        <charset val="128"/>
      </rPr>
      <t>（VAN）</t>
    </r>
    <phoneticPr fontId="3"/>
  </si>
  <si>
    <r>
      <t>SY01</t>
    </r>
    <r>
      <rPr>
        <b/>
        <sz val="7"/>
        <color indexed="8"/>
        <rFont val="Meiryo UI"/>
        <family val="3"/>
        <charset val="128"/>
      </rPr>
      <t>（LT）</t>
    </r>
    <phoneticPr fontId="3"/>
  </si>
  <si>
    <r>
      <t>SY109</t>
    </r>
    <r>
      <rPr>
        <b/>
        <sz val="7"/>
        <color indexed="8"/>
        <rFont val="Meiryo UI"/>
        <family val="3"/>
        <charset val="128"/>
      </rPr>
      <t>（LT）</t>
    </r>
    <phoneticPr fontId="3"/>
  </si>
  <si>
    <t>SY900（VAN）</t>
    <phoneticPr fontId="3"/>
  </si>
  <si>
    <t>SY01（LT）</t>
    <phoneticPr fontId="3"/>
  </si>
  <si>
    <t>SY109（LT）</t>
    <phoneticPr fontId="3"/>
  </si>
  <si>
    <t>SY01（LT）</t>
    <phoneticPr fontId="3"/>
  </si>
  <si>
    <t>IG91（LT）</t>
    <phoneticPr fontId="3"/>
  </si>
  <si>
    <t>205/55R17 95Q</t>
  </si>
  <si>
    <t>215/45R18 93Q</t>
  </si>
  <si>
    <t>235/60R18 107Q</t>
  </si>
  <si>
    <t>235/50R19 103Q</t>
  </si>
  <si>
    <t>225/55R19 103Q</t>
  </si>
  <si>
    <t>265/35R21 101Q</t>
  </si>
  <si>
    <t>265/40R21 105Q</t>
  </si>
  <si>
    <t>265/45R20 108Q</t>
  </si>
  <si>
    <t>275/40R21 107Q</t>
  </si>
  <si>
    <t>285/40R21 109Q</t>
  </si>
  <si>
    <t>275/45R21 110Q</t>
  </si>
  <si>
    <t>315/30R22 107Q</t>
  </si>
  <si>
    <t>285/35R22 106Q</t>
  </si>
  <si>
    <t>235/50R20 104Q</t>
  </si>
  <si>
    <t>275/35R22 104Q</t>
  </si>
  <si>
    <t>315/35R21 111Q</t>
  </si>
  <si>
    <t>315/40R21 115Q</t>
  </si>
  <si>
    <t>265/55R20 113Q</t>
  </si>
  <si>
    <t>265/50R22 112Q</t>
  </si>
  <si>
    <t>275/40R20 106Q</t>
  </si>
  <si>
    <t>275/50R20 113Q</t>
  </si>
  <si>
    <t>255/55R19 111Q</t>
  </si>
  <si>
    <t>R8821</t>
  </si>
  <si>
    <t>215/40R18</t>
    <phoneticPr fontId="3"/>
  </si>
  <si>
    <t>215/40R18 89Q</t>
  </si>
  <si>
    <t>89Q</t>
    <phoneticPr fontId="3"/>
  </si>
  <si>
    <t>R8818</t>
  </si>
  <si>
    <t>295/30R20</t>
    <phoneticPr fontId="3"/>
  </si>
  <si>
    <t>R8817</t>
  </si>
  <si>
    <t>R8816</t>
  </si>
  <si>
    <t>265/35R20</t>
    <phoneticPr fontId="3"/>
  </si>
  <si>
    <t>295/35R20</t>
    <phoneticPr fontId="3"/>
  </si>
  <si>
    <t>265/35R20 99Q</t>
  </si>
  <si>
    <t>295/35R20 105Q</t>
  </si>
  <si>
    <t>R8815</t>
  </si>
  <si>
    <t>R8814</t>
  </si>
  <si>
    <t>R8822</t>
  </si>
  <si>
    <t>R8824</t>
  </si>
  <si>
    <t>265/40R20 104Q</t>
  </si>
  <si>
    <t>245/45R20 103Q</t>
  </si>
  <si>
    <t>265/40R20</t>
    <phoneticPr fontId="3"/>
  </si>
  <si>
    <t>245/45R20</t>
    <phoneticPr fontId="3"/>
  </si>
  <si>
    <t>255/45R20</t>
    <phoneticPr fontId="3"/>
  </si>
  <si>
    <t>R8820</t>
  </si>
  <si>
    <t>295/35R19</t>
    <phoneticPr fontId="3"/>
  </si>
  <si>
    <t>275/40R19</t>
    <phoneticPr fontId="3"/>
  </si>
  <si>
    <t>265/40R19 102Q</t>
  </si>
  <si>
    <t>275/40R19 105Q</t>
  </si>
  <si>
    <t>R8819</t>
  </si>
  <si>
    <t>R8823</t>
  </si>
  <si>
    <t>235/55R19 105Q</t>
  </si>
  <si>
    <t>R8813</t>
  </si>
  <si>
    <t>315/30R23 108Q</t>
  </si>
  <si>
    <t>275/35R23 104Q</t>
  </si>
  <si>
    <t>315/30R23</t>
    <phoneticPr fontId="3"/>
  </si>
  <si>
    <t>275/35R23</t>
    <phoneticPr fontId="3"/>
  </si>
  <si>
    <t>315/35R22 111Q</t>
  </si>
  <si>
    <t>275/40R22 107Q</t>
  </si>
  <si>
    <t>285/40R22 110Q</t>
  </si>
  <si>
    <t>315/35R22</t>
    <phoneticPr fontId="3"/>
  </si>
  <si>
    <t>275/40R22</t>
    <phoneticPr fontId="3"/>
  </si>
  <si>
    <t>285/40R22</t>
    <phoneticPr fontId="3"/>
  </si>
  <si>
    <t>285/45R21 113Q</t>
  </si>
  <si>
    <t>285/45R21</t>
    <phoneticPr fontId="3"/>
  </si>
  <si>
    <t>295/40R20</t>
    <phoneticPr fontId="3"/>
  </si>
  <si>
    <t>255/55R20 110Q</t>
  </si>
  <si>
    <t>255/55R20</t>
    <phoneticPr fontId="3"/>
  </si>
  <si>
    <t>265/60R20</t>
  </si>
  <si>
    <t>265/60R20</t>
    <phoneticPr fontId="3"/>
  </si>
  <si>
    <t>235/60R19</t>
    <phoneticPr fontId="3"/>
  </si>
  <si>
    <t>255/65R18</t>
  </si>
  <si>
    <t>255/65R18</t>
    <phoneticPr fontId="3"/>
  </si>
  <si>
    <t>245/70R18</t>
  </si>
  <si>
    <t>245/70R18</t>
    <phoneticPr fontId="3"/>
  </si>
  <si>
    <t>LT215/65R16 109/107Q</t>
  </si>
  <si>
    <t>PR／LI</t>
  </si>
  <si>
    <t>315/35R20</t>
    <phoneticPr fontId="3"/>
  </si>
  <si>
    <t>R9226</t>
  </si>
  <si>
    <t>R8923</t>
  </si>
  <si>
    <t>R8925</t>
  </si>
  <si>
    <t>R8926</t>
  </si>
  <si>
    <t>E5575</t>
  </si>
  <si>
    <t>R8927</t>
  </si>
  <si>
    <t>R8928</t>
  </si>
  <si>
    <t>R8929</t>
  </si>
  <si>
    <t>R8931</t>
  </si>
  <si>
    <t>R8932</t>
  </si>
  <si>
    <t>R8933</t>
  </si>
  <si>
    <t>R8921</t>
  </si>
  <si>
    <t>R8922</t>
  </si>
  <si>
    <t>R8930</t>
  </si>
  <si>
    <t>R8934</t>
  </si>
  <si>
    <t>R8924</t>
  </si>
  <si>
    <t>235/45R21</t>
    <phoneticPr fontId="3"/>
  </si>
  <si>
    <t>R9396</t>
  </si>
  <si>
    <t>225/45R21 95Q</t>
  </si>
  <si>
    <t>235/45R21 101Q</t>
  </si>
  <si>
    <t>215/65R16C 109Q</t>
  </si>
  <si>
    <t>215/65R16C</t>
    <phoneticPr fontId="3"/>
  </si>
  <si>
    <t>G075 Z・P・S</t>
    <phoneticPr fontId="3"/>
  </si>
  <si>
    <t>4×4 ・ ＳＵＶ用ランフラットタイヤ</t>
    <phoneticPr fontId="3"/>
  </si>
  <si>
    <t>G075 Runflat</t>
  </si>
  <si>
    <t>G075 Runflat</t>
    <phoneticPr fontId="3"/>
  </si>
  <si>
    <t>ice GUARD</t>
    <phoneticPr fontId="3"/>
  </si>
  <si>
    <t>ice GURAD IG91</t>
    <phoneticPr fontId="3"/>
  </si>
  <si>
    <t>カタログ掲載</t>
    <rPh sb="4" eb="6">
      <t>ケイサイ</t>
    </rPh>
    <phoneticPr fontId="3"/>
  </si>
  <si>
    <t>R8816</t>
    <phoneticPr fontId="3"/>
  </si>
  <si>
    <t>255/35R19</t>
    <phoneticPr fontId="3"/>
  </si>
  <si>
    <t>255/40R19</t>
    <phoneticPr fontId="3"/>
  </si>
  <si>
    <t>235/50R19</t>
    <phoneticPr fontId="3"/>
  </si>
  <si>
    <t>255/40R18</t>
    <phoneticPr fontId="3"/>
  </si>
  <si>
    <t>225/45R18</t>
    <phoneticPr fontId="3"/>
  </si>
  <si>
    <t>255/45R18</t>
    <phoneticPr fontId="3"/>
  </si>
  <si>
    <t>215/50R18</t>
    <phoneticPr fontId="3"/>
  </si>
  <si>
    <t>205/40R17</t>
    <phoneticPr fontId="3"/>
  </si>
  <si>
    <t>215/45R17</t>
    <phoneticPr fontId="3"/>
  </si>
  <si>
    <t>87Q</t>
    <phoneticPr fontId="3"/>
  </si>
  <si>
    <t>225/45R17</t>
    <phoneticPr fontId="3"/>
  </si>
  <si>
    <t>235/45R17</t>
    <phoneticPr fontId="3"/>
  </si>
  <si>
    <t>245/45R17</t>
    <phoneticPr fontId="3"/>
  </si>
  <si>
    <t>205/50R17</t>
    <phoneticPr fontId="3"/>
  </si>
  <si>
    <t>215/50R17</t>
    <phoneticPr fontId="3"/>
  </si>
  <si>
    <t>225/50R17</t>
    <phoneticPr fontId="3"/>
  </si>
  <si>
    <t>235/50R17</t>
    <phoneticPr fontId="3"/>
  </si>
  <si>
    <t>215/55R17</t>
    <phoneticPr fontId="3"/>
  </si>
  <si>
    <t>225/55R17</t>
    <phoneticPr fontId="3"/>
  </si>
  <si>
    <t>195/50R16</t>
    <phoneticPr fontId="3"/>
  </si>
  <si>
    <t>205/50R16</t>
    <phoneticPr fontId="3"/>
  </si>
  <si>
    <t>225/50R16</t>
    <phoneticPr fontId="3"/>
  </si>
  <si>
    <t>195/55R16</t>
    <phoneticPr fontId="3"/>
  </si>
  <si>
    <t>205/55R16</t>
    <phoneticPr fontId="3"/>
  </si>
  <si>
    <t>215/55R16</t>
    <phoneticPr fontId="3"/>
  </si>
  <si>
    <t>225/55R16</t>
    <phoneticPr fontId="3"/>
  </si>
  <si>
    <t>165/50R15</t>
    <phoneticPr fontId="3"/>
  </si>
  <si>
    <t>73Q</t>
    <phoneticPr fontId="3"/>
  </si>
  <si>
    <t>195/50R15</t>
    <phoneticPr fontId="3"/>
  </si>
  <si>
    <t>82Q</t>
    <phoneticPr fontId="3"/>
  </si>
  <si>
    <t>165/55R15</t>
    <phoneticPr fontId="3"/>
  </si>
  <si>
    <t>175/55R15</t>
    <phoneticPr fontId="3"/>
  </si>
  <si>
    <t>185/55R15</t>
    <phoneticPr fontId="3"/>
  </si>
  <si>
    <t>195/55R15</t>
    <phoneticPr fontId="3"/>
  </si>
  <si>
    <t>85Q</t>
    <phoneticPr fontId="3"/>
  </si>
  <si>
    <t>155/55R14</t>
    <phoneticPr fontId="3"/>
  </si>
  <si>
    <t>69Q</t>
    <phoneticPr fontId="3"/>
  </si>
  <si>
    <t>R9780</t>
  </si>
  <si>
    <t>245/40R21</t>
    <phoneticPr fontId="3"/>
  </si>
  <si>
    <t>245/40R21 100Q</t>
  </si>
  <si>
    <t>265/50R20</t>
    <phoneticPr fontId="3"/>
  </si>
  <si>
    <t>R9782</t>
  </si>
  <si>
    <t>R9779</t>
  </si>
  <si>
    <t>235/45R19</t>
    <phoneticPr fontId="3"/>
  </si>
  <si>
    <t>235/45R19 99Q</t>
  </si>
  <si>
    <t>225/55R18 102Q</t>
  </si>
  <si>
    <t>R9781</t>
  </si>
  <si>
    <t>R6404</t>
  </si>
  <si>
    <t>235/50R19 99T</t>
  </si>
  <si>
    <t>R9936</t>
  </si>
  <si>
    <t>245/60R18 109Q</t>
  </si>
  <si>
    <t>R9642</t>
  </si>
  <si>
    <t>265/70R18</t>
    <phoneticPr fontId="3"/>
  </si>
  <si>
    <t>99T</t>
    <phoneticPr fontId="3"/>
  </si>
  <si>
    <t>116T</t>
    <phoneticPr fontId="3"/>
  </si>
  <si>
    <t>295/30R20 101Q</t>
  </si>
  <si>
    <t>275/35R19 100Q</t>
  </si>
  <si>
    <t>295/35R19 104Q</t>
  </si>
  <si>
    <t>255/40R19 100Q</t>
  </si>
  <si>
    <t>245/45R19 102Q</t>
  </si>
  <si>
    <t>255/45R19 104Q</t>
  </si>
  <si>
    <t>245/45R18 100Q</t>
  </si>
  <si>
    <t>245/50R18 104Q</t>
  </si>
  <si>
    <t>215/60R18 102Q</t>
  </si>
  <si>
    <t>285/40R19 107Q</t>
  </si>
  <si>
    <t>275/40R18 103Q</t>
  </si>
  <si>
    <t>225/55R16 99Q</t>
  </si>
  <si>
    <t>225/50RF18 95Q</t>
  </si>
  <si>
    <t>225/55RF17 97Q</t>
  </si>
  <si>
    <t>205/60RF16 92Q</t>
  </si>
  <si>
    <t>275/50R21 113Q</t>
  </si>
  <si>
    <t>315/35R20 110Q</t>
  </si>
  <si>
    <t>305/40R20 112H</t>
  </si>
  <si>
    <t>275/45R20 110H</t>
  </si>
  <si>
    <t>265/60R20 112Q</t>
  </si>
  <si>
    <t>265/55R19 113Q</t>
  </si>
  <si>
    <t>235/60R19 107Q</t>
  </si>
  <si>
    <t>225/60R18 104Q</t>
  </si>
  <si>
    <t>255/60R18 112Q</t>
  </si>
  <si>
    <t>255/65R18 111Q</t>
  </si>
  <si>
    <t>245/70R18 110Q</t>
  </si>
  <si>
    <t>265/70R18 116T</t>
  </si>
  <si>
    <t>215/65R17 99Q</t>
  </si>
  <si>
    <t>235/65R17 108Q</t>
  </si>
  <si>
    <t>LT315/70R17 121Q</t>
  </si>
  <si>
    <t>LT285/75R16 116Q</t>
  </si>
  <si>
    <t>LT315/75R16 121Q</t>
  </si>
  <si>
    <t>185/85R16 105L</t>
  </si>
  <si>
    <t>195/80R15 107L</t>
  </si>
  <si>
    <t>LT285/70R17 121Q</t>
  </si>
  <si>
    <t>LT255/75R17 111Q</t>
  </si>
  <si>
    <t>255/70R15 112L</t>
  </si>
  <si>
    <t>215/80R15 109L</t>
  </si>
  <si>
    <t>215/80R15 112L</t>
  </si>
  <si>
    <t>31X10.50R15  6</t>
  </si>
  <si>
    <t>195/80R15 103L</t>
  </si>
  <si>
    <t>155/80R14 88N</t>
  </si>
  <si>
    <t>165/80R14 91N</t>
  </si>
  <si>
    <t>165/80R14 97N</t>
  </si>
  <si>
    <t>175/80R14 99N</t>
  </si>
  <si>
    <t>175/80R14 94N</t>
  </si>
  <si>
    <t>185/80R14 102N</t>
  </si>
  <si>
    <t>185/80R14 97N</t>
  </si>
  <si>
    <t>195/80R14 101N</t>
  </si>
  <si>
    <t>195/80R14 106N</t>
  </si>
  <si>
    <t>145/80R13 82N</t>
  </si>
  <si>
    <t>145/80R13 88N</t>
  </si>
  <si>
    <t>155/80R13 85N</t>
  </si>
  <si>
    <t>155/80R13 90N</t>
  </si>
  <si>
    <t>165/80R13 90N</t>
  </si>
  <si>
    <t>165/80R13 94N</t>
  </si>
  <si>
    <t>175/80R13 97N</t>
  </si>
  <si>
    <t>145/80R12 80N</t>
  </si>
  <si>
    <t>145/80R12 86N</t>
  </si>
  <si>
    <t>155/80R12 83N</t>
  </si>
  <si>
    <t>155/80R12 88N</t>
  </si>
  <si>
    <t>235/60R17 109N</t>
  </si>
  <si>
    <t>205/65R16 109L</t>
  </si>
  <si>
    <t>195/70R16 109L</t>
  </si>
  <si>
    <t>205/70R16 111L</t>
  </si>
  <si>
    <t>225/70R16 117L</t>
  </si>
  <si>
    <t>205/75R16 113L</t>
  </si>
  <si>
    <t>225/75R16 118L</t>
  </si>
  <si>
    <t>185/85R16 111L</t>
  </si>
  <si>
    <t>195/85R16 114L</t>
  </si>
  <si>
    <t>205/85R16 117L</t>
  </si>
  <si>
    <t>215/85R16 120L</t>
  </si>
  <si>
    <t>225/85R16 121L</t>
  </si>
  <si>
    <t>185/65R15 101L</t>
  </si>
  <si>
    <t>215/65R15 110L</t>
  </si>
  <si>
    <t>195/70R15 106L</t>
  </si>
  <si>
    <t>215/70R15 107L</t>
  </si>
  <si>
    <t>175/75R15 103L</t>
  </si>
  <si>
    <t>185/75R15 106L</t>
  </si>
  <si>
    <t>195/75R15 109L</t>
  </si>
  <si>
    <t>175/80R15 101L</t>
  </si>
  <si>
    <t>185/80R15 103L</t>
  </si>
  <si>
    <t>205/80R15 109L</t>
  </si>
  <si>
    <t>195/60R17.5 108L</t>
  </si>
  <si>
    <t>205/60R17.5 111L</t>
  </si>
  <si>
    <t>225/60R17.5 116L</t>
  </si>
  <si>
    <t>195/70R17.5 112L</t>
  </si>
  <si>
    <t>205/70R17.5 115L</t>
  </si>
  <si>
    <t>215/70R17.5 118L</t>
  </si>
  <si>
    <t>205/80R17.5 120L</t>
  </si>
  <si>
    <t>215/60R15.5 110L</t>
  </si>
  <si>
    <t>185/70R15.5 106L</t>
  </si>
  <si>
    <t>195/70R15.5 109L</t>
  </si>
  <si>
    <t>195/85R15 113L</t>
  </si>
  <si>
    <t>205/65R15 107L</t>
  </si>
  <si>
    <t>650R16 8</t>
  </si>
  <si>
    <t>650R16 10</t>
  </si>
  <si>
    <t>650R16 12</t>
  </si>
  <si>
    <t>700R16 10</t>
  </si>
  <si>
    <t>700R16 12</t>
  </si>
  <si>
    <t>700R15 8</t>
  </si>
  <si>
    <t>700R15 10</t>
  </si>
  <si>
    <t>700R15 12</t>
  </si>
  <si>
    <t>185/70R16 105L</t>
  </si>
  <si>
    <t>205/80R17.5 114L</t>
  </si>
  <si>
    <t>245/50R14.5 106L</t>
  </si>
  <si>
    <t>235/50R14 102L</t>
  </si>
  <si>
    <t>265/50R14 108L</t>
  </si>
  <si>
    <t>225/50R12.5 98L</t>
  </si>
  <si>
    <t>195/65R16  106L</t>
  </si>
  <si>
    <t>205/70R15  104L</t>
  </si>
  <si>
    <t xml:space="preserve"> 750R16    12</t>
  </si>
  <si>
    <t xml:space="preserve"> 600R15     8</t>
  </si>
  <si>
    <t xml:space="preserve"> 650R15     8</t>
  </si>
  <si>
    <t xml:space="preserve"> 650R15    10</t>
  </si>
  <si>
    <t xml:space="preserve"> 750R15    12</t>
  </si>
  <si>
    <t>偏平率 70シリーズ</t>
    <rPh sb="0" eb="2">
      <t>ヘンペイ</t>
    </rPh>
    <rPh sb="2" eb="3">
      <t>リツ</t>
    </rPh>
    <phoneticPr fontId="3"/>
  </si>
  <si>
    <t>偏平率 80シリーズ</t>
    <rPh sb="0" eb="2">
      <t>ヘンペイ</t>
    </rPh>
    <rPh sb="2" eb="3">
      <t>リツ</t>
    </rPh>
    <phoneticPr fontId="3"/>
  </si>
  <si>
    <t>偏平率 60シリーズ</t>
    <rPh sb="0" eb="2">
      <t>ヘンペイ</t>
    </rPh>
    <rPh sb="2" eb="3">
      <t>リツ</t>
    </rPh>
    <phoneticPr fontId="3"/>
  </si>
  <si>
    <t>S0765</t>
  </si>
  <si>
    <t>235/45R21</t>
  </si>
  <si>
    <t>S0762</t>
  </si>
  <si>
    <t>IG80</t>
  </si>
  <si>
    <t>S0797</t>
  </si>
  <si>
    <t>S0717</t>
  </si>
  <si>
    <t>S0774</t>
  </si>
  <si>
    <t>S0769</t>
  </si>
  <si>
    <t>S0761</t>
  </si>
  <si>
    <t>S0712</t>
  </si>
  <si>
    <t>S0730</t>
  </si>
  <si>
    <t>S0702</t>
  </si>
  <si>
    <t>S0784</t>
  </si>
  <si>
    <t>255/35R18 94Q</t>
  </si>
  <si>
    <t>S0764</t>
  </si>
  <si>
    <t>245/40R18 97Q</t>
  </si>
  <si>
    <t>S0715</t>
  </si>
  <si>
    <t>S0705</t>
  </si>
  <si>
    <t>S0773</t>
  </si>
  <si>
    <t>215/40R18</t>
  </si>
  <si>
    <t>S0771</t>
  </si>
  <si>
    <t>S0756</t>
  </si>
  <si>
    <t>S0719</t>
  </si>
  <si>
    <t>S0768</t>
  </si>
  <si>
    <t>S0706</t>
  </si>
  <si>
    <t>235/50R18 101Q</t>
  </si>
  <si>
    <t>S0745</t>
  </si>
  <si>
    <t>S0795</t>
  </si>
  <si>
    <t>S0749</t>
  </si>
  <si>
    <t>S0772</t>
  </si>
  <si>
    <t>S0752</t>
  </si>
  <si>
    <t>S0759</t>
  </si>
  <si>
    <t>S0790</t>
  </si>
  <si>
    <t>S0760</t>
  </si>
  <si>
    <t>215/45R17 91Q</t>
  </si>
  <si>
    <t>S0767</t>
  </si>
  <si>
    <t>S0794</t>
  </si>
  <si>
    <t>S0755</t>
  </si>
  <si>
    <t>S0751</t>
  </si>
  <si>
    <t>S0718</t>
  </si>
  <si>
    <t>S0791</t>
  </si>
  <si>
    <t>S0737</t>
  </si>
  <si>
    <t>S0722</t>
  </si>
  <si>
    <t>S0741</t>
  </si>
  <si>
    <t>S0727</t>
  </si>
  <si>
    <t>205/60R17</t>
  </si>
  <si>
    <t>205/60R17 97Q</t>
  </si>
  <si>
    <t>S0726</t>
  </si>
  <si>
    <t>195/60R17 94Q</t>
  </si>
  <si>
    <t>S0704</t>
  </si>
  <si>
    <t>S0743</t>
  </si>
  <si>
    <t>S0725</t>
  </si>
  <si>
    <t>S0763</t>
  </si>
  <si>
    <t>195/55R16 91Q</t>
  </si>
  <si>
    <t>S0720</t>
  </si>
  <si>
    <t>S0732</t>
  </si>
  <si>
    <t>S0708</t>
  </si>
  <si>
    <t>S0744</t>
  </si>
  <si>
    <t>S0742</t>
  </si>
  <si>
    <t>185/60R16 90Q</t>
  </si>
  <si>
    <t>S0748</t>
  </si>
  <si>
    <t>S0746</t>
  </si>
  <si>
    <t>S0723</t>
  </si>
  <si>
    <t>S0738</t>
  </si>
  <si>
    <t>S0792</t>
  </si>
  <si>
    <t>S0750</t>
  </si>
  <si>
    <t>S0733</t>
  </si>
  <si>
    <t>S0711</t>
  </si>
  <si>
    <t>S0728</t>
  </si>
  <si>
    <t>S0798</t>
  </si>
  <si>
    <t>S0701</t>
  </si>
  <si>
    <t>S0707</t>
  </si>
  <si>
    <t>S0710</t>
  </si>
  <si>
    <t>S0729</t>
  </si>
  <si>
    <t>S0721</t>
  </si>
  <si>
    <t>S0739</t>
  </si>
  <si>
    <t>S0747</t>
  </si>
  <si>
    <t>S0709</t>
  </si>
  <si>
    <t>S0703</t>
  </si>
  <si>
    <t>S0740</t>
  </si>
  <si>
    <t>S0736</t>
  </si>
  <si>
    <t>S0724</t>
  </si>
  <si>
    <t>S1081</t>
  </si>
  <si>
    <t>R9659</t>
  </si>
  <si>
    <t>225/55R18 98T</t>
  </si>
  <si>
    <t>S2028</t>
  </si>
  <si>
    <t>235/60R18 107T</t>
  </si>
  <si>
    <t>R9654</t>
  </si>
  <si>
    <t>225/65R17 102T</t>
  </si>
  <si>
    <t>S1964</t>
  </si>
  <si>
    <t>⑨</t>
  </si>
  <si>
    <t>⑩</t>
  </si>
  <si>
    <t>【サイズ一覧】2025年9月YOKOHAMA 冬用タイヤ参考卸価格表</t>
    <rPh sb="4" eb="6">
      <t>イチラン</t>
    </rPh>
    <rPh sb="11" eb="12">
      <t>ネン</t>
    </rPh>
    <rPh sb="13" eb="14">
      <t>ガツ</t>
    </rPh>
    <rPh sb="23" eb="24">
      <t>フユ</t>
    </rPh>
    <rPh sb="24" eb="25">
      <t>ヨウ</t>
    </rPh>
    <rPh sb="28" eb="30">
      <t>サンコウ</t>
    </rPh>
    <rPh sb="30" eb="33">
      <t>オロシカカク</t>
    </rPh>
    <rPh sb="33" eb="34">
      <t>ヒョウ</t>
    </rPh>
    <phoneticPr fontId="3"/>
  </si>
  <si>
    <t>IG80</t>
    <phoneticPr fontId="3"/>
  </si>
  <si>
    <t>タクシー</t>
    <phoneticPr fontId="3"/>
  </si>
  <si>
    <t>△</t>
    <phoneticPr fontId="3"/>
  </si>
  <si>
    <t>S0765</t>
    <phoneticPr fontId="3"/>
  </si>
  <si>
    <t>S0762</t>
    <phoneticPr fontId="3"/>
  </si>
  <si>
    <t>S0797</t>
    <phoneticPr fontId="3"/>
  </si>
  <si>
    <t>S0717</t>
    <phoneticPr fontId="3"/>
  </si>
  <si>
    <t>S0774</t>
    <phoneticPr fontId="3"/>
  </si>
  <si>
    <t>S0769</t>
    <phoneticPr fontId="3"/>
  </si>
  <si>
    <t>S0761</t>
    <phoneticPr fontId="3"/>
  </si>
  <si>
    <t>S0712</t>
    <phoneticPr fontId="3"/>
  </si>
  <si>
    <t>S0730</t>
    <phoneticPr fontId="3"/>
  </si>
  <si>
    <t>S0702</t>
    <phoneticPr fontId="3"/>
  </si>
  <si>
    <t>S0784</t>
    <phoneticPr fontId="3"/>
  </si>
  <si>
    <t>S0764</t>
    <phoneticPr fontId="3"/>
  </si>
  <si>
    <t>S0715</t>
    <phoneticPr fontId="3"/>
  </si>
  <si>
    <t>S0705</t>
    <phoneticPr fontId="3"/>
  </si>
  <si>
    <t>S0773</t>
    <phoneticPr fontId="3"/>
  </si>
  <si>
    <t>S0771</t>
    <phoneticPr fontId="3"/>
  </si>
  <si>
    <t>R7182</t>
    <phoneticPr fontId="3"/>
  </si>
  <si>
    <t>R2819</t>
    <phoneticPr fontId="3"/>
  </si>
  <si>
    <t>S0756</t>
    <phoneticPr fontId="3"/>
  </si>
  <si>
    <t>S0719</t>
    <phoneticPr fontId="3"/>
  </si>
  <si>
    <t>S0768</t>
    <phoneticPr fontId="3"/>
  </si>
  <si>
    <t>S0706</t>
    <phoneticPr fontId="3"/>
  </si>
  <si>
    <t>S0745</t>
    <phoneticPr fontId="3"/>
  </si>
  <si>
    <t>S0795</t>
    <phoneticPr fontId="3"/>
  </si>
  <si>
    <t>S0749</t>
    <phoneticPr fontId="3"/>
  </si>
  <si>
    <t>S0772</t>
    <phoneticPr fontId="3"/>
  </si>
  <si>
    <t>2025年9月  ヨコハマ・スタッドレスタイヤ 参考卸価格表</t>
    <rPh sb="6" eb="7">
      <t>ガツ</t>
    </rPh>
    <phoneticPr fontId="3"/>
  </si>
  <si>
    <t>○内の数字は2025年の発売予定月です。</t>
    <rPh sb="1" eb="2">
      <t>ナイ</t>
    </rPh>
    <rPh sb="3" eb="5">
      <t>スウジ</t>
    </rPh>
    <rPh sb="10" eb="11">
      <t>ネン</t>
    </rPh>
    <rPh sb="12" eb="14">
      <t>ハツバイ</t>
    </rPh>
    <rPh sb="14" eb="16">
      <t>ヨテイ</t>
    </rPh>
    <rPh sb="16" eb="17">
      <t>ヅキ</t>
    </rPh>
    <phoneticPr fontId="3"/>
  </si>
  <si>
    <t>S0759</t>
    <phoneticPr fontId="3"/>
  </si>
  <si>
    <t>S0752</t>
    <phoneticPr fontId="3"/>
  </si>
  <si>
    <t>S0790</t>
    <phoneticPr fontId="3"/>
  </si>
  <si>
    <t>S0760</t>
    <phoneticPr fontId="3"/>
  </si>
  <si>
    <t>S0767</t>
    <phoneticPr fontId="3"/>
  </si>
  <si>
    <t>S0794</t>
    <phoneticPr fontId="3"/>
  </si>
  <si>
    <t>S0755</t>
    <phoneticPr fontId="3"/>
  </si>
  <si>
    <t>S0751</t>
    <phoneticPr fontId="3"/>
  </si>
  <si>
    <t>S0718</t>
    <phoneticPr fontId="3"/>
  </si>
  <si>
    <t>S0791</t>
    <phoneticPr fontId="3"/>
  </si>
  <si>
    <t>S0737</t>
    <phoneticPr fontId="3"/>
  </si>
  <si>
    <t>S0722</t>
    <phoneticPr fontId="3"/>
  </si>
  <si>
    <t>205/60R17</t>
    <phoneticPr fontId="3"/>
  </si>
  <si>
    <t>S0741</t>
    <phoneticPr fontId="3"/>
  </si>
  <si>
    <t>S0727</t>
    <phoneticPr fontId="3"/>
  </si>
  <si>
    <t>S1081</t>
    <phoneticPr fontId="3"/>
  </si>
  <si>
    <t>S0726</t>
    <phoneticPr fontId="3"/>
  </si>
  <si>
    <t>S0704</t>
    <phoneticPr fontId="3"/>
  </si>
  <si>
    <t>S0743</t>
    <phoneticPr fontId="3"/>
  </si>
  <si>
    <t>S0725</t>
    <phoneticPr fontId="3"/>
  </si>
  <si>
    <t>S0763</t>
    <phoneticPr fontId="3"/>
  </si>
  <si>
    <t>S0720</t>
    <phoneticPr fontId="3"/>
  </si>
  <si>
    <t>S0732</t>
    <phoneticPr fontId="3"/>
  </si>
  <si>
    <t>S0708</t>
    <phoneticPr fontId="3"/>
  </si>
  <si>
    <t>S0744</t>
    <phoneticPr fontId="3"/>
  </si>
  <si>
    <t>S0742</t>
    <phoneticPr fontId="3"/>
  </si>
  <si>
    <t>S0748</t>
    <phoneticPr fontId="3"/>
  </si>
  <si>
    <t>S0746</t>
    <phoneticPr fontId="3"/>
  </si>
  <si>
    <t>S0723</t>
    <phoneticPr fontId="3"/>
  </si>
  <si>
    <t>S0738</t>
    <phoneticPr fontId="3"/>
  </si>
  <si>
    <t>S0792</t>
    <phoneticPr fontId="3"/>
  </si>
  <si>
    <t>S0750</t>
    <phoneticPr fontId="3"/>
  </si>
  <si>
    <t>S0733</t>
    <phoneticPr fontId="3"/>
  </si>
  <si>
    <t>S0711</t>
    <phoneticPr fontId="3"/>
  </si>
  <si>
    <t>S0728</t>
    <phoneticPr fontId="3"/>
  </si>
  <si>
    <t>S0798</t>
    <phoneticPr fontId="3"/>
  </si>
  <si>
    <t>S0701</t>
    <phoneticPr fontId="3"/>
  </si>
  <si>
    <t>S0707</t>
    <phoneticPr fontId="3"/>
  </si>
  <si>
    <t>S0710</t>
    <phoneticPr fontId="3"/>
  </si>
  <si>
    <t>S0729</t>
    <phoneticPr fontId="3"/>
  </si>
  <si>
    <t>S0721</t>
    <phoneticPr fontId="3"/>
  </si>
  <si>
    <t>S0739</t>
    <phoneticPr fontId="3"/>
  </si>
  <si>
    <t>S0747</t>
    <phoneticPr fontId="3"/>
  </si>
  <si>
    <t>S0709</t>
    <phoneticPr fontId="3"/>
  </si>
  <si>
    <t>S0703</t>
    <phoneticPr fontId="3"/>
  </si>
  <si>
    <t>S0740</t>
    <phoneticPr fontId="3"/>
  </si>
  <si>
    <t>S0736</t>
    <phoneticPr fontId="3"/>
  </si>
  <si>
    <t>S0724</t>
    <phoneticPr fontId="3"/>
  </si>
  <si>
    <t>98T</t>
    <phoneticPr fontId="3"/>
  </si>
  <si>
    <t>R9659</t>
    <phoneticPr fontId="3"/>
  </si>
  <si>
    <t>107T</t>
    <phoneticPr fontId="3"/>
  </si>
  <si>
    <t>S2028</t>
    <phoneticPr fontId="3"/>
  </si>
  <si>
    <t>102T</t>
    <phoneticPr fontId="3"/>
  </si>
  <si>
    <t>R9654</t>
    <phoneticPr fontId="3"/>
  </si>
  <si>
    <t>S1964</t>
    <phoneticPr fontId="3"/>
  </si>
  <si>
    <t>R7101</t>
    <phoneticPr fontId="3"/>
  </si>
  <si>
    <t>R7130</t>
    <phoneticPr fontId="3"/>
  </si>
  <si>
    <t>R7138</t>
    <phoneticPr fontId="3"/>
  </si>
  <si>
    <t>R7173</t>
    <phoneticPr fontId="3"/>
  </si>
  <si>
    <t>R8224</t>
    <phoneticPr fontId="3"/>
  </si>
  <si>
    <t>R7169</t>
    <phoneticPr fontId="3"/>
  </si>
  <si>
    <t>R7191</t>
    <phoneticPr fontId="3"/>
  </si>
  <si>
    <t>R7094</t>
    <phoneticPr fontId="3"/>
  </si>
  <si>
    <t>R9781</t>
    <phoneticPr fontId="3"/>
  </si>
  <si>
    <t>R8231</t>
    <phoneticPr fontId="3"/>
  </si>
  <si>
    <t>R7172</t>
    <phoneticPr fontId="3"/>
  </si>
  <si>
    <t>R7149</t>
    <phoneticPr fontId="3"/>
  </si>
  <si>
    <t>R8225</t>
    <phoneticPr fontId="3"/>
  </si>
  <si>
    <t>R7163</t>
    <phoneticPr fontId="3"/>
  </si>
  <si>
    <t>R7139</t>
    <phoneticPr fontId="3"/>
  </si>
  <si>
    <t>R7192</t>
    <phoneticPr fontId="3"/>
  </si>
  <si>
    <t>R7189</t>
    <phoneticPr fontId="3"/>
  </si>
  <si>
    <t>165/55R14</t>
    <phoneticPr fontId="3"/>
  </si>
  <si>
    <t>72Q</t>
    <phoneticPr fontId="3"/>
  </si>
  <si>
    <t>175/60R16</t>
    <phoneticPr fontId="3"/>
  </si>
  <si>
    <t>R2380</t>
    <phoneticPr fontId="3"/>
  </si>
  <si>
    <t>◎</t>
    <phoneticPr fontId="3"/>
  </si>
  <si>
    <t>追加</t>
  </si>
  <si>
    <t/>
  </si>
  <si>
    <t>R7185</t>
    <phoneticPr fontId="3"/>
  </si>
  <si>
    <t>R7170</t>
    <phoneticPr fontId="3"/>
  </si>
  <si>
    <t>R7144</t>
    <phoneticPr fontId="3"/>
  </si>
  <si>
    <t>195/60R16</t>
    <phoneticPr fontId="3"/>
  </si>
  <si>
    <t>205/60R16</t>
    <phoneticPr fontId="3"/>
  </si>
  <si>
    <t>R2764</t>
    <phoneticPr fontId="3"/>
  </si>
  <si>
    <t>⑩</t>
    <phoneticPr fontId="3"/>
  </si>
  <si>
    <t>ice GUARD IG91</t>
    <phoneticPr fontId="3"/>
  </si>
  <si>
    <t xml:space="preserve">ice GUARD </t>
    <phoneticPr fontId="3"/>
  </si>
  <si>
    <t>ice GUARD for TAXI  IGT2</t>
    <phoneticPr fontId="3"/>
  </si>
  <si>
    <t>⑨</t>
    <phoneticPr fontId="3"/>
  </si>
  <si>
    <t>◇印は「IG80A」、「IG70A」または「IG60A」パターンになります。</t>
    <rPh sb="1" eb="2">
      <t>シルシ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</si>
</sst>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¥&quot;#,##0;&quot;¥&quot;\-#,##0"/>
    <numFmt numFmtId="6" formatCode="&quot;¥&quot;#,##0;[Red]&quot;¥&quot;\-#,##0"/>
    <numFmt numFmtId="176" formatCode="#,##0_);[Red]\(#,##0\)"/>
    <numFmt numFmtId="177" formatCode="0_ "/>
    <numFmt numFmtId="178" formatCode="0.00_ "/>
    <numFmt numFmtId="179" formatCode="#,##0_ "/>
    <numFmt numFmtId="180" formatCode="#,##0;\-#,##0;&quot;-&quot;"/>
    <numFmt numFmtId="181" formatCode="&quot;｣&quot;#,##0;\-&quot;｣&quot;#,##0"/>
    <numFmt numFmtId="182" formatCode="0.0%"/>
  </numFmts>
  <fonts count="7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6"/>
      <name val="ＭＳ Ｐゴシック"/>
      <family val="3"/>
      <charset val="128"/>
    </font>
    <font>
      <b/>
      <u/>
      <sz val="22"/>
      <color indexed="12"/>
      <name val="Meiryo UI"/>
      <family val="3"/>
      <charset val="128"/>
    </font>
    <font>
      <b/>
      <u/>
      <sz val="20"/>
      <name val="Meiryo UI"/>
      <family val="3"/>
      <charset val="128"/>
    </font>
    <font>
      <b/>
      <sz val="16"/>
      <name val="Meiryo UI"/>
      <family val="3"/>
      <charset val="128"/>
    </font>
    <font>
      <sz val="12"/>
      <name val="Meiryo UI"/>
      <family val="3"/>
      <charset val="128"/>
    </font>
    <font>
      <b/>
      <u/>
      <sz val="20"/>
      <color indexed="12"/>
      <name val="Meiryo UI"/>
      <family val="3"/>
      <charset val="128"/>
    </font>
    <font>
      <b/>
      <sz val="14"/>
      <name val="Meiryo UI"/>
      <family val="3"/>
      <charset val="128"/>
    </font>
    <font>
      <b/>
      <sz val="11"/>
      <name val="Meiryo UI"/>
      <family val="3"/>
      <charset val="128"/>
    </font>
    <font>
      <i/>
      <sz val="10"/>
      <name val="Meiryo UI"/>
      <family val="3"/>
      <charset val="128"/>
    </font>
    <font>
      <sz val="10"/>
      <name val="Meiryo UI"/>
      <family val="3"/>
      <charset val="128"/>
    </font>
    <font>
      <b/>
      <sz val="10"/>
      <name val="Meiryo UI"/>
      <family val="3"/>
      <charset val="128"/>
    </font>
    <font>
      <sz val="9"/>
      <name val="Meiryo UI"/>
      <family val="3"/>
      <charset val="128"/>
    </font>
    <font>
      <sz val="6"/>
      <name val="Meiryo UI"/>
      <family val="3"/>
      <charset val="128"/>
    </font>
    <font>
      <b/>
      <sz val="10"/>
      <color indexed="10"/>
      <name val="Meiryo UI"/>
      <family val="3"/>
      <charset val="128"/>
    </font>
    <font>
      <b/>
      <sz val="12"/>
      <name val="Meiryo UI"/>
      <family val="3"/>
      <charset val="128"/>
    </font>
    <font>
      <b/>
      <u/>
      <sz val="10"/>
      <color indexed="10"/>
      <name val="Meiryo UI"/>
      <family val="3"/>
      <charset val="128"/>
    </font>
    <font>
      <b/>
      <sz val="11"/>
      <color indexed="12"/>
      <name val="Meiryo UI"/>
      <family val="3"/>
      <charset val="128"/>
    </font>
    <font>
      <b/>
      <sz val="12"/>
      <color indexed="12"/>
      <name val="Meiryo UI"/>
      <family val="3"/>
      <charset val="128"/>
    </font>
    <font>
      <b/>
      <sz val="9"/>
      <name val="Meiryo UI"/>
      <family val="3"/>
      <charset val="128"/>
    </font>
    <font>
      <b/>
      <sz val="10"/>
      <color indexed="8"/>
      <name val="Meiryo UI"/>
      <family val="3"/>
      <charset val="128"/>
    </font>
    <font>
      <sz val="14"/>
      <name val="Meiryo UI"/>
      <family val="3"/>
      <charset val="128"/>
    </font>
    <font>
      <sz val="9"/>
      <color indexed="10"/>
      <name val="Meiryo UI"/>
      <family val="3"/>
      <charset val="128"/>
    </font>
    <font>
      <sz val="8"/>
      <name val="Meiryo UI"/>
      <family val="3"/>
      <charset val="128"/>
    </font>
    <font>
      <b/>
      <sz val="9"/>
      <color indexed="8"/>
      <name val="Meiryo UI"/>
      <family val="3"/>
      <charset val="128"/>
    </font>
    <font>
      <b/>
      <sz val="11"/>
      <color indexed="48"/>
      <name val="Meiryo UI"/>
      <family val="3"/>
      <charset val="128"/>
    </font>
    <font>
      <b/>
      <sz val="14"/>
      <color indexed="10"/>
      <name val="Meiryo UI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name val="Helv"/>
      <family val="2"/>
    </font>
    <font>
      <sz val="11"/>
      <color indexed="60"/>
      <name val="Calibri"/>
      <family val="2"/>
    </font>
    <font>
      <sz val="11"/>
      <name val="明朝"/>
      <family val="1"/>
      <charset val="128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8"/>
      <name val="Meiryo UI"/>
      <family val="3"/>
      <charset val="128"/>
    </font>
    <font>
      <b/>
      <sz val="11"/>
      <color indexed="9"/>
      <name val="Meiryo UI"/>
      <family val="3"/>
      <charset val="128"/>
    </font>
    <font>
      <b/>
      <sz val="12"/>
      <color indexed="81"/>
      <name val="Meiryo UI"/>
      <family val="3"/>
      <charset val="128"/>
    </font>
    <font>
      <b/>
      <sz val="18"/>
      <color indexed="8"/>
      <name val="ＤＦ特太ゴシック体"/>
      <family val="3"/>
      <charset val="128"/>
    </font>
    <font>
      <b/>
      <sz val="26"/>
      <name val="Meiryo UI"/>
      <family val="3"/>
      <charset val="128"/>
    </font>
    <font>
      <b/>
      <sz val="28"/>
      <name val="Meiryo UI"/>
      <family val="3"/>
      <charset val="128"/>
    </font>
    <font>
      <sz val="28"/>
      <name val="Meiryo UI"/>
      <family val="3"/>
      <charset val="128"/>
    </font>
    <font>
      <sz val="11"/>
      <color indexed="8"/>
      <name val="Meiryo UI"/>
      <family val="3"/>
      <charset val="128"/>
    </font>
    <font>
      <sz val="11"/>
      <color indexed="10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7"/>
      <color indexed="8"/>
      <name val="Meiryo UI"/>
      <family val="3"/>
      <charset val="128"/>
    </font>
    <font>
      <sz val="11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14"/>
      <color rgb="FFFF0000"/>
      <name val="Meiryo UI"/>
      <family val="3"/>
      <charset val="128"/>
    </font>
    <font>
      <sz val="14"/>
      <color theme="0"/>
      <name val="Meiryo UI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</borders>
  <cellStyleXfs count="60">
    <xf numFmtId="0" fontId="0" fillId="0" borderId="0">
      <alignment vertical="center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5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1" fillId="3" borderId="0" applyNumberFormat="0" applyBorder="0" applyAlignment="0" applyProtection="0"/>
    <xf numFmtId="180" fontId="32" fillId="0" borderId="0" applyFill="0" applyBorder="0" applyAlignment="0"/>
    <xf numFmtId="0" fontId="33" fillId="13" borderId="1" applyNumberFormat="0" applyAlignment="0" applyProtection="0"/>
    <xf numFmtId="0" fontId="34" fillId="0" borderId="0"/>
    <xf numFmtId="0" fontId="35" fillId="23" borderId="2" applyNumberFormat="0" applyAlignment="0" applyProtection="0"/>
    <xf numFmtId="0" fontId="36" fillId="0" borderId="0">
      <alignment horizontal="center"/>
    </xf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38" fontId="39" fillId="24" borderId="0" applyNumberFormat="0" applyBorder="0" applyAlignment="0" applyProtection="0"/>
    <xf numFmtId="0" fontId="40" fillId="0" borderId="0">
      <alignment horizontal="left"/>
    </xf>
    <xf numFmtId="0" fontId="41" fillId="0" borderId="3" applyNumberFormat="0" applyAlignment="0" applyProtection="0">
      <alignment horizontal="left" vertical="center"/>
    </xf>
    <xf numFmtId="0" fontId="41" fillId="0" borderId="4">
      <alignment horizontal="left" vertical="center"/>
    </xf>
    <xf numFmtId="0" fontId="42" fillId="0" borderId="5" applyNumberFormat="0" applyFill="0" applyAlignment="0" applyProtection="0"/>
    <xf numFmtId="0" fontId="43" fillId="0" borderId="6" applyNumberFormat="0" applyFill="0" applyAlignment="0" applyProtection="0"/>
    <xf numFmtId="0" fontId="44" fillId="0" borderId="7" applyNumberFormat="0" applyFill="0" applyAlignment="0" applyProtection="0"/>
    <xf numFmtId="0" fontId="44" fillId="0" borderId="0" applyNumberFormat="0" applyFill="0" applyBorder="0" applyAlignment="0" applyProtection="0"/>
    <xf numFmtId="0" fontId="45" fillId="7" borderId="1" applyNumberFormat="0" applyAlignment="0" applyProtection="0"/>
    <xf numFmtId="10" fontId="39" fillId="24" borderId="8" applyNumberFormat="0" applyBorder="0" applyAlignment="0" applyProtection="0"/>
    <xf numFmtId="0" fontId="46" fillId="0" borderId="9" applyNumberFormat="0" applyFill="0" applyAlignment="0" applyProtection="0"/>
    <xf numFmtId="0" fontId="47" fillId="0" borderId="10"/>
    <xf numFmtId="0" fontId="48" fillId="14" borderId="0" applyNumberFormat="0" applyBorder="0" applyAlignment="0" applyProtection="0"/>
    <xf numFmtId="181" fontId="49" fillId="0" borderId="0"/>
    <xf numFmtId="0" fontId="36" fillId="0" borderId="0"/>
    <xf numFmtId="0" fontId="36" fillId="8" borderId="11" applyNumberFormat="0" applyFont="0" applyAlignment="0" applyProtection="0"/>
    <xf numFmtId="0" fontId="50" fillId="13" borderId="12" applyNumberFormat="0" applyAlignment="0" applyProtection="0"/>
    <xf numFmtId="10" fontId="36" fillId="0" borderId="0" applyFont="0" applyFill="0" applyBorder="0" applyAlignment="0" applyProtection="0"/>
    <xf numFmtId="0" fontId="47" fillId="0" borderId="0"/>
    <xf numFmtId="0" fontId="51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>
      <alignment horizontal="left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1" fillId="0" borderId="0"/>
  </cellStyleXfs>
  <cellXfs count="1044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59" applyFont="1" applyAlignment="1">
      <alignment horizontal="left" vertical="center"/>
    </xf>
    <xf numFmtId="0" fontId="5" fillId="0" borderId="0" xfId="59" applyFont="1" applyAlignment="1">
      <alignment horizontal="center" vertical="center"/>
    </xf>
    <xf numFmtId="0" fontId="5" fillId="0" borderId="0" xfId="59" applyFont="1" applyAlignment="1">
      <alignment horizontal="centerContinuous" vertical="center"/>
    </xf>
    <xf numFmtId="0" fontId="6" fillId="0" borderId="0" xfId="59" applyFont="1" applyAlignment="1">
      <alignment horizontal="center" vertical="center"/>
    </xf>
    <xf numFmtId="0" fontId="7" fillId="0" borderId="0" xfId="59" applyFont="1" applyAlignment="1">
      <alignment vertical="center"/>
    </xf>
    <xf numFmtId="0" fontId="8" fillId="0" borderId="0" xfId="59" applyFont="1" applyAlignment="1">
      <alignment horizontal="left" vertical="center"/>
    </xf>
    <xf numFmtId="0" fontId="9" fillId="0" borderId="0" xfId="59" applyFont="1" applyAlignment="1">
      <alignment vertical="center"/>
    </xf>
    <xf numFmtId="178" fontId="10" fillId="0" borderId="0" xfId="56" applyNumberFormat="1" applyFont="1" applyFill="1" applyBorder="1" applyAlignment="1">
      <alignment horizontal="center" vertical="center"/>
    </xf>
    <xf numFmtId="0" fontId="11" fillId="0" borderId="0" xfId="59" applyFont="1" applyAlignment="1">
      <alignment vertical="center"/>
    </xf>
    <xf numFmtId="0" fontId="12" fillId="0" borderId="14" xfId="59" applyFont="1" applyBorder="1" applyAlignment="1">
      <alignment horizontal="left" vertical="center"/>
    </xf>
    <xf numFmtId="0" fontId="12" fillId="0" borderId="15" xfId="59" applyFont="1" applyBorder="1" applyAlignment="1">
      <alignment vertical="center"/>
    </xf>
    <xf numFmtId="0" fontId="12" fillId="0" borderId="15" xfId="59" applyFont="1" applyBorder="1" applyAlignment="1">
      <alignment horizontal="center" vertical="center"/>
    </xf>
    <xf numFmtId="0" fontId="10" fillId="0" borderId="0" xfId="56" applyNumberFormat="1" applyFont="1" applyFill="1" applyBorder="1" applyAlignment="1">
      <alignment horizontal="center" vertical="center"/>
    </xf>
    <xf numFmtId="0" fontId="12" fillId="0" borderId="16" xfId="59" applyFont="1" applyBorder="1" applyAlignment="1">
      <alignment horizontal="left" vertical="center"/>
    </xf>
    <xf numFmtId="0" fontId="12" fillId="0" borderId="10" xfId="59" applyFont="1" applyBorder="1" applyAlignment="1">
      <alignment vertical="center"/>
    </xf>
    <xf numFmtId="0" fontId="12" fillId="0" borderId="10" xfId="59" applyFont="1" applyBorder="1" applyAlignment="1">
      <alignment horizontal="center" vertical="center"/>
    </xf>
    <xf numFmtId="0" fontId="14" fillId="0" borderId="0" xfId="59" applyFont="1" applyAlignment="1">
      <alignment horizontal="left" vertical="center"/>
    </xf>
    <xf numFmtId="0" fontId="7" fillId="0" borderId="0" xfId="59" applyFont="1" applyAlignment="1">
      <alignment horizontal="center" vertical="center"/>
    </xf>
    <xf numFmtId="9" fontId="7" fillId="0" borderId="0" xfId="56" applyFont="1" applyAlignment="1">
      <alignment vertical="center"/>
    </xf>
    <xf numFmtId="0" fontId="12" fillId="0" borderId="0" xfId="59" applyFont="1" applyAlignment="1">
      <alignment horizontal="left" vertical="center"/>
    </xf>
    <xf numFmtId="0" fontId="12" fillId="0" borderId="0" xfId="59" applyFont="1" applyAlignment="1">
      <alignment vertical="center"/>
    </xf>
    <xf numFmtId="0" fontId="12" fillId="0" borderId="0" xfId="59" applyFont="1" applyAlignment="1">
      <alignment horizontal="center" vertical="center"/>
    </xf>
    <xf numFmtId="9" fontId="12" fillId="0" borderId="0" xfId="56" applyFont="1" applyFill="1" applyBorder="1" applyAlignment="1">
      <alignment vertical="center"/>
    </xf>
    <xf numFmtId="9" fontId="12" fillId="0" borderId="0" xfId="56" applyFont="1" applyAlignment="1">
      <alignment vertical="center"/>
    </xf>
    <xf numFmtId="0" fontId="12" fillId="0" borderId="14" xfId="59" applyFont="1" applyBorder="1" applyAlignment="1">
      <alignment vertical="center"/>
    </xf>
    <xf numFmtId="0" fontId="7" fillId="0" borderId="17" xfId="59" applyFont="1" applyBorder="1" applyAlignment="1">
      <alignment vertical="center"/>
    </xf>
    <xf numFmtId="0" fontId="12" fillId="0" borderId="17" xfId="59" applyFont="1" applyBorder="1" applyAlignment="1">
      <alignment horizontal="center" vertical="center"/>
    </xf>
    <xf numFmtId="0" fontId="12" fillId="0" borderId="18" xfId="59" applyFont="1" applyBorder="1" applyAlignment="1">
      <alignment vertical="center"/>
    </xf>
    <xf numFmtId="0" fontId="7" fillId="0" borderId="19" xfId="59" applyFont="1" applyBorder="1" applyAlignment="1">
      <alignment vertical="center"/>
    </xf>
    <xf numFmtId="0" fontId="12" fillId="0" borderId="18" xfId="59" applyFont="1" applyBorder="1" applyAlignment="1">
      <alignment horizontal="left" vertical="center"/>
    </xf>
    <xf numFmtId="0" fontId="12" fillId="0" borderId="19" xfId="59" applyFont="1" applyBorder="1" applyAlignment="1">
      <alignment horizontal="center" vertical="center"/>
    </xf>
    <xf numFmtId="0" fontId="12" fillId="0" borderId="16" xfId="59" applyFont="1" applyBorder="1" applyAlignment="1">
      <alignment vertical="center"/>
    </xf>
    <xf numFmtId="0" fontId="7" fillId="0" borderId="20" xfId="59" applyFont="1" applyBorder="1" applyAlignment="1">
      <alignment vertical="center"/>
    </xf>
    <xf numFmtId="0" fontId="12" fillId="0" borderId="20" xfId="59" applyFont="1" applyBorder="1" applyAlignment="1">
      <alignment horizontal="center" vertical="center"/>
    </xf>
    <xf numFmtId="0" fontId="16" fillId="0" borderId="0" xfId="59" applyFont="1" applyAlignment="1">
      <alignment vertical="center"/>
    </xf>
    <xf numFmtId="0" fontId="13" fillId="0" borderId="0" xfId="59" applyFont="1" applyAlignment="1">
      <alignment horizontal="center" vertical="center"/>
    </xf>
    <xf numFmtId="0" fontId="17" fillId="0" borderId="0" xfId="59" applyFont="1" applyAlignment="1">
      <alignment vertical="center"/>
    </xf>
    <xf numFmtId="0" fontId="10" fillId="0" borderId="0" xfId="59" applyFont="1" applyAlignment="1">
      <alignment horizontal="center" vertical="center"/>
    </xf>
    <xf numFmtId="0" fontId="13" fillId="0" borderId="0" xfId="59" applyFont="1" applyAlignment="1">
      <alignment horizontal="left" vertical="center"/>
    </xf>
    <xf numFmtId="0" fontId="13" fillId="0" borderId="0" xfId="59" applyFont="1" applyAlignment="1">
      <alignment vertical="center"/>
    </xf>
    <xf numFmtId="0" fontId="12" fillId="0" borderId="21" xfId="59" applyFont="1" applyBorder="1" applyAlignment="1">
      <alignment vertical="center"/>
    </xf>
    <xf numFmtId="0" fontId="12" fillId="0" borderId="3" xfId="59" applyFont="1" applyBorder="1" applyAlignment="1">
      <alignment horizontal="center" vertical="center"/>
    </xf>
    <xf numFmtId="9" fontId="13" fillId="25" borderId="22" xfId="59" applyNumberFormat="1" applyFont="1" applyFill="1" applyBorder="1" applyAlignment="1">
      <alignment vertical="center"/>
    </xf>
    <xf numFmtId="0" fontId="19" fillId="0" borderId="0" xfId="59" applyFont="1" applyAlignment="1">
      <alignment vertical="center"/>
    </xf>
    <xf numFmtId="177" fontId="7" fillId="0" borderId="0" xfId="56" applyNumberFormat="1" applyFont="1" applyBorder="1" applyAlignment="1">
      <alignment vertical="center"/>
    </xf>
    <xf numFmtId="0" fontId="20" fillId="0" borderId="0" xfId="59" applyFont="1" applyAlignment="1">
      <alignment horizontal="center" vertical="center"/>
    </xf>
    <xf numFmtId="0" fontId="21" fillId="0" borderId="23" xfId="59" applyFont="1" applyBorder="1" applyAlignment="1">
      <alignment horizontal="center" vertical="center"/>
    </xf>
    <xf numFmtId="0" fontId="13" fillId="0" borderId="23" xfId="59" applyFont="1" applyBorder="1" applyAlignment="1">
      <alignment horizontal="center" vertical="center"/>
    </xf>
    <xf numFmtId="49" fontId="22" fillId="0" borderId="24" xfId="59" applyNumberFormat="1" applyFont="1" applyBorder="1" applyAlignment="1">
      <alignment horizontal="center" vertical="center"/>
    </xf>
    <xf numFmtId="9" fontId="13" fillId="25" borderId="25" xfId="59" applyNumberFormat="1" applyFont="1" applyFill="1" applyBorder="1" applyAlignment="1">
      <alignment horizontal="center" vertical="center"/>
    </xf>
    <xf numFmtId="0" fontId="13" fillId="0" borderId="26" xfId="59" applyFont="1" applyBorder="1" applyAlignment="1">
      <alignment horizontal="center" vertical="center"/>
    </xf>
    <xf numFmtId="9" fontId="13" fillId="25" borderId="27" xfId="59" applyNumberFormat="1" applyFont="1" applyFill="1" applyBorder="1" applyAlignment="1">
      <alignment horizontal="center" vertical="center"/>
    </xf>
    <xf numFmtId="0" fontId="22" fillId="0" borderId="26" xfId="59" applyFont="1" applyBorder="1" applyAlignment="1">
      <alignment horizontal="center" vertical="center"/>
    </xf>
    <xf numFmtId="0" fontId="22" fillId="0" borderId="28" xfId="59" applyFont="1" applyBorder="1" applyAlignment="1">
      <alignment horizontal="center" vertical="center"/>
    </xf>
    <xf numFmtId="9" fontId="13" fillId="0" borderId="29" xfId="59" applyNumberFormat="1" applyFont="1" applyBorder="1" applyAlignment="1">
      <alignment horizontal="center" vertical="center"/>
    </xf>
    <xf numFmtId="9" fontId="13" fillId="0" borderId="0" xfId="59" applyNumberFormat="1" applyFont="1" applyAlignment="1">
      <alignment horizontal="center" vertical="center"/>
    </xf>
    <xf numFmtId="177" fontId="12" fillId="0" borderId="0" xfId="56" applyNumberFormat="1" applyFont="1" applyFill="1" applyBorder="1" applyAlignment="1">
      <alignment horizontal="left" vertical="center"/>
    </xf>
    <xf numFmtId="0" fontId="22" fillId="0" borderId="0" xfId="59" applyFont="1" applyAlignment="1">
      <alignment horizontal="center" vertical="center"/>
    </xf>
    <xf numFmtId="0" fontId="22" fillId="0" borderId="0" xfId="59" applyFont="1" applyAlignment="1">
      <alignment horizontal="left" vertical="center" wrapText="1"/>
    </xf>
    <xf numFmtId="0" fontId="13" fillId="0" borderId="0" xfId="59" applyFont="1" applyAlignment="1">
      <alignment horizontal="left" vertical="center" wrapText="1"/>
    </xf>
    <xf numFmtId="0" fontId="23" fillId="0" borderId="0" xfId="59" applyFont="1" applyAlignment="1">
      <alignment vertical="center"/>
    </xf>
    <xf numFmtId="0" fontId="23" fillId="0" borderId="0" xfId="59" applyFont="1" applyAlignment="1">
      <alignment horizontal="center" vertical="center"/>
    </xf>
    <xf numFmtId="0" fontId="12" fillId="0" borderId="15" xfId="59" applyFont="1" applyBorder="1" applyAlignment="1">
      <alignment horizontal="left" vertical="center"/>
    </xf>
    <xf numFmtId="0" fontId="12" fillId="0" borderId="10" xfId="59" applyFont="1" applyBorder="1" applyAlignment="1">
      <alignment horizontal="left" vertical="center"/>
    </xf>
    <xf numFmtId="0" fontId="12" fillId="0" borderId="0" xfId="59" applyFont="1"/>
    <xf numFmtId="0" fontId="24" fillId="0" borderId="0" xfId="59" applyFont="1"/>
    <xf numFmtId="0" fontId="25" fillId="0" borderId="0" xfId="59" applyFont="1"/>
    <xf numFmtId="0" fontId="2" fillId="0" borderId="0" xfId="59" applyFont="1"/>
    <xf numFmtId="0" fontId="24" fillId="0" borderId="0" xfId="59" applyFont="1" applyAlignment="1">
      <alignment vertical="center"/>
    </xf>
    <xf numFmtId="0" fontId="25" fillId="0" borderId="0" xfId="59" applyFont="1" applyAlignment="1">
      <alignment vertical="center"/>
    </xf>
    <xf numFmtId="9" fontId="13" fillId="26" borderId="22" xfId="59" applyNumberFormat="1" applyFont="1" applyFill="1" applyBorder="1" applyAlignment="1">
      <alignment vertical="center"/>
    </xf>
    <xf numFmtId="9" fontId="26" fillId="26" borderId="27" xfId="56" applyFont="1" applyFill="1" applyBorder="1" applyAlignment="1">
      <alignment horizontal="center" vertical="center"/>
    </xf>
    <xf numFmtId="9" fontId="23" fillId="0" borderId="0" xfId="56" applyFont="1" applyBorder="1" applyAlignment="1">
      <alignment horizontal="center" vertical="center"/>
    </xf>
    <xf numFmtId="9" fontId="13" fillId="27" borderId="22" xfId="59" applyNumberFormat="1" applyFont="1" applyFill="1" applyBorder="1" applyAlignment="1">
      <alignment vertical="center"/>
    </xf>
    <xf numFmtId="0" fontId="27" fillId="0" borderId="30" xfId="59" applyFont="1" applyBorder="1" applyAlignment="1">
      <alignment vertical="center"/>
    </xf>
    <xf numFmtId="9" fontId="13" fillId="0" borderId="30" xfId="59" applyNumberFormat="1" applyFont="1" applyBorder="1" applyAlignment="1">
      <alignment horizontal="center" vertical="center"/>
    </xf>
    <xf numFmtId="0" fontId="7" fillId="0" borderId="30" xfId="59" applyFont="1" applyBorder="1" applyAlignment="1">
      <alignment vertical="center"/>
    </xf>
    <xf numFmtId="9" fontId="7" fillId="0" borderId="0" xfId="56" applyFont="1" applyBorder="1" applyAlignment="1">
      <alignment horizontal="center" vertical="center"/>
    </xf>
    <xf numFmtId="9" fontId="7" fillId="0" borderId="0" xfId="56" applyFont="1" applyFill="1" applyBorder="1" applyAlignment="1">
      <alignment vertical="center"/>
    </xf>
    <xf numFmtId="178" fontId="7" fillId="0" borderId="0" xfId="56" applyNumberFormat="1" applyFont="1" applyFill="1" applyAlignment="1">
      <alignment horizontal="center" vertical="center"/>
    </xf>
    <xf numFmtId="178" fontId="7" fillId="0" borderId="0" xfId="56" applyNumberFormat="1" applyFont="1" applyFill="1" applyBorder="1" applyAlignment="1">
      <alignment horizontal="center" vertical="center"/>
    </xf>
    <xf numFmtId="9" fontId="7" fillId="0" borderId="0" xfId="56" applyFont="1" applyBorder="1" applyAlignment="1">
      <alignment vertical="center"/>
    </xf>
    <xf numFmtId="178" fontId="7" fillId="0" borderId="0" xfId="56" applyNumberFormat="1" applyFont="1" applyBorder="1" applyAlignment="1">
      <alignment horizontal="center" vertical="center"/>
    </xf>
    <xf numFmtId="9" fontId="21" fillId="25" borderId="27" xfId="56" applyFont="1" applyFill="1" applyBorder="1" applyAlignment="1">
      <alignment horizontal="center" vertical="center"/>
    </xf>
    <xf numFmtId="0" fontId="55" fillId="0" borderId="0" xfId="0" applyFont="1">
      <alignment vertical="center"/>
    </xf>
    <xf numFmtId="0" fontId="2" fillId="26" borderId="14" xfId="0" applyFont="1" applyFill="1" applyBorder="1">
      <alignment vertical="center"/>
    </xf>
    <xf numFmtId="0" fontId="2" fillId="26" borderId="15" xfId="0" applyFont="1" applyFill="1" applyBorder="1">
      <alignment vertical="center"/>
    </xf>
    <xf numFmtId="0" fontId="2" fillId="26" borderId="17" xfId="0" applyFont="1" applyFill="1" applyBorder="1">
      <alignment vertical="center"/>
    </xf>
    <xf numFmtId="0" fontId="2" fillId="25" borderId="15" xfId="0" applyFont="1" applyFill="1" applyBorder="1">
      <alignment vertical="center"/>
    </xf>
    <xf numFmtId="0" fontId="2" fillId="25" borderId="17" xfId="0" applyFont="1" applyFill="1" applyBorder="1">
      <alignment vertical="center"/>
    </xf>
    <xf numFmtId="0" fontId="2" fillId="28" borderId="15" xfId="0" applyFont="1" applyFill="1" applyBorder="1">
      <alignment vertical="center"/>
    </xf>
    <xf numFmtId="0" fontId="2" fillId="28" borderId="17" xfId="0" applyFont="1" applyFill="1" applyBorder="1">
      <alignment vertical="center"/>
    </xf>
    <xf numFmtId="0" fontId="2" fillId="27" borderId="15" xfId="0" applyFont="1" applyFill="1" applyBorder="1">
      <alignment vertical="center"/>
    </xf>
    <xf numFmtId="0" fontId="2" fillId="27" borderId="17" xfId="0" applyFont="1" applyFill="1" applyBorder="1">
      <alignment vertical="center"/>
    </xf>
    <xf numFmtId="0" fontId="2" fillId="29" borderId="15" xfId="0" applyFont="1" applyFill="1" applyBorder="1">
      <alignment vertical="center"/>
    </xf>
    <xf numFmtId="0" fontId="2" fillId="29" borderId="17" xfId="0" applyFont="1" applyFill="1" applyBorder="1">
      <alignment vertical="center"/>
    </xf>
    <xf numFmtId="0" fontId="2" fillId="26" borderId="31" xfId="0" applyFont="1" applyFill="1" applyBorder="1">
      <alignment vertical="center"/>
    </xf>
    <xf numFmtId="0" fontId="2" fillId="26" borderId="32" xfId="0" applyFont="1" applyFill="1" applyBorder="1">
      <alignment vertical="center"/>
    </xf>
    <xf numFmtId="0" fontId="2" fillId="26" borderId="2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0" fontId="2" fillId="26" borderId="35" xfId="0" applyFont="1" applyFill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25" borderId="35" xfId="0" applyFont="1" applyFill="1" applyBorder="1" applyAlignment="1">
      <alignment horizontal="center" vertical="center"/>
    </xf>
    <xf numFmtId="0" fontId="2" fillId="30" borderId="34" xfId="0" applyFont="1" applyFill="1" applyBorder="1" applyAlignment="1">
      <alignment horizontal="center" vertical="center" wrapText="1"/>
    </xf>
    <xf numFmtId="0" fontId="2" fillId="28" borderId="35" xfId="0" applyFont="1" applyFill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27" borderId="35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29" borderId="35" xfId="0" applyFont="1" applyFill="1" applyBorder="1" applyAlignment="1">
      <alignment horizontal="center" vertical="center" wrapText="1"/>
    </xf>
    <xf numFmtId="0" fontId="2" fillId="30" borderId="22" xfId="0" applyFont="1" applyFill="1" applyBorder="1" applyAlignment="1">
      <alignment horizontal="center" vertical="center"/>
    </xf>
    <xf numFmtId="9" fontId="2" fillId="0" borderId="31" xfId="56" applyFont="1" applyBorder="1" applyAlignment="1">
      <alignment horizontal="center" vertical="center"/>
    </xf>
    <xf numFmtId="38" fontId="2" fillId="0" borderId="32" xfId="57" applyFont="1" applyBorder="1" applyAlignment="1">
      <alignment horizontal="center" vertical="center"/>
    </xf>
    <xf numFmtId="38" fontId="2" fillId="26" borderId="38" xfId="57" applyFont="1" applyFill="1" applyBorder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9" fontId="2" fillId="0" borderId="32" xfId="56" applyFont="1" applyBorder="1" applyAlignment="1">
      <alignment horizontal="center" vertical="center"/>
    </xf>
    <xf numFmtId="38" fontId="2" fillId="25" borderId="38" xfId="57" applyFont="1" applyFill="1" applyBorder="1">
      <alignment vertical="center"/>
    </xf>
    <xf numFmtId="38" fontId="2" fillId="0" borderId="39" xfId="0" applyNumberFormat="1" applyFont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6" fontId="2" fillId="0" borderId="32" xfId="58" applyFont="1" applyBorder="1" applyAlignment="1">
      <alignment horizontal="center" vertical="center"/>
    </xf>
    <xf numFmtId="9" fontId="2" fillId="0" borderId="39" xfId="56" applyFont="1" applyBorder="1" applyAlignment="1">
      <alignment horizontal="center" vertical="center"/>
    </xf>
    <xf numFmtId="38" fontId="2" fillId="28" borderId="38" xfId="57" applyFont="1" applyFill="1" applyBorder="1">
      <alignment vertical="center"/>
    </xf>
    <xf numFmtId="38" fontId="2" fillId="27" borderId="38" xfId="57" applyFont="1" applyFill="1" applyBorder="1">
      <alignment vertical="center"/>
    </xf>
    <xf numFmtId="38" fontId="2" fillId="29" borderId="38" xfId="57" applyFont="1" applyFill="1" applyBorder="1">
      <alignment vertical="center"/>
    </xf>
    <xf numFmtId="0" fontId="2" fillId="26" borderId="39" xfId="0" applyFont="1" applyFill="1" applyBorder="1">
      <alignment vertical="center"/>
    </xf>
    <xf numFmtId="0" fontId="2" fillId="0" borderId="0" xfId="0" applyFont="1" applyAlignment="1">
      <alignment horizontal="center" vertical="center"/>
    </xf>
    <xf numFmtId="0" fontId="2" fillId="26" borderId="32" xfId="0" applyFont="1" applyFill="1" applyBorder="1" applyAlignment="1">
      <alignment horizontal="center" vertical="center" wrapText="1"/>
    </xf>
    <xf numFmtId="38" fontId="60" fillId="24" borderId="0" xfId="57" applyFont="1" applyFill="1" applyAlignment="1">
      <alignment vertical="center"/>
    </xf>
    <xf numFmtId="38" fontId="23" fillId="24" borderId="0" xfId="57" applyFont="1" applyFill="1" applyAlignment="1">
      <alignment vertical="center"/>
    </xf>
    <xf numFmtId="38" fontId="23" fillId="24" borderId="0" xfId="57" applyFont="1" applyFill="1" applyBorder="1" applyAlignment="1">
      <alignment vertical="center"/>
    </xf>
    <xf numFmtId="38" fontId="23" fillId="24" borderId="0" xfId="57" applyFont="1" applyFill="1" applyBorder="1" applyAlignment="1">
      <alignment horizontal="center" vertical="center"/>
    </xf>
    <xf numFmtId="38" fontId="9" fillId="24" borderId="0" xfId="57" applyFont="1" applyFill="1" applyBorder="1" applyAlignment="1">
      <alignment vertical="center"/>
    </xf>
    <xf numFmtId="38" fontId="23" fillId="24" borderId="0" xfId="57" applyFont="1" applyFill="1" applyAlignment="1">
      <alignment horizontal="center" vertical="center"/>
    </xf>
    <xf numFmtId="0" fontId="23" fillId="24" borderId="0" xfId="59" applyFont="1" applyFill="1" applyAlignment="1">
      <alignment vertical="center"/>
    </xf>
    <xf numFmtId="0" fontId="23" fillId="24" borderId="0" xfId="59" applyFont="1" applyFill="1" applyAlignment="1">
      <alignment horizontal="left" vertical="center"/>
    </xf>
    <xf numFmtId="38" fontId="23" fillId="24" borderId="0" xfId="57" applyFont="1" applyFill="1" applyBorder="1" applyAlignment="1" applyProtection="1">
      <alignment vertical="center"/>
    </xf>
    <xf numFmtId="38" fontId="23" fillId="24" borderId="0" xfId="57" applyFont="1" applyFill="1" applyBorder="1" applyAlignment="1" applyProtection="1">
      <alignment vertical="center"/>
      <protection locked="0"/>
    </xf>
    <xf numFmtId="38" fontId="9" fillId="24" borderId="44" xfId="57" applyFont="1" applyFill="1" applyBorder="1" applyAlignment="1">
      <alignment vertical="center"/>
    </xf>
    <xf numFmtId="55" fontId="2" fillId="0" borderId="0" xfId="59" applyNumberFormat="1" applyFont="1" applyAlignment="1">
      <alignment horizontal="right" vertical="center"/>
    </xf>
    <xf numFmtId="38" fontId="2" fillId="24" borderId="0" xfId="57" applyFont="1" applyFill="1" applyAlignment="1">
      <alignment vertical="center"/>
    </xf>
    <xf numFmtId="57" fontId="2" fillId="24" borderId="0" xfId="57" applyNumberFormat="1" applyFont="1" applyFill="1" applyBorder="1" applyAlignment="1">
      <alignment horizontal="right" vertical="center"/>
    </xf>
    <xf numFmtId="0" fontId="2" fillId="29" borderId="0" xfId="0" applyFont="1" applyFill="1">
      <alignment vertical="center"/>
    </xf>
    <xf numFmtId="0" fontId="2" fillId="27" borderId="0" xfId="0" applyFont="1" applyFill="1">
      <alignment vertical="center"/>
    </xf>
    <xf numFmtId="0" fontId="2" fillId="28" borderId="0" xfId="0" applyFont="1" applyFill="1">
      <alignment vertical="center"/>
    </xf>
    <xf numFmtId="0" fontId="2" fillId="26" borderId="0" xfId="0" applyFont="1" applyFill="1">
      <alignment vertical="center"/>
    </xf>
    <xf numFmtId="0" fontId="2" fillId="25" borderId="0" xfId="0" applyFont="1" applyFill="1">
      <alignment vertical="center"/>
    </xf>
    <xf numFmtId="38" fontId="2" fillId="26" borderId="0" xfId="57" applyFont="1" applyFill="1">
      <alignment vertical="center"/>
    </xf>
    <xf numFmtId="38" fontId="2" fillId="25" borderId="0" xfId="57" applyFont="1" applyFill="1">
      <alignment vertical="center"/>
    </xf>
    <xf numFmtId="9" fontId="2" fillId="0" borderId="0" xfId="56" applyFont="1">
      <alignment vertical="center"/>
    </xf>
    <xf numFmtId="9" fontId="28" fillId="31" borderId="22" xfId="56" applyFont="1" applyFill="1" applyBorder="1" applyAlignment="1">
      <alignment horizontal="center" vertical="center"/>
    </xf>
    <xf numFmtId="38" fontId="2" fillId="29" borderId="0" xfId="57" applyFont="1" applyFill="1">
      <alignment vertical="center"/>
    </xf>
    <xf numFmtId="38" fontId="2" fillId="27" borderId="0" xfId="57" applyFont="1" applyFill="1">
      <alignment vertical="center"/>
    </xf>
    <xf numFmtId="38" fontId="2" fillId="28" borderId="0" xfId="57" applyFont="1" applyFill="1">
      <alignment vertical="center"/>
    </xf>
    <xf numFmtId="182" fontId="10" fillId="30" borderId="22" xfId="56" applyNumberFormat="1" applyFont="1" applyFill="1" applyBorder="1" applyAlignment="1">
      <alignment horizontal="center" vertical="center"/>
    </xf>
    <xf numFmtId="9" fontId="21" fillId="26" borderId="0" xfId="56" applyFont="1" applyFill="1" applyAlignment="1">
      <alignment horizontal="center" vertical="center"/>
    </xf>
    <xf numFmtId="9" fontId="13" fillId="25" borderId="0" xfId="56" applyFont="1" applyFill="1" applyAlignment="1">
      <alignment horizontal="center" vertical="center"/>
    </xf>
    <xf numFmtId="38" fontId="60" fillId="24" borderId="0" xfId="57" applyFont="1" applyFill="1" applyBorder="1" applyAlignment="1">
      <alignment horizontal="left" vertical="center"/>
    </xf>
    <xf numFmtId="38" fontId="23" fillId="24" borderId="0" xfId="57" applyFont="1" applyFill="1" applyBorder="1" applyAlignment="1">
      <alignment horizontal="left" vertical="center"/>
    </xf>
    <xf numFmtId="38" fontId="9" fillId="24" borderId="0" xfId="57" applyFont="1" applyFill="1" applyBorder="1" applyAlignment="1">
      <alignment horizontal="left" vertical="center"/>
    </xf>
    <xf numFmtId="38" fontId="23" fillId="24" borderId="0" xfId="57" applyFont="1" applyFill="1" applyBorder="1" applyAlignment="1" applyProtection="1">
      <alignment horizontal="left" vertical="center"/>
      <protection locked="0"/>
    </xf>
    <xf numFmtId="38" fontId="23" fillId="24" borderId="0" xfId="57" applyFont="1" applyFill="1" applyAlignment="1">
      <alignment horizontal="left" vertical="center"/>
    </xf>
    <xf numFmtId="38" fontId="23" fillId="0" borderId="44" xfId="57" applyFont="1" applyFill="1" applyBorder="1" applyAlignment="1">
      <alignment vertical="center"/>
    </xf>
    <xf numFmtId="38" fontId="2" fillId="0" borderId="0" xfId="57" applyFont="1" applyFill="1">
      <alignment vertical="center"/>
    </xf>
    <xf numFmtId="38" fontId="2" fillId="0" borderId="0" xfId="57" applyFont="1" applyFill="1" applyBorder="1">
      <alignment vertical="center"/>
    </xf>
    <xf numFmtId="9" fontId="2" fillId="0" borderId="0" xfId="56" applyFont="1" applyBorder="1" applyAlignment="1">
      <alignment horizontal="center" vertical="center"/>
    </xf>
    <xf numFmtId="9" fontId="2" fillId="0" borderId="0" xfId="56" applyFont="1" applyBorder="1">
      <alignment vertical="center"/>
    </xf>
    <xf numFmtId="6" fontId="2" fillId="0" borderId="0" xfId="58" applyFont="1" applyBorder="1">
      <alignment vertical="center"/>
    </xf>
    <xf numFmtId="38" fontId="60" fillId="24" borderId="0" xfId="57" applyFont="1" applyFill="1" applyBorder="1" applyAlignment="1">
      <alignment vertical="center"/>
    </xf>
    <xf numFmtId="38" fontId="61" fillId="24" borderId="0" xfId="57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3" fillId="0" borderId="0" xfId="59" applyFont="1" applyAlignment="1">
      <alignment horizontal="right" vertical="center"/>
    </xf>
    <xf numFmtId="38" fontId="7" fillId="24" borderId="0" xfId="57" applyFont="1" applyFill="1" applyBorder="1" applyAlignment="1">
      <alignment horizontal="left" vertical="center"/>
    </xf>
    <xf numFmtId="38" fontId="2" fillId="24" borderId="0" xfId="57" applyFont="1" applyFill="1" applyBorder="1" applyAlignment="1">
      <alignment horizontal="left" vertical="center"/>
    </xf>
    <xf numFmtId="38" fontId="9" fillId="24" borderId="0" xfId="57" applyFont="1" applyFill="1" applyAlignment="1">
      <alignment horizontal="left" vertical="center"/>
    </xf>
    <xf numFmtId="38" fontId="9" fillId="0" borderId="0" xfId="57" applyFont="1" applyFill="1" applyBorder="1" applyAlignment="1">
      <alignment vertical="center"/>
    </xf>
    <xf numFmtId="38" fontId="23" fillId="0" borderId="0" xfId="57" applyFont="1" applyFill="1" applyAlignment="1">
      <alignment horizontal="left" vertical="center"/>
    </xf>
    <xf numFmtId="38" fontId="23" fillId="0" borderId="0" xfId="57" applyFont="1" applyFill="1" applyBorder="1" applyAlignment="1">
      <alignment vertical="center"/>
    </xf>
    <xf numFmtId="38" fontId="23" fillId="0" borderId="0" xfId="57" applyFont="1" applyFill="1" applyBorder="1" applyAlignment="1">
      <alignment horizontal="right" vertical="center"/>
    </xf>
    <xf numFmtId="9" fontId="2" fillId="0" borderId="0" xfId="56" applyFont="1" applyFill="1" applyAlignment="1">
      <alignment horizontal="center" vertical="center"/>
    </xf>
    <xf numFmtId="9" fontId="2" fillId="0" borderId="0" xfId="56" applyFont="1" applyFill="1">
      <alignment vertical="center"/>
    </xf>
    <xf numFmtId="6" fontId="2" fillId="0" borderId="0" xfId="58" applyFont="1" applyFill="1">
      <alignment vertical="center"/>
    </xf>
    <xf numFmtId="9" fontId="2" fillId="0" borderId="0" xfId="56" applyFont="1" applyFill="1" applyBorder="1" applyAlignment="1">
      <alignment horizontal="center" vertical="center"/>
    </xf>
    <xf numFmtId="9" fontId="2" fillId="0" borderId="0" xfId="56" applyFont="1" applyFill="1" applyBorder="1">
      <alignment vertical="center"/>
    </xf>
    <xf numFmtId="6" fontId="2" fillId="0" borderId="0" xfId="58" applyFont="1" applyFill="1" applyBorder="1">
      <alignment vertical="center"/>
    </xf>
    <xf numFmtId="0" fontId="62" fillId="0" borderId="0" xfId="0" applyFont="1">
      <alignment vertical="center"/>
    </xf>
    <xf numFmtId="0" fontId="56" fillId="32" borderId="3" xfId="0" applyFont="1" applyFill="1" applyBorder="1" applyAlignment="1">
      <alignment horizontal="center" vertical="center"/>
    </xf>
    <xf numFmtId="0" fontId="2" fillId="26" borderId="3" xfId="0" applyFont="1" applyFill="1" applyBorder="1">
      <alignment vertical="center"/>
    </xf>
    <xf numFmtId="0" fontId="23" fillId="0" borderId="57" xfId="59" applyFont="1" applyBorder="1" applyAlignment="1">
      <alignment horizontal="center" vertical="center"/>
    </xf>
    <xf numFmtId="0" fontId="63" fillId="26" borderId="0" xfId="0" applyFont="1" applyFill="1">
      <alignment vertical="center"/>
    </xf>
    <xf numFmtId="38" fontId="9" fillId="0" borderId="44" xfId="57" applyFont="1" applyFill="1" applyBorder="1" applyAlignment="1">
      <alignment vertical="center"/>
    </xf>
    <xf numFmtId="38" fontId="23" fillId="0" borderId="44" xfId="57" applyFont="1" applyFill="1" applyBorder="1" applyAlignment="1">
      <alignment horizontal="left" vertical="center"/>
    </xf>
    <xf numFmtId="38" fontId="23" fillId="0" borderId="0" xfId="57" applyFont="1" applyFill="1" applyBorder="1" applyAlignment="1">
      <alignment horizontal="left" vertical="center"/>
    </xf>
    <xf numFmtId="0" fontId="23" fillId="0" borderId="0" xfId="59" applyFont="1" applyAlignment="1">
      <alignment horizontal="left" vertical="center"/>
    </xf>
    <xf numFmtId="38" fontId="23" fillId="0" borderId="0" xfId="57" applyFont="1" applyFill="1" applyAlignment="1">
      <alignment vertical="center"/>
    </xf>
    <xf numFmtId="38" fontId="23" fillId="0" borderId="0" xfId="57" applyFont="1" applyFill="1" applyBorder="1" applyAlignment="1" applyProtection="1">
      <alignment vertical="center"/>
      <protection locked="0"/>
    </xf>
    <xf numFmtId="176" fontId="23" fillId="0" borderId="0" xfId="59" applyNumberFormat="1" applyFont="1" applyAlignment="1">
      <alignment horizontal="center" vertical="center"/>
    </xf>
    <xf numFmtId="38" fontId="9" fillId="0" borderId="0" xfId="57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38" fontId="2" fillId="0" borderId="0" xfId="57" applyFont="1" applyFill="1" applyBorder="1" applyAlignment="1">
      <alignment vertical="center"/>
    </xf>
    <xf numFmtId="38" fontId="2" fillId="0" borderId="0" xfId="57" applyFont="1" applyFill="1" applyAlignment="1">
      <alignment vertical="center"/>
    </xf>
    <xf numFmtId="9" fontId="21" fillId="26" borderId="27" xfId="56" applyFont="1" applyFill="1" applyBorder="1" applyAlignment="1">
      <alignment horizontal="center" vertical="center"/>
    </xf>
    <xf numFmtId="38" fontId="2" fillId="0" borderId="0" xfId="0" applyNumberFormat="1" applyFont="1">
      <alignment vertical="center"/>
    </xf>
    <xf numFmtId="38" fontId="2" fillId="0" borderId="0" xfId="0" applyNumberFormat="1" applyFont="1" applyAlignment="1">
      <alignment horizontal="center" vertical="center" wrapText="1"/>
    </xf>
    <xf numFmtId="0" fontId="2" fillId="0" borderId="0" xfId="57" applyNumberFormat="1" applyFont="1" applyFill="1" applyBorder="1" applyAlignment="1">
      <alignment horizontal="center" vertical="center"/>
    </xf>
    <xf numFmtId="0" fontId="2" fillId="0" borderId="0" xfId="57" applyNumberFormat="1" applyFont="1" applyFill="1" applyAlignment="1">
      <alignment horizontal="center" vertical="center"/>
    </xf>
    <xf numFmtId="0" fontId="2" fillId="24" borderId="0" xfId="57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0" fontId="2" fillId="34" borderId="34" xfId="0" applyFont="1" applyFill="1" applyBorder="1" applyAlignment="1">
      <alignment horizontal="center" vertical="center"/>
    </xf>
    <xf numFmtId="0" fontId="56" fillId="32" borderId="21" xfId="0" applyFont="1" applyFill="1" applyBorder="1" applyAlignment="1">
      <alignment horizontal="centerContinuous" vertical="center"/>
    </xf>
    <xf numFmtId="0" fontId="56" fillId="32" borderId="3" xfId="0" applyFont="1" applyFill="1" applyBorder="1" applyAlignment="1">
      <alignment horizontal="centerContinuous" vertical="center"/>
    </xf>
    <xf numFmtId="0" fontId="2" fillId="33" borderId="0" xfId="0" applyFont="1" applyFill="1">
      <alignment vertical="center"/>
    </xf>
    <xf numFmtId="0" fontId="64" fillId="0" borderId="0" xfId="0" applyFont="1">
      <alignment vertical="center"/>
    </xf>
    <xf numFmtId="49" fontId="26" fillId="0" borderId="28" xfId="59" applyNumberFormat="1" applyFont="1" applyBorder="1" applyAlignment="1">
      <alignment horizontal="center" vertical="center"/>
    </xf>
    <xf numFmtId="9" fontId="21" fillId="26" borderId="61" xfId="59" applyNumberFormat="1" applyFont="1" applyFill="1" applyBorder="1" applyAlignment="1">
      <alignment horizontal="center" vertical="center"/>
    </xf>
    <xf numFmtId="0" fontId="21" fillId="0" borderId="26" xfId="59" applyFont="1" applyBorder="1" applyAlignment="1">
      <alignment horizontal="center" vertical="center"/>
    </xf>
    <xf numFmtId="9" fontId="21" fillId="26" borderId="27" xfId="59" applyNumberFormat="1" applyFont="1" applyFill="1" applyBorder="1" applyAlignment="1">
      <alignment horizontal="center" vertical="center"/>
    </xf>
    <xf numFmtId="0" fontId="26" fillId="0" borderId="26" xfId="59" applyFont="1" applyBorder="1" applyAlignment="1">
      <alignment horizontal="center" vertical="center"/>
    </xf>
    <xf numFmtId="9" fontId="21" fillId="26" borderId="25" xfId="59" applyNumberFormat="1" applyFont="1" applyFill="1" applyBorder="1" applyAlignment="1">
      <alignment horizontal="center" vertical="center"/>
    </xf>
    <xf numFmtId="49" fontId="26" fillId="0" borderId="23" xfId="59" applyNumberFormat="1" applyFont="1" applyBorder="1" applyAlignment="1">
      <alignment horizontal="center" vertical="center"/>
    </xf>
    <xf numFmtId="0" fontId="26" fillId="0" borderId="28" xfId="59" applyFont="1" applyBorder="1" applyAlignment="1">
      <alignment horizontal="center" vertical="center"/>
    </xf>
    <xf numFmtId="9" fontId="21" fillId="0" borderId="0" xfId="59" applyNumberFormat="1" applyFont="1" applyAlignment="1">
      <alignment horizontal="center" vertical="center"/>
    </xf>
    <xf numFmtId="49" fontId="26" fillId="0" borderId="24" xfId="59" applyNumberFormat="1" applyFont="1" applyBorder="1" applyAlignment="1">
      <alignment horizontal="center" vertical="center"/>
    </xf>
    <xf numFmtId="0" fontId="21" fillId="0" borderId="60" xfId="59" applyFont="1" applyBorder="1" applyAlignment="1">
      <alignment horizontal="center" vertical="center"/>
    </xf>
    <xf numFmtId="0" fontId="26" fillId="0" borderId="0" xfId="59" applyFont="1" applyAlignment="1">
      <alignment horizontal="center" vertical="center"/>
    </xf>
    <xf numFmtId="0" fontId="21" fillId="0" borderId="0" xfId="59" applyFont="1" applyAlignment="1">
      <alignment horizontal="center" vertical="center"/>
    </xf>
    <xf numFmtId="9" fontId="21" fillId="27" borderId="27" xfId="59" applyNumberFormat="1" applyFont="1" applyFill="1" applyBorder="1" applyAlignment="1">
      <alignment horizontal="center" vertical="center"/>
    </xf>
    <xf numFmtId="9" fontId="21" fillId="27" borderId="25" xfId="59" applyNumberFormat="1" applyFont="1" applyFill="1" applyBorder="1" applyAlignment="1">
      <alignment horizontal="center" vertical="center"/>
    </xf>
    <xf numFmtId="9" fontId="21" fillId="27" borderId="0" xfId="56" applyFont="1" applyFill="1" applyAlignment="1">
      <alignment horizontal="center" vertical="center"/>
    </xf>
    <xf numFmtId="9" fontId="21" fillId="0" borderId="29" xfId="59" applyNumberFormat="1" applyFont="1" applyBorder="1" applyAlignment="1">
      <alignment horizontal="center" vertical="center"/>
    </xf>
    <xf numFmtId="9" fontId="21" fillId="27" borderId="78" xfId="56" applyFont="1" applyFill="1" applyBorder="1" applyAlignment="1">
      <alignment horizontal="center" vertical="center"/>
    </xf>
    <xf numFmtId="9" fontId="14" fillId="0" borderId="0" xfId="56" applyFont="1" applyFill="1" applyBorder="1" applyAlignment="1">
      <alignment vertical="center"/>
    </xf>
    <xf numFmtId="0" fontId="14" fillId="0" borderId="0" xfId="59" applyFont="1" applyAlignment="1">
      <alignment vertical="center"/>
    </xf>
    <xf numFmtId="0" fontId="14" fillId="0" borderId="0" xfId="59" applyFont="1" applyAlignment="1">
      <alignment horizontal="center" vertical="center"/>
    </xf>
    <xf numFmtId="178" fontId="14" fillId="0" borderId="0" xfId="56" applyNumberFormat="1" applyFont="1" applyFill="1" applyAlignment="1">
      <alignment horizontal="center" vertical="center"/>
    </xf>
    <xf numFmtId="0" fontId="23" fillId="0" borderId="57" xfId="59" applyFont="1" applyBorder="1" applyAlignment="1">
      <alignment vertical="center"/>
    </xf>
    <xf numFmtId="38" fontId="2" fillId="24" borderId="0" xfId="57" applyFont="1" applyFill="1" applyAlignment="1">
      <alignment horizontal="right"/>
    </xf>
    <xf numFmtId="0" fontId="63" fillId="0" borderId="0" xfId="0" applyFont="1">
      <alignment vertical="center"/>
    </xf>
    <xf numFmtId="38" fontId="23" fillId="38" borderId="8" xfId="57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7" fillId="0" borderId="0" xfId="0" applyFont="1">
      <alignment vertical="center"/>
    </xf>
    <xf numFmtId="0" fontId="66" fillId="0" borderId="0" xfId="0" applyFont="1">
      <alignment vertical="center"/>
    </xf>
    <xf numFmtId="0" fontId="66" fillId="26" borderId="0" xfId="0" applyFont="1" applyFill="1">
      <alignment vertical="center"/>
    </xf>
    <xf numFmtId="38" fontId="59" fillId="24" borderId="0" xfId="57" applyFont="1" applyFill="1" applyBorder="1" applyAlignment="1">
      <alignment horizontal="center" vertical="center"/>
    </xf>
    <xf numFmtId="0" fontId="2" fillId="33" borderId="0" xfId="0" applyFont="1" applyFill="1" applyAlignment="1">
      <alignment horizontal="center" vertical="center"/>
    </xf>
    <xf numFmtId="38" fontId="61" fillId="24" borderId="0" xfId="57" applyFont="1" applyFill="1" applyBorder="1" applyAlignment="1">
      <alignment horizontal="center" vertical="center"/>
    </xf>
    <xf numFmtId="38" fontId="60" fillId="24" borderId="0" xfId="57" applyFont="1" applyFill="1" applyBorder="1" applyAlignment="1">
      <alignment horizontal="center" vertical="center"/>
    </xf>
    <xf numFmtId="38" fontId="2" fillId="24" borderId="0" xfId="57" applyFont="1" applyFill="1" applyBorder="1" applyAlignment="1">
      <alignment horizontal="center" vertical="center"/>
    </xf>
    <xf numFmtId="38" fontId="2" fillId="24" borderId="0" xfId="57" applyFont="1" applyFill="1" applyAlignment="1">
      <alignment horizontal="center" vertical="center"/>
    </xf>
    <xf numFmtId="38" fontId="23" fillId="38" borderId="45" xfId="57" applyFont="1" applyFill="1" applyBorder="1" applyAlignment="1">
      <alignment horizontal="center" vertical="center"/>
    </xf>
    <xf numFmtId="38" fontId="23" fillId="36" borderId="46" xfId="57" applyFont="1" applyFill="1" applyBorder="1" applyAlignment="1">
      <alignment horizontal="center" vertical="center"/>
    </xf>
    <xf numFmtId="38" fontId="23" fillId="0" borderId="8" xfId="57" applyFont="1" applyFill="1" applyBorder="1" applyAlignment="1">
      <alignment horizontal="center" vertical="center"/>
    </xf>
    <xf numFmtId="0" fontId="23" fillId="0" borderId="42" xfId="59" applyFont="1" applyBorder="1" applyAlignment="1">
      <alignment horizontal="left" vertical="top"/>
    </xf>
    <xf numFmtId="0" fontId="23" fillId="0" borderId="41" xfId="59" applyFont="1" applyBorder="1" applyAlignment="1">
      <alignment horizontal="center" vertical="center"/>
    </xf>
    <xf numFmtId="0" fontId="23" fillId="0" borderId="4" xfId="59" applyFont="1" applyBorder="1" applyAlignment="1">
      <alignment horizontal="center" vertical="center"/>
    </xf>
    <xf numFmtId="38" fontId="23" fillId="0" borderId="4" xfId="57" applyFont="1" applyFill="1" applyBorder="1" applyAlignment="1">
      <alignment horizontal="center" vertical="center"/>
    </xf>
    <xf numFmtId="38" fontId="23" fillId="0" borderId="41" xfId="57" applyFont="1" applyFill="1" applyBorder="1" applyAlignment="1">
      <alignment horizontal="center" vertical="center"/>
    </xf>
    <xf numFmtId="38" fontId="23" fillId="0" borderId="4" xfId="57" applyFont="1" applyFill="1" applyBorder="1" applyAlignment="1">
      <alignment horizontal="right" vertical="center"/>
    </xf>
    <xf numFmtId="38" fontId="23" fillId="0" borderId="42" xfId="57" applyFont="1" applyFill="1" applyBorder="1" applyAlignment="1">
      <alignment horizontal="center" vertical="center"/>
    </xf>
    <xf numFmtId="38" fontId="23" fillId="36" borderId="8" xfId="57" applyFont="1" applyFill="1" applyBorder="1" applyAlignment="1">
      <alignment horizontal="center" vertical="center"/>
    </xf>
    <xf numFmtId="38" fontId="23" fillId="0" borderId="45" xfId="57" applyFont="1" applyFill="1" applyBorder="1" applyAlignment="1">
      <alignment horizontal="center" vertical="center"/>
    </xf>
    <xf numFmtId="0" fontId="23" fillId="0" borderId="56" xfId="59" applyFont="1" applyBorder="1" applyAlignment="1">
      <alignment horizontal="left" vertical="top"/>
    </xf>
    <xf numFmtId="0" fontId="23" fillId="0" borderId="58" xfId="59" applyFont="1" applyBorder="1" applyAlignment="1">
      <alignment horizontal="center" vertical="center"/>
    </xf>
    <xf numFmtId="0" fontId="23" fillId="0" borderId="50" xfId="59" applyFont="1" applyBorder="1" applyAlignment="1">
      <alignment horizontal="center" vertical="center"/>
    </xf>
    <xf numFmtId="38" fontId="23" fillId="0" borderId="50" xfId="57" applyFont="1" applyFill="1" applyBorder="1" applyAlignment="1">
      <alignment horizontal="center" vertical="center"/>
    </xf>
    <xf numFmtId="0" fontId="23" fillId="0" borderId="56" xfId="59" applyFont="1" applyBorder="1" applyAlignment="1">
      <alignment horizontal="right" vertical="center"/>
    </xf>
    <xf numFmtId="38" fontId="23" fillId="0" borderId="58" xfId="57" applyFont="1" applyFill="1" applyBorder="1" applyAlignment="1">
      <alignment horizontal="center" vertical="center"/>
    </xf>
    <xf numFmtId="0" fontId="23" fillId="24" borderId="4" xfId="59" applyFont="1" applyFill="1" applyBorder="1" applyAlignment="1">
      <alignment horizontal="center" vertical="center"/>
    </xf>
    <xf numFmtId="0" fontId="23" fillId="24" borderId="42" xfId="59" applyFont="1" applyFill="1" applyBorder="1" applyAlignment="1">
      <alignment horizontal="center" vertical="center"/>
    </xf>
    <xf numFmtId="38" fontId="23" fillId="24" borderId="41" xfId="57" applyFont="1" applyFill="1" applyBorder="1" applyAlignment="1">
      <alignment horizontal="center" vertical="center"/>
    </xf>
    <xf numFmtId="0" fontId="23" fillId="36" borderId="45" xfId="59" quotePrefix="1" applyFont="1" applyFill="1" applyBorder="1" applyAlignment="1">
      <alignment horizontal="center" vertical="center"/>
    </xf>
    <xf numFmtId="176" fontId="23" fillId="0" borderId="8" xfId="59" applyNumberFormat="1" applyFont="1" applyBorder="1" applyAlignment="1">
      <alignment horizontal="center" vertical="center"/>
    </xf>
    <xf numFmtId="0" fontId="23" fillId="0" borderId="4" xfId="59" applyFont="1" applyBorder="1" applyAlignment="1">
      <alignment horizontal="right" vertical="center"/>
    </xf>
    <xf numFmtId="0" fontId="23" fillId="0" borderId="42" xfId="59" applyFont="1" applyBorder="1" applyAlignment="1">
      <alignment vertical="center"/>
    </xf>
    <xf numFmtId="38" fontId="23" fillId="0" borderId="41" xfId="57" applyFont="1" applyFill="1" applyBorder="1" applyAlignment="1">
      <alignment horizontal="right" vertical="center"/>
    </xf>
    <xf numFmtId="0" fontId="23" fillId="0" borderId="42" xfId="59" applyFont="1" applyBorder="1" applyAlignment="1">
      <alignment horizontal="center" vertical="center"/>
    </xf>
    <xf numFmtId="38" fontId="23" fillId="0" borderId="41" xfId="57" applyFont="1" applyFill="1" applyBorder="1" applyAlignment="1">
      <alignment vertical="center"/>
    </xf>
    <xf numFmtId="0" fontId="23" fillId="0" borderId="42" xfId="59" applyFont="1" applyBorder="1" applyAlignment="1">
      <alignment horizontal="left" vertical="center"/>
    </xf>
    <xf numFmtId="0" fontId="23" fillId="0" borderId="43" xfId="59" applyFont="1" applyBorder="1" applyAlignment="1">
      <alignment horizontal="left" vertical="center"/>
    </xf>
    <xf numFmtId="0" fontId="23" fillId="0" borderId="44" xfId="59" applyFont="1" applyBorder="1" applyAlignment="1">
      <alignment horizontal="center" vertical="center"/>
    </xf>
    <xf numFmtId="38" fontId="23" fillId="0" borderId="59" xfId="57" applyFont="1" applyFill="1" applyBorder="1" applyAlignment="1">
      <alignment horizontal="right" vertical="center"/>
    </xf>
    <xf numFmtId="0" fontId="23" fillId="0" borderId="43" xfId="59" applyFont="1" applyBorder="1" applyAlignment="1">
      <alignment horizontal="center" vertical="center"/>
    </xf>
    <xf numFmtId="38" fontId="23" fillId="0" borderId="59" xfId="57" applyFont="1" applyFill="1" applyBorder="1" applyAlignment="1">
      <alignment vertical="center"/>
    </xf>
    <xf numFmtId="38" fontId="23" fillId="0" borderId="57" xfId="57" applyFont="1" applyFill="1" applyBorder="1" applyAlignment="1">
      <alignment vertical="center"/>
    </xf>
    <xf numFmtId="38" fontId="23" fillId="0" borderId="54" xfId="57" applyFont="1" applyFill="1" applyBorder="1" applyAlignment="1" applyProtection="1">
      <alignment horizontal="left" vertical="center"/>
    </xf>
    <xf numFmtId="38" fontId="23" fillId="0" borderId="71" xfId="57" applyFont="1" applyFill="1" applyBorder="1" applyAlignment="1">
      <alignment horizontal="center" vertical="center"/>
    </xf>
    <xf numFmtId="38" fontId="23" fillId="0" borderId="54" xfId="57" applyFont="1" applyFill="1" applyBorder="1" applyAlignment="1">
      <alignment horizontal="center" vertical="center"/>
    </xf>
    <xf numFmtId="38" fontId="23" fillId="0" borderId="48" xfId="57" applyFont="1" applyFill="1" applyBorder="1" applyAlignment="1">
      <alignment horizontal="center" vertical="center"/>
    </xf>
    <xf numFmtId="38" fontId="23" fillId="0" borderId="48" xfId="57" applyFont="1" applyFill="1" applyBorder="1" applyAlignment="1">
      <alignment vertical="center"/>
    </xf>
    <xf numFmtId="38" fontId="23" fillId="0" borderId="54" xfId="57" applyFont="1" applyFill="1" applyBorder="1" applyAlignment="1">
      <alignment vertical="center"/>
    </xf>
    <xf numFmtId="38" fontId="23" fillId="0" borderId="67" xfId="57" applyFont="1" applyFill="1" applyBorder="1" applyAlignment="1">
      <alignment vertical="center"/>
    </xf>
    <xf numFmtId="38" fontId="23" fillId="0" borderId="54" xfId="57" applyFont="1" applyFill="1" applyBorder="1" applyAlignment="1" applyProtection="1">
      <alignment horizontal="center" vertical="center"/>
    </xf>
    <xf numFmtId="38" fontId="23" fillId="0" borderId="48" xfId="57" applyFont="1" applyFill="1" applyBorder="1" applyAlignment="1" applyProtection="1">
      <alignment horizontal="center" vertical="center"/>
    </xf>
    <xf numFmtId="38" fontId="23" fillId="0" borderId="48" xfId="57" applyFont="1" applyFill="1" applyBorder="1" applyAlignment="1" applyProtection="1">
      <alignment vertical="center"/>
    </xf>
    <xf numFmtId="0" fontId="23" fillId="35" borderId="54" xfId="59" applyFont="1" applyFill="1" applyBorder="1" applyAlignment="1">
      <alignment horizontal="left" vertical="top"/>
    </xf>
    <xf numFmtId="0" fontId="23" fillId="35" borderId="67" xfId="59" applyFont="1" applyFill="1" applyBorder="1" applyAlignment="1">
      <alignment horizontal="center" vertical="center"/>
    </xf>
    <xf numFmtId="0" fontId="23" fillId="35" borderId="48" xfId="59" applyFont="1" applyFill="1" applyBorder="1" applyAlignment="1">
      <alignment horizontal="center" vertical="center"/>
    </xf>
    <xf numFmtId="38" fontId="23" fillId="35" borderId="67" xfId="57" applyFont="1" applyFill="1" applyBorder="1" applyAlignment="1">
      <alignment horizontal="center" vertical="center"/>
    </xf>
    <xf numFmtId="38" fontId="23" fillId="35" borderId="48" xfId="57" applyFont="1" applyFill="1" applyBorder="1" applyAlignment="1">
      <alignment horizontal="right" vertical="center"/>
    </xf>
    <xf numFmtId="38" fontId="23" fillId="35" borderId="48" xfId="57" applyFont="1" applyFill="1" applyBorder="1" applyAlignment="1">
      <alignment horizontal="center" vertical="center"/>
    </xf>
    <xf numFmtId="38" fontId="23" fillId="35" borderId="54" xfId="57" applyFont="1" applyFill="1" applyBorder="1" applyAlignment="1">
      <alignment horizontal="center" vertical="center"/>
    </xf>
    <xf numFmtId="38" fontId="23" fillId="36" borderId="45" xfId="57" applyFont="1" applyFill="1" applyBorder="1" applyAlignment="1">
      <alignment horizontal="center" vertical="center"/>
    </xf>
    <xf numFmtId="0" fontId="23" fillId="35" borderId="40" xfId="59" applyFont="1" applyFill="1" applyBorder="1" applyAlignment="1">
      <alignment horizontal="left" vertical="top"/>
    </xf>
    <xf numFmtId="0" fontId="23" fillId="35" borderId="51" xfId="59" applyFont="1" applyFill="1" applyBorder="1" applyAlignment="1">
      <alignment horizontal="center" vertical="center"/>
    </xf>
    <xf numFmtId="0" fontId="23" fillId="35" borderId="40" xfId="59" applyFont="1" applyFill="1" applyBorder="1" applyAlignment="1">
      <alignment horizontal="center" vertical="center"/>
    </xf>
    <xf numFmtId="0" fontId="23" fillId="36" borderId="47" xfId="59" quotePrefix="1" applyFont="1" applyFill="1" applyBorder="1" applyAlignment="1">
      <alignment horizontal="center" vertical="center"/>
    </xf>
    <xf numFmtId="176" fontId="23" fillId="0" borderId="47" xfId="59" applyNumberFormat="1" applyFont="1" applyBorder="1" applyAlignment="1">
      <alignment horizontal="center" vertical="center"/>
    </xf>
    <xf numFmtId="0" fontId="23" fillId="35" borderId="43" xfId="59" applyFont="1" applyFill="1" applyBorder="1" applyAlignment="1">
      <alignment horizontal="left" vertical="top"/>
    </xf>
    <xf numFmtId="0" fontId="23" fillId="35" borderId="44" xfId="59" applyFont="1" applyFill="1" applyBorder="1" applyAlignment="1">
      <alignment horizontal="right" vertical="center"/>
    </xf>
    <xf numFmtId="0" fontId="23" fillId="35" borderId="43" xfId="59" applyFont="1" applyFill="1" applyBorder="1" applyAlignment="1">
      <alignment vertical="center"/>
    </xf>
    <xf numFmtId="0" fontId="23" fillId="35" borderId="44" xfId="59" applyFont="1" applyFill="1" applyBorder="1" applyAlignment="1">
      <alignment horizontal="center" vertical="center"/>
    </xf>
    <xf numFmtId="38" fontId="23" fillId="35" borderId="59" xfId="57" applyFont="1" applyFill="1" applyBorder="1" applyAlignment="1">
      <alignment horizontal="right" vertical="center"/>
    </xf>
    <xf numFmtId="0" fontId="23" fillId="35" borderId="43" xfId="59" applyFont="1" applyFill="1" applyBorder="1" applyAlignment="1">
      <alignment horizontal="center" vertical="center"/>
    </xf>
    <xf numFmtId="38" fontId="23" fillId="35" borderId="59" xfId="57" applyFont="1" applyFill="1" applyBorder="1" applyAlignment="1">
      <alignment vertical="center"/>
    </xf>
    <xf numFmtId="176" fontId="23" fillId="36" borderId="46" xfId="59" applyNumberFormat="1" applyFont="1" applyFill="1" applyBorder="1" applyAlignment="1">
      <alignment horizontal="center" vertical="center"/>
    </xf>
    <xf numFmtId="176" fontId="23" fillId="0" borderId="46" xfId="59" applyNumberFormat="1" applyFont="1" applyBorder="1" applyAlignment="1">
      <alignment horizontal="center" vertical="center"/>
    </xf>
    <xf numFmtId="0" fontId="23" fillId="35" borderId="66" xfId="59" applyFont="1" applyFill="1" applyBorder="1" applyAlignment="1">
      <alignment horizontal="left" vertical="center"/>
    </xf>
    <xf numFmtId="0" fontId="23" fillId="35" borderId="69" xfId="59" applyFont="1" applyFill="1" applyBorder="1" applyAlignment="1">
      <alignment horizontal="right" vertical="center"/>
    </xf>
    <xf numFmtId="0" fontId="23" fillId="35" borderId="69" xfId="59" applyFont="1" applyFill="1" applyBorder="1" applyAlignment="1">
      <alignment horizontal="center" vertical="center"/>
    </xf>
    <xf numFmtId="38" fontId="23" fillId="35" borderId="70" xfId="57" applyFont="1" applyFill="1" applyBorder="1" applyAlignment="1">
      <alignment horizontal="right" vertical="center"/>
    </xf>
    <xf numFmtId="38" fontId="23" fillId="35" borderId="69" xfId="57" applyFont="1" applyFill="1" applyBorder="1" applyAlignment="1">
      <alignment vertical="center"/>
    </xf>
    <xf numFmtId="0" fontId="23" fillId="35" borderId="66" xfId="59" applyFont="1" applyFill="1" applyBorder="1" applyAlignment="1">
      <alignment horizontal="center" vertical="center"/>
    </xf>
    <xf numFmtId="38" fontId="23" fillId="35" borderId="70" xfId="57" applyFont="1" applyFill="1" applyBorder="1" applyAlignment="1">
      <alignment vertical="center"/>
    </xf>
    <xf numFmtId="0" fontId="23" fillId="36" borderId="46" xfId="59" quotePrefix="1" applyFont="1" applyFill="1" applyBorder="1" applyAlignment="1">
      <alignment horizontal="center" vertical="center"/>
    </xf>
    <xf numFmtId="38" fontId="23" fillId="35" borderId="55" xfId="57" applyFont="1" applyFill="1" applyBorder="1" applyAlignment="1" applyProtection="1">
      <alignment horizontal="left" vertical="center"/>
    </xf>
    <xf numFmtId="38" fontId="23" fillId="35" borderId="72" xfId="57" applyFont="1" applyFill="1" applyBorder="1" applyAlignment="1">
      <alignment horizontal="center" vertical="center"/>
    </xf>
    <xf numFmtId="38" fontId="23" fillId="35" borderId="55" xfId="57" applyFont="1" applyFill="1" applyBorder="1" applyAlignment="1">
      <alignment horizontal="center" vertical="center"/>
    </xf>
    <xf numFmtId="38" fontId="23" fillId="35" borderId="49" xfId="57" applyFont="1" applyFill="1" applyBorder="1" applyAlignment="1">
      <alignment horizontal="center" vertical="center"/>
    </xf>
    <xf numFmtId="38" fontId="23" fillId="35" borderId="49" xfId="57" applyFont="1" applyFill="1" applyBorder="1" applyAlignment="1">
      <alignment vertical="center"/>
    </xf>
    <xf numFmtId="38" fontId="23" fillId="35" borderId="55" xfId="57" applyFont="1" applyFill="1" applyBorder="1" applyAlignment="1">
      <alignment vertical="center"/>
    </xf>
    <xf numFmtId="38" fontId="23" fillId="35" borderId="68" xfId="57" applyFont="1" applyFill="1" applyBorder="1" applyAlignment="1">
      <alignment vertical="center"/>
    </xf>
    <xf numFmtId="38" fontId="23" fillId="35" borderId="55" xfId="57" applyFont="1" applyFill="1" applyBorder="1" applyAlignment="1" applyProtection="1">
      <alignment horizontal="center" vertical="center"/>
    </xf>
    <xf numFmtId="38" fontId="23" fillId="35" borderId="49" xfId="57" applyFont="1" applyFill="1" applyBorder="1" applyAlignment="1" applyProtection="1">
      <alignment horizontal="center" vertical="center"/>
    </xf>
    <xf numFmtId="38" fontId="23" fillId="35" borderId="49" xfId="57" applyFont="1" applyFill="1" applyBorder="1" applyAlignment="1" applyProtection="1">
      <alignment vertical="center"/>
    </xf>
    <xf numFmtId="38" fontId="7" fillId="36" borderId="46" xfId="57" applyFont="1" applyFill="1" applyBorder="1" applyAlignment="1">
      <alignment horizontal="center" vertical="center" textRotation="255"/>
    </xf>
    <xf numFmtId="38" fontId="23" fillId="0" borderId="47" xfId="57" applyFont="1" applyFill="1" applyBorder="1" applyAlignment="1">
      <alignment horizontal="center" vertical="center"/>
    </xf>
    <xf numFmtId="0" fontId="23" fillId="0" borderId="43" xfId="59" applyFont="1" applyBorder="1" applyAlignment="1">
      <alignment horizontal="left" vertical="top"/>
    </xf>
    <xf numFmtId="0" fontId="23" fillId="0" borderId="59" xfId="59" applyFont="1" applyBorder="1" applyAlignment="1">
      <alignment horizontal="center" vertical="center"/>
    </xf>
    <xf numFmtId="38" fontId="23" fillId="0" borderId="59" xfId="57" applyFont="1" applyFill="1" applyBorder="1" applyAlignment="1">
      <alignment horizontal="center" vertical="center"/>
    </xf>
    <xf numFmtId="38" fontId="23" fillId="0" borderId="44" xfId="57" applyFont="1" applyFill="1" applyBorder="1" applyAlignment="1">
      <alignment horizontal="right" vertical="center"/>
    </xf>
    <xf numFmtId="38" fontId="23" fillId="0" borderId="44" xfId="57" applyFont="1" applyFill="1" applyBorder="1" applyAlignment="1">
      <alignment horizontal="center" vertical="center"/>
    </xf>
    <xf numFmtId="38" fontId="23" fillId="0" borderId="43" xfId="57" applyFont="1" applyFill="1" applyBorder="1" applyAlignment="1">
      <alignment horizontal="center" vertical="center"/>
    </xf>
    <xf numFmtId="179" fontId="23" fillId="0" borderId="0" xfId="59" applyNumberFormat="1" applyFont="1" applyAlignment="1">
      <alignment vertical="center"/>
    </xf>
    <xf numFmtId="38" fontId="23" fillId="0" borderId="46" xfId="57" applyFont="1" applyFill="1" applyBorder="1" applyAlignment="1">
      <alignment horizontal="center" vertical="center"/>
    </xf>
    <xf numFmtId="0" fontId="23" fillId="0" borderId="66" xfId="59" applyFont="1" applyBorder="1" applyAlignment="1">
      <alignment horizontal="left" vertical="top"/>
    </xf>
    <xf numFmtId="0" fontId="23" fillId="0" borderId="68" xfId="59" applyFont="1" applyBorder="1" applyAlignment="1">
      <alignment horizontal="center" vertical="center"/>
    </xf>
    <xf numFmtId="0" fontId="23" fillId="0" borderId="49" xfId="59" applyFont="1" applyBorder="1" applyAlignment="1">
      <alignment horizontal="center" vertical="center"/>
    </xf>
    <xf numFmtId="38" fontId="23" fillId="0" borderId="49" xfId="57" applyFont="1" applyFill="1" applyBorder="1" applyAlignment="1">
      <alignment horizontal="center" vertical="center"/>
    </xf>
    <xf numFmtId="0" fontId="23" fillId="0" borderId="55" xfId="59" applyFont="1" applyBorder="1" applyAlignment="1">
      <alignment horizontal="center" vertical="center"/>
    </xf>
    <xf numFmtId="38" fontId="23" fillId="0" borderId="68" xfId="57" applyFont="1" applyFill="1" applyBorder="1" applyAlignment="1">
      <alignment horizontal="center" vertical="center"/>
    </xf>
    <xf numFmtId="0" fontId="23" fillId="0" borderId="57" xfId="59" applyFont="1" applyBorder="1" applyAlignment="1">
      <alignment horizontal="left" vertical="top"/>
    </xf>
    <xf numFmtId="38" fontId="23" fillId="0" borderId="53" xfId="57" applyFont="1" applyFill="1" applyBorder="1" applyAlignment="1">
      <alignment horizontal="right" vertical="center"/>
    </xf>
    <xf numFmtId="38" fontId="23" fillId="0" borderId="53" xfId="57" applyFont="1" applyFill="1" applyBorder="1" applyAlignment="1">
      <alignment vertical="center"/>
    </xf>
    <xf numFmtId="0" fontId="23" fillId="0" borderId="56" xfId="59" applyFont="1" applyBorder="1" applyAlignment="1">
      <alignment horizontal="left" vertical="center"/>
    </xf>
    <xf numFmtId="0" fontId="23" fillId="0" borderId="50" xfId="59" applyFont="1" applyBorder="1" applyAlignment="1">
      <alignment horizontal="right" vertical="center"/>
    </xf>
    <xf numFmtId="38" fontId="23" fillId="0" borderId="58" xfId="57" applyFont="1" applyFill="1" applyBorder="1" applyAlignment="1">
      <alignment horizontal="right" vertical="center"/>
    </xf>
    <xf numFmtId="38" fontId="23" fillId="0" borderId="50" xfId="57" applyFont="1" applyFill="1" applyBorder="1" applyAlignment="1">
      <alignment vertical="center"/>
    </xf>
    <xf numFmtId="0" fontId="23" fillId="0" borderId="56" xfId="59" applyFont="1" applyBorder="1" applyAlignment="1">
      <alignment horizontal="center" vertical="center"/>
    </xf>
    <xf numFmtId="38" fontId="23" fillId="0" borderId="58" xfId="57" applyFont="1" applyFill="1" applyBorder="1" applyAlignment="1">
      <alignment vertical="center"/>
    </xf>
    <xf numFmtId="38" fontId="23" fillId="0" borderId="55" xfId="57" applyFont="1" applyFill="1" applyBorder="1" applyAlignment="1" applyProtection="1">
      <alignment horizontal="left" vertical="center"/>
    </xf>
    <xf numFmtId="38" fontId="23" fillId="0" borderId="72" xfId="57" applyFont="1" applyFill="1" applyBorder="1" applyAlignment="1">
      <alignment horizontal="center" vertical="center"/>
    </xf>
    <xf numFmtId="38" fontId="23" fillId="0" borderId="55" xfId="57" applyFont="1" applyFill="1" applyBorder="1" applyAlignment="1">
      <alignment horizontal="center" vertical="center"/>
    </xf>
    <xf numFmtId="38" fontId="23" fillId="0" borderId="49" xfId="57" applyFont="1" applyFill="1" applyBorder="1" applyAlignment="1">
      <alignment vertical="center"/>
    </xf>
    <xf numFmtId="38" fontId="23" fillId="0" borderId="55" xfId="57" applyFont="1" applyFill="1" applyBorder="1" applyAlignment="1">
      <alignment vertical="center"/>
    </xf>
    <xf numFmtId="38" fontId="23" fillId="0" borderId="68" xfId="57" applyFont="1" applyFill="1" applyBorder="1" applyAlignment="1">
      <alignment vertical="center"/>
    </xf>
    <xf numFmtId="38" fontId="23" fillId="0" borderId="55" xfId="57" applyFont="1" applyFill="1" applyBorder="1" applyAlignment="1" applyProtection="1">
      <alignment horizontal="center" vertical="center"/>
    </xf>
    <xf numFmtId="38" fontId="23" fillId="0" borderId="49" xfId="57" applyFont="1" applyFill="1" applyBorder="1" applyAlignment="1" applyProtection="1">
      <alignment horizontal="center" vertical="center"/>
    </xf>
    <xf numFmtId="38" fontId="23" fillId="0" borderId="49" xfId="57" applyFont="1" applyFill="1" applyBorder="1" applyAlignment="1" applyProtection="1">
      <alignment vertical="center"/>
    </xf>
    <xf numFmtId="0" fontId="23" fillId="35" borderId="55" xfId="59" applyFont="1" applyFill="1" applyBorder="1" applyAlignment="1">
      <alignment horizontal="left" vertical="top"/>
    </xf>
    <xf numFmtId="0" fontId="23" fillId="35" borderId="68" xfId="59" applyFont="1" applyFill="1" applyBorder="1" applyAlignment="1">
      <alignment horizontal="center" vertical="center"/>
    </xf>
    <xf numFmtId="0" fontId="23" fillId="35" borderId="49" xfId="59" applyFont="1" applyFill="1" applyBorder="1" applyAlignment="1">
      <alignment horizontal="center" vertical="center"/>
    </xf>
    <xf numFmtId="0" fontId="23" fillId="35" borderId="55" xfId="59" applyFont="1" applyFill="1" applyBorder="1" applyAlignment="1">
      <alignment horizontal="center" vertical="center"/>
    </xf>
    <xf numFmtId="38" fontId="23" fillId="35" borderId="68" xfId="57" applyFont="1" applyFill="1" applyBorder="1" applyAlignment="1">
      <alignment horizontal="center" vertical="center"/>
    </xf>
    <xf numFmtId="176" fontId="23" fillId="0" borderId="45" xfId="59" applyNumberFormat="1" applyFont="1" applyBorder="1" applyAlignment="1">
      <alignment horizontal="center" vertical="center"/>
    </xf>
    <xf numFmtId="0" fontId="23" fillId="35" borderId="48" xfId="59" applyFont="1" applyFill="1" applyBorder="1" applyAlignment="1">
      <alignment horizontal="right" vertical="center"/>
    </xf>
    <xf numFmtId="0" fontId="23" fillId="35" borderId="54" xfId="59" applyFont="1" applyFill="1" applyBorder="1" applyAlignment="1">
      <alignment vertical="center"/>
    </xf>
    <xf numFmtId="38" fontId="23" fillId="35" borderId="67" xfId="57" applyFont="1" applyFill="1" applyBorder="1" applyAlignment="1">
      <alignment horizontal="right" vertical="center"/>
    </xf>
    <xf numFmtId="0" fontId="23" fillId="35" borderId="54" xfId="59" applyFont="1" applyFill="1" applyBorder="1" applyAlignment="1">
      <alignment horizontal="center" vertical="center"/>
    </xf>
    <xf numFmtId="38" fontId="23" fillId="35" borderId="67" xfId="57" applyFont="1" applyFill="1" applyBorder="1" applyAlignment="1">
      <alignment vertical="center"/>
    </xf>
    <xf numFmtId="0" fontId="23" fillId="35" borderId="40" xfId="59" applyFont="1" applyFill="1" applyBorder="1" applyAlignment="1">
      <alignment horizontal="left" vertical="center"/>
    </xf>
    <xf numFmtId="38" fontId="23" fillId="0" borderId="50" xfId="57" applyFont="1" applyFill="1" applyBorder="1" applyAlignment="1">
      <alignment horizontal="right" vertical="center"/>
    </xf>
    <xf numFmtId="38" fontId="23" fillId="0" borderId="56" xfId="57" applyFont="1" applyFill="1" applyBorder="1" applyAlignment="1">
      <alignment horizontal="center" vertical="center"/>
    </xf>
    <xf numFmtId="38" fontId="23" fillId="36" borderId="47" xfId="57" applyFont="1" applyFill="1" applyBorder="1" applyAlignment="1">
      <alignment horizontal="center" vertical="center"/>
    </xf>
    <xf numFmtId="0" fontId="23" fillId="0" borderId="55" xfId="59" applyFont="1" applyBorder="1" applyAlignment="1">
      <alignment horizontal="left" vertical="top"/>
    </xf>
    <xf numFmtId="0" fontId="23" fillId="0" borderId="49" xfId="59" applyFont="1" applyBorder="1" applyAlignment="1">
      <alignment horizontal="right" vertical="center"/>
    </xf>
    <xf numFmtId="0" fontId="23" fillId="0" borderId="55" xfId="59" applyFont="1" applyBorder="1" applyAlignment="1">
      <alignment vertical="center"/>
    </xf>
    <xf numFmtId="38" fontId="23" fillId="0" borderId="68" xfId="57" applyFont="1" applyFill="1" applyBorder="1" applyAlignment="1">
      <alignment horizontal="right" vertical="center"/>
    </xf>
    <xf numFmtId="0" fontId="23" fillId="0" borderId="65" xfId="59" applyFont="1" applyBorder="1" applyAlignment="1">
      <alignment horizontal="left" vertical="center"/>
    </xf>
    <xf numFmtId="0" fontId="23" fillId="0" borderId="69" xfId="59" applyFont="1" applyBorder="1" applyAlignment="1">
      <alignment horizontal="right" vertical="center"/>
    </xf>
    <xf numFmtId="0" fontId="23" fillId="0" borderId="66" xfId="59" applyFont="1" applyBorder="1" applyAlignment="1">
      <alignment horizontal="left" vertical="center"/>
    </xf>
    <xf numFmtId="0" fontId="23" fillId="0" borderId="69" xfId="59" applyFont="1" applyBorder="1" applyAlignment="1">
      <alignment horizontal="center" vertical="center"/>
    </xf>
    <xf numFmtId="38" fontId="23" fillId="0" borderId="70" xfId="57" applyFont="1" applyFill="1" applyBorder="1" applyAlignment="1">
      <alignment horizontal="right" vertical="center"/>
    </xf>
    <xf numFmtId="38" fontId="23" fillId="0" borderId="69" xfId="57" applyFont="1" applyFill="1" applyBorder="1" applyAlignment="1">
      <alignment vertical="center"/>
    </xf>
    <xf numFmtId="0" fontId="23" fillId="0" borderId="66" xfId="59" applyFont="1" applyBorder="1" applyAlignment="1">
      <alignment horizontal="center" vertical="center"/>
    </xf>
    <xf numFmtId="38" fontId="23" fillId="0" borderId="70" xfId="57" applyFont="1" applyFill="1" applyBorder="1" applyAlignment="1">
      <alignment vertical="center"/>
    </xf>
    <xf numFmtId="38" fontId="7" fillId="36" borderId="47" xfId="57" applyFont="1" applyFill="1" applyBorder="1" applyAlignment="1">
      <alignment horizontal="center" vertical="center" textRotation="255"/>
    </xf>
    <xf numFmtId="0" fontId="23" fillId="35" borderId="42" xfId="59" applyFont="1" applyFill="1" applyBorder="1" applyAlignment="1">
      <alignment horizontal="left" vertical="top"/>
    </xf>
    <xf numFmtId="0" fontId="23" fillId="35" borderId="41" xfId="59" applyFont="1" applyFill="1" applyBorder="1" applyAlignment="1">
      <alignment horizontal="center" vertical="center"/>
    </xf>
    <xf numFmtId="0" fontId="23" fillId="35" borderId="4" xfId="59" applyFont="1" applyFill="1" applyBorder="1" applyAlignment="1">
      <alignment horizontal="center" vertical="center"/>
    </xf>
    <xf numFmtId="38" fontId="23" fillId="35" borderId="41" xfId="57" applyFont="1" applyFill="1" applyBorder="1" applyAlignment="1">
      <alignment horizontal="center" vertical="center"/>
    </xf>
    <xf numFmtId="38" fontId="23" fillId="35" borderId="4" xfId="57" applyFont="1" applyFill="1" applyBorder="1" applyAlignment="1">
      <alignment horizontal="right" vertical="center"/>
    </xf>
    <xf numFmtId="38" fontId="23" fillId="35" borderId="4" xfId="57" applyFont="1" applyFill="1" applyBorder="1" applyAlignment="1">
      <alignment horizontal="center" vertical="center"/>
    </xf>
    <xf numFmtId="38" fontId="23" fillId="35" borderId="42" xfId="57" applyFont="1" applyFill="1" applyBorder="1" applyAlignment="1">
      <alignment horizontal="center" vertical="center"/>
    </xf>
    <xf numFmtId="0" fontId="23" fillId="35" borderId="66" xfId="59" applyFont="1" applyFill="1" applyBorder="1" applyAlignment="1">
      <alignment horizontal="left" vertical="top"/>
    </xf>
    <xf numFmtId="0" fontId="23" fillId="35" borderId="70" xfId="59" applyFont="1" applyFill="1" applyBorder="1" applyAlignment="1">
      <alignment horizontal="center" vertical="center"/>
    </xf>
    <xf numFmtId="38" fontId="23" fillId="35" borderId="69" xfId="57" applyFont="1" applyFill="1" applyBorder="1" applyAlignment="1">
      <alignment horizontal="center" vertical="center"/>
    </xf>
    <xf numFmtId="38" fontId="23" fillId="35" borderId="70" xfId="57" applyFont="1" applyFill="1" applyBorder="1" applyAlignment="1">
      <alignment horizontal="center" vertical="center"/>
    </xf>
    <xf numFmtId="0" fontId="23" fillId="35" borderId="56" xfId="59" applyFont="1" applyFill="1" applyBorder="1" applyAlignment="1">
      <alignment horizontal="left" vertical="top"/>
    </xf>
    <xf numFmtId="0" fontId="23" fillId="35" borderId="50" xfId="59" applyFont="1" applyFill="1" applyBorder="1" applyAlignment="1">
      <alignment horizontal="right" vertical="center"/>
    </xf>
    <xf numFmtId="0" fontId="23" fillId="35" borderId="56" xfId="59" applyFont="1" applyFill="1" applyBorder="1" applyAlignment="1">
      <alignment vertical="center"/>
    </xf>
    <xf numFmtId="0" fontId="23" fillId="35" borderId="50" xfId="59" applyFont="1" applyFill="1" applyBorder="1" applyAlignment="1">
      <alignment horizontal="center" vertical="center"/>
    </xf>
    <xf numFmtId="38" fontId="23" fillId="35" borderId="58" xfId="57" applyFont="1" applyFill="1" applyBorder="1" applyAlignment="1">
      <alignment horizontal="right" vertical="center"/>
    </xf>
    <xf numFmtId="0" fontId="23" fillId="35" borderId="56" xfId="59" applyFont="1" applyFill="1" applyBorder="1" applyAlignment="1">
      <alignment horizontal="center" vertical="center"/>
    </xf>
    <xf numFmtId="38" fontId="23" fillId="35" borderId="58" xfId="57" applyFont="1" applyFill="1" applyBorder="1" applyAlignment="1">
      <alignment vertical="center"/>
    </xf>
    <xf numFmtId="0" fontId="23" fillId="35" borderId="65" xfId="59" applyFont="1" applyFill="1" applyBorder="1" applyAlignment="1">
      <alignment horizontal="left" vertical="center"/>
    </xf>
    <xf numFmtId="0" fontId="23" fillId="35" borderId="49" xfId="59" applyFont="1" applyFill="1" applyBorder="1" applyAlignment="1">
      <alignment horizontal="right" vertical="center"/>
    </xf>
    <xf numFmtId="0" fontId="23" fillId="35" borderId="55" xfId="59" applyFont="1" applyFill="1" applyBorder="1" applyAlignment="1">
      <alignment horizontal="left" vertical="center"/>
    </xf>
    <xf numFmtId="38" fontId="23" fillId="35" borderId="68" xfId="57" applyFont="1" applyFill="1" applyBorder="1" applyAlignment="1">
      <alignment horizontal="right" vertical="center"/>
    </xf>
    <xf numFmtId="0" fontId="23" fillId="0" borderId="70" xfId="59" applyFont="1" applyBorder="1" applyAlignment="1">
      <alignment horizontal="center" vertical="center"/>
    </xf>
    <xf numFmtId="38" fontId="23" fillId="0" borderId="69" xfId="57" applyFont="1" applyFill="1" applyBorder="1" applyAlignment="1">
      <alignment horizontal="center" vertical="center"/>
    </xf>
    <xf numFmtId="38" fontId="23" fillId="0" borderId="70" xfId="57" applyFont="1" applyFill="1" applyBorder="1" applyAlignment="1">
      <alignment horizontal="center" vertical="center"/>
    </xf>
    <xf numFmtId="0" fontId="23" fillId="0" borderId="54" xfId="59" applyFont="1" applyBorder="1" applyAlignment="1">
      <alignment horizontal="left" vertical="top"/>
    </xf>
    <xf numFmtId="0" fontId="23" fillId="0" borderId="48" xfId="59" applyFont="1" applyBorder="1" applyAlignment="1">
      <alignment horizontal="right" vertical="center"/>
    </xf>
    <xf numFmtId="0" fontId="23" fillId="0" borderId="54" xfId="59" applyFont="1" applyBorder="1" applyAlignment="1">
      <alignment vertical="center"/>
    </xf>
    <xf numFmtId="0" fontId="23" fillId="0" borderId="48" xfId="59" applyFont="1" applyBorder="1" applyAlignment="1">
      <alignment horizontal="center" vertical="center"/>
    </xf>
    <xf numFmtId="38" fontId="23" fillId="0" borderId="67" xfId="57" applyFont="1" applyFill="1" applyBorder="1" applyAlignment="1">
      <alignment horizontal="right" vertical="center"/>
    </xf>
    <xf numFmtId="0" fontId="23" fillId="0" borderId="54" xfId="59" applyFont="1" applyBorder="1" applyAlignment="1">
      <alignment horizontal="center" vertical="center"/>
    </xf>
    <xf numFmtId="0" fontId="23" fillId="0" borderId="55" xfId="59" applyFont="1" applyBorder="1" applyAlignment="1">
      <alignment horizontal="left" vertical="center"/>
    </xf>
    <xf numFmtId="0" fontId="23" fillId="35" borderId="57" xfId="59" applyFont="1" applyFill="1" applyBorder="1" applyAlignment="1">
      <alignment horizontal="left" vertical="top"/>
    </xf>
    <xf numFmtId="0" fontId="23" fillId="35" borderId="53" xfId="59" applyFont="1" applyFill="1" applyBorder="1" applyAlignment="1">
      <alignment horizontal="center" vertical="center"/>
    </xf>
    <xf numFmtId="0" fontId="23" fillId="35" borderId="0" xfId="59" applyFont="1" applyFill="1" applyAlignment="1">
      <alignment horizontal="center" vertical="center"/>
    </xf>
    <xf numFmtId="38" fontId="23" fillId="35" borderId="0" xfId="57" applyFont="1" applyFill="1" applyBorder="1" applyAlignment="1">
      <alignment horizontal="center" vertical="center"/>
    </xf>
    <xf numFmtId="0" fontId="23" fillId="35" borderId="57" xfId="59" applyFont="1" applyFill="1" applyBorder="1" applyAlignment="1">
      <alignment horizontal="center" vertical="center"/>
    </xf>
    <xf numFmtId="38" fontId="23" fillId="35" borderId="53" xfId="57" applyFont="1" applyFill="1" applyBorder="1" applyAlignment="1">
      <alignment horizontal="center" vertical="center"/>
    </xf>
    <xf numFmtId="0" fontId="23" fillId="35" borderId="65" xfId="59" applyFont="1" applyFill="1" applyBorder="1" applyAlignment="1">
      <alignment horizontal="left" vertical="top"/>
    </xf>
    <xf numFmtId="0" fontId="23" fillId="35" borderId="64" xfId="59" applyFont="1" applyFill="1" applyBorder="1" applyAlignment="1">
      <alignment horizontal="right" vertical="center"/>
    </xf>
    <xf numFmtId="0" fontId="23" fillId="35" borderId="65" xfId="59" applyFont="1" applyFill="1" applyBorder="1" applyAlignment="1">
      <alignment vertical="center"/>
    </xf>
    <xf numFmtId="0" fontId="23" fillId="35" borderId="64" xfId="59" applyFont="1" applyFill="1" applyBorder="1" applyAlignment="1">
      <alignment horizontal="center" vertical="center"/>
    </xf>
    <xf numFmtId="38" fontId="23" fillId="35" borderId="63" xfId="57" applyFont="1" applyFill="1" applyBorder="1" applyAlignment="1">
      <alignment horizontal="right" vertical="center"/>
    </xf>
    <xf numFmtId="0" fontId="23" fillId="35" borderId="65" xfId="59" applyFont="1" applyFill="1" applyBorder="1" applyAlignment="1">
      <alignment horizontal="center" vertical="center"/>
    </xf>
    <xf numFmtId="38" fontId="23" fillId="35" borderId="63" xfId="57" applyFont="1" applyFill="1" applyBorder="1" applyAlignment="1">
      <alignment vertical="center"/>
    </xf>
    <xf numFmtId="0" fontId="23" fillId="0" borderId="67" xfId="59" applyFont="1" applyBorder="1" applyAlignment="1">
      <alignment horizontal="center" vertical="center"/>
    </xf>
    <xf numFmtId="38" fontId="23" fillId="0" borderId="67" xfId="57" applyFont="1" applyFill="1" applyBorder="1" applyAlignment="1">
      <alignment horizontal="center" vertical="center"/>
    </xf>
    <xf numFmtId="0" fontId="23" fillId="35" borderId="4" xfId="59" applyFont="1" applyFill="1" applyBorder="1" applyAlignment="1">
      <alignment horizontal="right" vertical="center"/>
    </xf>
    <xf numFmtId="0" fontId="23" fillId="35" borderId="40" xfId="59" applyFont="1" applyFill="1" applyBorder="1" applyAlignment="1">
      <alignment vertical="center"/>
    </xf>
    <xf numFmtId="38" fontId="23" fillId="35" borderId="52" xfId="57" applyFont="1" applyFill="1" applyBorder="1" applyAlignment="1">
      <alignment horizontal="right" vertical="center"/>
    </xf>
    <xf numFmtId="0" fontId="23" fillId="35" borderId="42" xfId="59" applyFont="1" applyFill="1" applyBorder="1" applyAlignment="1">
      <alignment horizontal="center" vertical="center"/>
    </xf>
    <xf numFmtId="38" fontId="23" fillId="35" borderId="41" xfId="57" applyFont="1" applyFill="1" applyBorder="1" applyAlignment="1">
      <alignment vertical="center"/>
    </xf>
    <xf numFmtId="38" fontId="23" fillId="35" borderId="64" xfId="57" applyFont="1" applyFill="1" applyBorder="1" applyAlignment="1">
      <alignment vertical="center"/>
    </xf>
    <xf numFmtId="0" fontId="23" fillId="0" borderId="40" xfId="59" applyFont="1" applyBorder="1" applyAlignment="1">
      <alignment horizontal="left" vertical="top"/>
    </xf>
    <xf numFmtId="0" fontId="23" fillId="0" borderId="51" xfId="59" applyFont="1" applyBorder="1" applyAlignment="1">
      <alignment horizontal="right" vertical="center"/>
    </xf>
    <xf numFmtId="0" fontId="23" fillId="0" borderId="40" xfId="59" applyFont="1" applyBorder="1" applyAlignment="1">
      <alignment vertical="center"/>
    </xf>
    <xf numFmtId="0" fontId="23" fillId="0" borderId="51" xfId="59" applyFont="1" applyBorder="1" applyAlignment="1">
      <alignment horizontal="center" vertical="center"/>
    </xf>
    <xf numFmtId="38" fontId="23" fillId="0" borderId="52" xfId="57" applyFont="1" applyFill="1" applyBorder="1" applyAlignment="1">
      <alignment horizontal="right" vertical="center"/>
    </xf>
    <xf numFmtId="0" fontId="23" fillId="0" borderId="40" xfId="59" applyFont="1" applyBorder="1" applyAlignment="1">
      <alignment horizontal="center" vertical="center"/>
    </xf>
    <xf numFmtId="38" fontId="23" fillId="0" borderId="52" xfId="57" applyFont="1" applyFill="1" applyBorder="1" applyAlignment="1">
      <alignment vertical="center"/>
    </xf>
    <xf numFmtId="0" fontId="23" fillId="0" borderId="54" xfId="59" applyFont="1" applyBorder="1" applyAlignment="1">
      <alignment horizontal="left" vertical="center"/>
    </xf>
    <xf numFmtId="0" fontId="23" fillId="35" borderId="58" xfId="59" applyFont="1" applyFill="1" applyBorder="1" applyAlignment="1">
      <alignment horizontal="center" vertical="center"/>
    </xf>
    <xf numFmtId="38" fontId="23" fillId="35" borderId="58" xfId="57" applyFont="1" applyFill="1" applyBorder="1" applyAlignment="1">
      <alignment horizontal="center" vertical="center"/>
    </xf>
    <xf numFmtId="38" fontId="23" fillId="35" borderId="50" xfId="57" applyFont="1" applyFill="1" applyBorder="1" applyAlignment="1">
      <alignment horizontal="center" vertical="center"/>
    </xf>
    <xf numFmtId="0" fontId="23" fillId="35" borderId="65" xfId="59" applyFont="1" applyFill="1" applyBorder="1" applyAlignment="1">
      <alignment vertical="top"/>
    </xf>
    <xf numFmtId="176" fontId="23" fillId="36" borderId="47" xfId="59" applyNumberFormat="1" applyFont="1" applyFill="1" applyBorder="1" applyAlignment="1">
      <alignment horizontal="center" vertical="center"/>
    </xf>
    <xf numFmtId="0" fontId="23" fillId="35" borderId="57" xfId="59" applyFont="1" applyFill="1" applyBorder="1" applyAlignment="1">
      <alignment horizontal="left" vertical="center"/>
    </xf>
    <xf numFmtId="38" fontId="23" fillId="35" borderId="53" xfId="57" applyFont="1" applyFill="1" applyBorder="1" applyAlignment="1">
      <alignment horizontal="right" vertical="center"/>
    </xf>
    <xf numFmtId="38" fontId="23" fillId="35" borderId="0" xfId="57" applyFont="1" applyFill="1" applyBorder="1" applyAlignment="1">
      <alignment vertical="center"/>
    </xf>
    <xf numFmtId="38" fontId="23" fillId="35" borderId="53" xfId="57" applyFont="1" applyFill="1" applyBorder="1" applyAlignment="1">
      <alignment vertical="center"/>
    </xf>
    <xf numFmtId="0" fontId="23" fillId="0" borderId="66" xfId="59" applyFont="1" applyBorder="1" applyAlignment="1">
      <alignment vertical="top"/>
    </xf>
    <xf numFmtId="38" fontId="23" fillId="0" borderId="56" xfId="57" applyFont="1" applyFill="1" applyBorder="1" applyAlignment="1" applyProtection="1">
      <alignment horizontal="left" vertical="center"/>
    </xf>
    <xf numFmtId="38" fontId="23" fillId="0" borderId="73" xfId="57" applyFont="1" applyFill="1" applyBorder="1" applyAlignment="1">
      <alignment horizontal="center" vertical="center"/>
    </xf>
    <xf numFmtId="38" fontId="23" fillId="0" borderId="56" xfId="57" applyFont="1" applyFill="1" applyBorder="1" applyAlignment="1">
      <alignment vertical="center"/>
    </xf>
    <xf numFmtId="38" fontId="23" fillId="0" borderId="56" xfId="57" applyFont="1" applyFill="1" applyBorder="1" applyAlignment="1" applyProtection="1">
      <alignment horizontal="center" vertical="center"/>
    </xf>
    <xf numFmtId="38" fontId="23" fillId="0" borderId="50" xfId="57" applyFont="1" applyFill="1" applyBorder="1" applyAlignment="1" applyProtection="1">
      <alignment horizontal="center" vertical="center"/>
    </xf>
    <xf numFmtId="38" fontId="23" fillId="0" borderId="50" xfId="57" applyFont="1" applyFill="1" applyBorder="1" applyAlignment="1" applyProtection="1">
      <alignment vertical="center"/>
    </xf>
    <xf numFmtId="0" fontId="23" fillId="35" borderId="55" xfId="59" applyFont="1" applyFill="1" applyBorder="1" applyAlignment="1">
      <alignment vertical="center"/>
    </xf>
    <xf numFmtId="38" fontId="23" fillId="35" borderId="54" xfId="57" applyFont="1" applyFill="1" applyBorder="1" applyAlignment="1" applyProtection="1">
      <alignment horizontal="left" vertical="center"/>
    </xf>
    <xf numFmtId="38" fontId="23" fillId="35" borderId="71" xfId="57" applyFont="1" applyFill="1" applyBorder="1" applyAlignment="1">
      <alignment horizontal="center" vertical="center"/>
    </xf>
    <xf numFmtId="38" fontId="23" fillId="35" borderId="48" xfId="57" applyFont="1" applyFill="1" applyBorder="1" applyAlignment="1">
      <alignment vertical="center"/>
    </xf>
    <xf numFmtId="38" fontId="23" fillId="35" borderId="54" xfId="57" applyFont="1" applyFill="1" applyBorder="1" applyAlignment="1">
      <alignment vertical="center"/>
    </xf>
    <xf numFmtId="38" fontId="23" fillId="35" borderId="54" xfId="57" applyFont="1" applyFill="1" applyBorder="1" applyAlignment="1" applyProtection="1">
      <alignment horizontal="center" vertical="center"/>
    </xf>
    <xf numFmtId="38" fontId="23" fillId="35" borderId="48" xfId="57" applyFont="1" applyFill="1" applyBorder="1" applyAlignment="1" applyProtection="1">
      <alignment horizontal="center" vertical="center"/>
    </xf>
    <xf numFmtId="38" fontId="23" fillId="35" borderId="48" xfId="57" applyFont="1" applyFill="1" applyBorder="1" applyAlignment="1" applyProtection="1">
      <alignment vertical="center"/>
    </xf>
    <xf numFmtId="0" fontId="23" fillId="35" borderId="0" xfId="59" applyFont="1" applyFill="1" applyAlignment="1">
      <alignment horizontal="right" vertical="center"/>
    </xf>
    <xf numFmtId="0" fontId="23" fillId="35" borderId="57" xfId="59" applyFont="1" applyFill="1" applyBorder="1" applyAlignment="1">
      <alignment vertical="center"/>
    </xf>
    <xf numFmtId="0" fontId="23" fillId="0" borderId="65" xfId="59" applyFont="1" applyBorder="1" applyAlignment="1">
      <alignment vertical="center"/>
    </xf>
    <xf numFmtId="38" fontId="23" fillId="36" borderId="46" xfId="57" applyFont="1" applyFill="1" applyBorder="1" applyAlignment="1">
      <alignment horizontal="center" vertical="top"/>
    </xf>
    <xf numFmtId="0" fontId="23" fillId="35" borderId="54" xfId="59" applyFont="1" applyFill="1" applyBorder="1" applyAlignment="1">
      <alignment horizontal="left" vertical="center"/>
    </xf>
    <xf numFmtId="0" fontId="23" fillId="0" borderId="44" xfId="59" applyFont="1" applyBorder="1" applyAlignment="1">
      <alignment horizontal="right" vertical="center"/>
    </xf>
    <xf numFmtId="0" fontId="23" fillId="0" borderId="43" xfId="59" applyFont="1" applyBorder="1" applyAlignment="1">
      <alignment vertical="center"/>
    </xf>
    <xf numFmtId="38" fontId="23" fillId="0" borderId="45" xfId="57" applyFont="1" applyFill="1" applyBorder="1" applyAlignment="1">
      <alignment horizontal="center" vertical="top"/>
    </xf>
    <xf numFmtId="38" fontId="23" fillId="0" borderId="46" xfId="57" applyFont="1" applyFill="1" applyBorder="1" applyAlignment="1">
      <alignment horizontal="center" vertical="top"/>
    </xf>
    <xf numFmtId="176" fontId="23" fillId="24" borderId="0" xfId="59" applyNumberFormat="1" applyFont="1" applyFill="1" applyAlignment="1">
      <alignment horizontal="center" vertical="center"/>
    </xf>
    <xf numFmtId="38" fontId="23" fillId="0" borderId="68" xfId="57" applyFont="1" applyFill="1" applyBorder="1" applyAlignment="1" applyProtection="1">
      <alignment vertical="center"/>
    </xf>
    <xf numFmtId="0" fontId="23" fillId="35" borderId="63" xfId="59" applyFont="1" applyFill="1" applyBorder="1" applyAlignment="1">
      <alignment horizontal="center" vertical="center"/>
    </xf>
    <xf numFmtId="38" fontId="23" fillId="35" borderId="63" xfId="57" applyFont="1" applyFill="1" applyBorder="1" applyAlignment="1">
      <alignment horizontal="center" vertical="center"/>
    </xf>
    <xf numFmtId="38" fontId="23" fillId="35" borderId="64" xfId="57" applyFont="1" applyFill="1" applyBorder="1" applyAlignment="1">
      <alignment horizontal="center" vertical="center"/>
    </xf>
    <xf numFmtId="0" fontId="23" fillId="0" borderId="65" xfId="59" applyFont="1" applyBorder="1" applyAlignment="1">
      <alignment horizontal="left" vertical="top"/>
    </xf>
    <xf numFmtId="0" fontId="23" fillId="0" borderId="63" xfId="59" applyFont="1" applyBorder="1" applyAlignment="1">
      <alignment horizontal="center" vertical="center"/>
    </xf>
    <xf numFmtId="0" fontId="23" fillId="0" borderId="64" xfId="59" applyFont="1" applyBorder="1" applyAlignment="1">
      <alignment horizontal="center" vertical="center"/>
    </xf>
    <xf numFmtId="38" fontId="23" fillId="0" borderId="63" xfId="57" applyFont="1" applyFill="1" applyBorder="1" applyAlignment="1">
      <alignment horizontal="center" vertical="center"/>
    </xf>
    <xf numFmtId="0" fontId="23" fillId="0" borderId="64" xfId="59" applyFont="1" applyBorder="1" applyAlignment="1">
      <alignment horizontal="right" vertical="center"/>
    </xf>
    <xf numFmtId="38" fontId="23" fillId="0" borderId="64" xfId="57" applyFont="1" applyFill="1" applyBorder="1" applyAlignment="1">
      <alignment horizontal="center" vertical="center"/>
    </xf>
    <xf numFmtId="0" fontId="23" fillId="0" borderId="65" xfId="59" applyFont="1" applyBorder="1" applyAlignment="1">
      <alignment horizontal="center" vertical="center"/>
    </xf>
    <xf numFmtId="38" fontId="23" fillId="35" borderId="49" xfId="57" applyFont="1" applyFill="1" applyBorder="1" applyAlignment="1">
      <alignment horizontal="right" vertical="center"/>
    </xf>
    <xf numFmtId="0" fontId="23" fillId="35" borderId="66" xfId="59" applyFont="1" applyFill="1" applyBorder="1" applyAlignment="1">
      <alignment vertical="center"/>
    </xf>
    <xf numFmtId="38" fontId="7" fillId="0" borderId="0" xfId="57" applyFont="1" applyFill="1" applyBorder="1" applyAlignment="1">
      <alignment horizontal="left" vertical="center"/>
    </xf>
    <xf numFmtId="38" fontId="23" fillId="35" borderId="56" xfId="57" applyFont="1" applyFill="1" applyBorder="1" applyAlignment="1" applyProtection="1">
      <alignment horizontal="left" vertical="center"/>
    </xf>
    <xf numFmtId="38" fontId="23" fillId="35" borderId="73" xfId="57" applyFont="1" applyFill="1" applyBorder="1" applyAlignment="1">
      <alignment horizontal="center" vertical="center"/>
    </xf>
    <xf numFmtId="38" fontId="23" fillId="35" borderId="56" xfId="57" applyFont="1" applyFill="1" applyBorder="1" applyAlignment="1">
      <alignment horizontal="center" vertical="center"/>
    </xf>
    <xf numFmtId="38" fontId="23" fillId="35" borderId="50" xfId="57" applyFont="1" applyFill="1" applyBorder="1" applyAlignment="1">
      <alignment vertical="center"/>
    </xf>
    <xf numFmtId="38" fontId="23" fillId="35" borderId="56" xfId="57" applyFont="1" applyFill="1" applyBorder="1" applyAlignment="1">
      <alignment vertical="center"/>
    </xf>
    <xf numFmtId="38" fontId="23" fillId="35" borderId="56" xfId="57" applyFont="1" applyFill="1" applyBorder="1" applyAlignment="1" applyProtection="1">
      <alignment horizontal="center" vertical="center"/>
    </xf>
    <xf numFmtId="38" fontId="23" fillId="35" borderId="50" xfId="57" applyFont="1" applyFill="1" applyBorder="1" applyAlignment="1" applyProtection="1">
      <alignment horizontal="center" vertical="center"/>
    </xf>
    <xf numFmtId="38" fontId="23" fillId="35" borderId="50" xfId="57" applyFont="1" applyFill="1" applyBorder="1" applyAlignment="1" applyProtection="1">
      <alignment vertical="center"/>
    </xf>
    <xf numFmtId="38" fontId="23" fillId="0" borderId="49" xfId="57" applyFont="1" applyFill="1" applyBorder="1" applyAlignment="1">
      <alignment horizontal="right" vertical="center"/>
    </xf>
    <xf numFmtId="0" fontId="23" fillId="0" borderId="65" xfId="59" applyFont="1" applyBorder="1" applyAlignment="1">
      <alignment vertical="top"/>
    </xf>
    <xf numFmtId="0" fontId="23" fillId="0" borderId="66" xfId="59" applyFont="1" applyBorder="1" applyAlignment="1">
      <alignment vertical="center"/>
    </xf>
    <xf numFmtId="38" fontId="23" fillId="0" borderId="40" xfId="57" applyFont="1" applyFill="1" applyBorder="1" applyAlignment="1" applyProtection="1">
      <alignment horizontal="left" vertical="center"/>
    </xf>
    <xf numFmtId="38" fontId="23" fillId="0" borderId="67" xfId="57" applyFont="1" applyFill="1" applyBorder="1" applyAlignment="1" applyProtection="1">
      <alignment vertical="center"/>
    </xf>
    <xf numFmtId="38" fontId="23" fillId="0" borderId="47" xfId="57" applyFont="1" applyFill="1" applyBorder="1" applyAlignment="1">
      <alignment horizontal="center" vertical="top"/>
    </xf>
    <xf numFmtId="38" fontId="23" fillId="35" borderId="50" xfId="57" applyFont="1" applyFill="1" applyBorder="1" applyAlignment="1">
      <alignment horizontal="right" vertical="center"/>
    </xf>
    <xf numFmtId="176" fontId="23" fillId="36" borderId="45" xfId="59" applyNumberFormat="1" applyFont="1" applyFill="1" applyBorder="1" applyAlignment="1">
      <alignment horizontal="center" vertical="center"/>
    </xf>
    <xf numFmtId="0" fontId="23" fillId="35" borderId="66" xfId="59" applyFont="1" applyFill="1" applyBorder="1" applyAlignment="1">
      <alignment vertical="top"/>
    </xf>
    <xf numFmtId="38" fontId="23" fillId="35" borderId="57" xfId="57" applyFont="1" applyFill="1" applyBorder="1" applyAlignment="1" applyProtection="1">
      <alignment horizontal="left" vertical="center"/>
    </xf>
    <xf numFmtId="38" fontId="23" fillId="35" borderId="68" xfId="57" applyFont="1" applyFill="1" applyBorder="1" applyAlignment="1" applyProtection="1">
      <alignment vertical="center"/>
    </xf>
    <xf numFmtId="38" fontId="23" fillId="0" borderId="48" xfId="57" applyFont="1" applyFill="1" applyBorder="1" applyAlignment="1">
      <alignment horizontal="right" vertical="center"/>
    </xf>
    <xf numFmtId="38" fontId="23" fillId="0" borderId="43" xfId="57" applyFont="1" applyFill="1" applyBorder="1" applyAlignment="1" applyProtection="1">
      <alignment horizontal="left" vertical="center"/>
    </xf>
    <xf numFmtId="38" fontId="23" fillId="0" borderId="58" xfId="57" applyFont="1" applyFill="1" applyBorder="1" applyAlignment="1" applyProtection="1">
      <alignment vertical="center"/>
    </xf>
    <xf numFmtId="38" fontId="23" fillId="35" borderId="0" xfId="57" applyFont="1" applyFill="1" applyBorder="1" applyAlignment="1">
      <alignment horizontal="right" vertical="center"/>
    </xf>
    <xf numFmtId="38" fontId="23" fillId="35" borderId="57" xfId="57" applyFont="1" applyFill="1" applyBorder="1" applyAlignment="1">
      <alignment horizontal="center" vertical="center"/>
    </xf>
    <xf numFmtId="0" fontId="23" fillId="35" borderId="48" xfId="59" applyFont="1" applyFill="1" applyBorder="1" applyAlignment="1">
      <alignment horizontal="left" vertical="center"/>
    </xf>
    <xf numFmtId="0" fontId="23" fillId="35" borderId="48" xfId="59" applyFont="1" applyFill="1" applyBorder="1" applyAlignment="1">
      <alignment vertical="center"/>
    </xf>
    <xf numFmtId="179" fontId="23" fillId="35" borderId="54" xfId="59" applyNumberFormat="1" applyFont="1" applyFill="1" applyBorder="1" applyAlignment="1">
      <alignment horizontal="left" vertical="center"/>
    </xf>
    <xf numFmtId="179" fontId="23" fillId="35" borderId="48" xfId="59" applyNumberFormat="1" applyFont="1" applyFill="1" applyBorder="1" applyAlignment="1">
      <alignment horizontal="center" vertical="center"/>
    </xf>
    <xf numFmtId="38" fontId="23" fillId="35" borderId="40" xfId="57" applyFont="1" applyFill="1" applyBorder="1" applyAlignment="1" applyProtection="1">
      <alignment horizontal="left" vertical="center"/>
    </xf>
    <xf numFmtId="38" fontId="23" fillId="0" borderId="64" xfId="57" applyFont="1" applyFill="1" applyBorder="1" applyAlignment="1">
      <alignment horizontal="right" vertical="center"/>
    </xf>
    <xf numFmtId="38" fontId="23" fillId="0" borderId="65" xfId="57" applyFont="1" applyFill="1" applyBorder="1" applyAlignment="1">
      <alignment horizontal="center" vertical="center"/>
    </xf>
    <xf numFmtId="38" fontId="23" fillId="35" borderId="44" xfId="57" applyFont="1" applyFill="1" applyBorder="1" applyAlignment="1">
      <alignment horizontal="center" vertical="center"/>
    </xf>
    <xf numFmtId="38" fontId="23" fillId="35" borderId="4" xfId="57" applyFont="1" applyFill="1" applyBorder="1" applyAlignment="1">
      <alignment vertical="center"/>
    </xf>
    <xf numFmtId="38" fontId="23" fillId="35" borderId="43" xfId="57" applyFont="1" applyFill="1" applyBorder="1" applyAlignment="1">
      <alignment vertical="center"/>
    </xf>
    <xf numFmtId="38" fontId="23" fillId="35" borderId="44" xfId="57" applyFont="1" applyFill="1" applyBorder="1" applyAlignment="1">
      <alignment vertical="center"/>
    </xf>
    <xf numFmtId="38" fontId="23" fillId="35" borderId="42" xfId="57" applyFont="1" applyFill="1" applyBorder="1" applyAlignment="1" applyProtection="1">
      <alignment horizontal="center" vertical="center"/>
    </xf>
    <xf numFmtId="38" fontId="23" fillId="35" borderId="4" xfId="57" applyFont="1" applyFill="1" applyBorder="1" applyAlignment="1" applyProtection="1">
      <alignment horizontal="center" vertical="center"/>
    </xf>
    <xf numFmtId="38" fontId="23" fillId="0" borderId="53" xfId="57" applyFont="1" applyFill="1" applyBorder="1" applyAlignment="1">
      <alignment horizontal="center" vertical="center"/>
    </xf>
    <xf numFmtId="38" fontId="23" fillId="0" borderId="0" xfId="57" applyFont="1" applyFill="1" applyBorder="1" applyAlignment="1">
      <alignment horizontal="center" vertical="center"/>
    </xf>
    <xf numFmtId="38" fontId="23" fillId="0" borderId="57" xfId="57" applyFont="1" applyFill="1" applyBorder="1" applyAlignment="1">
      <alignment horizontal="center" vertical="center"/>
    </xf>
    <xf numFmtId="0" fontId="23" fillId="0" borderId="48" xfId="59" applyFont="1" applyBorder="1" applyAlignment="1">
      <alignment horizontal="left" vertical="center"/>
    </xf>
    <xf numFmtId="38" fontId="23" fillId="0" borderId="42" xfId="57" applyFont="1" applyFill="1" applyBorder="1" applyAlignment="1" applyProtection="1">
      <alignment horizontal="left" vertical="center"/>
    </xf>
    <xf numFmtId="38" fontId="23" fillId="0" borderId="4" xfId="57" applyFont="1" applyFill="1" applyBorder="1" applyAlignment="1">
      <alignment vertical="center"/>
    </xf>
    <xf numFmtId="38" fontId="23" fillId="0" borderId="42" xfId="57" applyFont="1" applyFill="1" applyBorder="1" applyAlignment="1">
      <alignment vertical="center"/>
    </xf>
    <xf numFmtId="38" fontId="23" fillId="0" borderId="4" xfId="57" applyFont="1" applyFill="1" applyBorder="1" applyAlignment="1" applyProtection="1">
      <alignment vertical="center"/>
    </xf>
    <xf numFmtId="38" fontId="23" fillId="0" borderId="42" xfId="57" applyFont="1" applyFill="1" applyBorder="1" applyAlignment="1" applyProtection="1">
      <alignment horizontal="center" vertical="center"/>
    </xf>
    <xf numFmtId="38" fontId="23" fillId="0" borderId="4" xfId="57" applyFont="1" applyFill="1" applyBorder="1" applyAlignment="1" applyProtection="1">
      <alignment horizontal="center" vertical="center"/>
    </xf>
    <xf numFmtId="38" fontId="23" fillId="35" borderId="64" xfId="57" applyFont="1" applyFill="1" applyBorder="1" applyAlignment="1">
      <alignment horizontal="right" vertical="center"/>
    </xf>
    <xf numFmtId="38" fontId="23" fillId="35" borderId="65" xfId="57" applyFont="1" applyFill="1" applyBorder="1" applyAlignment="1">
      <alignment horizontal="center" vertical="center"/>
    </xf>
    <xf numFmtId="0" fontId="23" fillId="35" borderId="49" xfId="59" applyFont="1" applyFill="1" applyBorder="1" applyAlignment="1">
      <alignment horizontal="left" vertical="center"/>
    </xf>
    <xf numFmtId="0" fontId="23" fillId="35" borderId="68" xfId="59" applyFont="1" applyFill="1" applyBorder="1" applyAlignment="1">
      <alignment vertical="center"/>
    </xf>
    <xf numFmtId="0" fontId="23" fillId="35" borderId="49" xfId="59" applyFont="1" applyFill="1" applyBorder="1" applyAlignment="1">
      <alignment vertical="center"/>
    </xf>
    <xf numFmtId="38" fontId="23" fillId="35" borderId="67" xfId="57" applyFont="1" applyFill="1" applyBorder="1" applyAlignment="1" applyProtection="1">
      <alignment vertical="center"/>
    </xf>
    <xf numFmtId="38" fontId="23" fillId="35" borderId="54" xfId="57" applyFont="1" applyFill="1" applyBorder="1" applyAlignment="1" applyProtection="1">
      <alignment vertical="center"/>
    </xf>
    <xf numFmtId="38" fontId="23" fillId="0" borderId="51" xfId="57" applyFont="1" applyFill="1" applyBorder="1" applyAlignment="1">
      <alignment horizontal="center" vertical="center"/>
    </xf>
    <xf numFmtId="38" fontId="23" fillId="0" borderId="40" xfId="57" applyFont="1" applyFill="1" applyBorder="1" applyAlignment="1">
      <alignment horizontal="center" vertical="center"/>
    </xf>
    <xf numFmtId="0" fontId="23" fillId="0" borderId="56" xfId="59" applyFont="1" applyBorder="1" applyAlignment="1">
      <alignment vertical="center"/>
    </xf>
    <xf numFmtId="0" fontId="23" fillId="0" borderId="50" xfId="59" applyFont="1" applyBorder="1" applyAlignment="1">
      <alignment horizontal="left" vertical="center"/>
    </xf>
    <xf numFmtId="0" fontId="23" fillId="0" borderId="58" xfId="59" applyFont="1" applyBorder="1" applyAlignment="1">
      <alignment vertical="center"/>
    </xf>
    <xf numFmtId="0" fontId="23" fillId="0" borderId="50" xfId="59" applyFont="1" applyBorder="1" applyAlignment="1">
      <alignment vertical="center"/>
    </xf>
    <xf numFmtId="38" fontId="23" fillId="0" borderId="57" xfId="57" applyFont="1" applyFill="1" applyBorder="1" applyAlignment="1" applyProtection="1">
      <alignment horizontal="left" vertical="center"/>
    </xf>
    <xf numFmtId="0" fontId="23" fillId="35" borderId="67" xfId="59" applyFont="1" applyFill="1" applyBorder="1" applyAlignment="1">
      <alignment vertical="center"/>
    </xf>
    <xf numFmtId="38" fontId="23" fillId="35" borderId="43" xfId="57" applyFont="1" applyFill="1" applyBorder="1" applyAlignment="1" applyProtection="1">
      <alignment horizontal="left" vertical="center"/>
    </xf>
    <xf numFmtId="38" fontId="23" fillId="35" borderId="58" xfId="57" applyFont="1" applyFill="1" applyBorder="1" applyAlignment="1" applyProtection="1">
      <alignment vertical="center"/>
    </xf>
    <xf numFmtId="38" fontId="23" fillId="0" borderId="43" xfId="57" applyFont="1" applyFill="1" applyBorder="1" applyAlignment="1">
      <alignment vertical="center"/>
    </xf>
    <xf numFmtId="38" fontId="7" fillId="24" borderId="0" xfId="57" applyFont="1" applyFill="1" applyBorder="1" applyAlignment="1" applyProtection="1">
      <alignment horizontal="right" vertical="center"/>
    </xf>
    <xf numFmtId="0" fontId="23" fillId="35" borderId="43" xfId="59" applyFont="1" applyFill="1" applyBorder="1" applyAlignment="1">
      <alignment horizontal="left" vertical="center"/>
    </xf>
    <xf numFmtId="38" fontId="23" fillId="0" borderId="0" xfId="57" applyFont="1" applyFill="1" applyBorder="1" applyAlignment="1" applyProtection="1">
      <alignment horizontal="left" vertical="center"/>
    </xf>
    <xf numFmtId="38" fontId="23" fillId="35" borderId="65" xfId="57" applyFont="1" applyFill="1" applyBorder="1" applyAlignment="1">
      <alignment horizontal="left" vertical="top"/>
    </xf>
    <xf numFmtId="0" fontId="23" fillId="35" borderId="56" xfId="59" applyFont="1" applyFill="1" applyBorder="1" applyAlignment="1">
      <alignment horizontal="left" vertical="center"/>
    </xf>
    <xf numFmtId="38" fontId="23" fillId="0" borderId="56" xfId="57" applyFont="1" applyFill="1" applyBorder="1" applyAlignment="1">
      <alignment horizontal="left" vertical="top"/>
    </xf>
    <xf numFmtId="0" fontId="23" fillId="35" borderId="42" xfId="59" applyFont="1" applyFill="1" applyBorder="1" applyAlignment="1">
      <alignment horizontal="left" vertical="center"/>
    </xf>
    <xf numFmtId="38" fontId="23" fillId="35" borderId="41" xfId="57" applyFont="1" applyFill="1" applyBorder="1" applyAlignment="1">
      <alignment horizontal="right" vertical="center"/>
    </xf>
    <xf numFmtId="38" fontId="23" fillId="0" borderId="0" xfId="57" applyFont="1" applyFill="1" applyBorder="1" applyAlignment="1" applyProtection="1">
      <alignment vertical="center"/>
    </xf>
    <xf numFmtId="38" fontId="7" fillId="0" borderId="0" xfId="57" applyFont="1" applyFill="1" applyBorder="1" applyAlignment="1" applyProtection="1">
      <alignment horizontal="right" vertical="center"/>
    </xf>
    <xf numFmtId="38" fontId="23" fillId="0" borderId="0" xfId="57" applyFont="1" applyFill="1" applyBorder="1" applyAlignment="1" applyProtection="1">
      <alignment horizontal="right" vertical="center"/>
    </xf>
    <xf numFmtId="38" fontId="7" fillId="0" borderId="0" xfId="57" applyFont="1" applyFill="1" applyBorder="1" applyAlignment="1">
      <alignment horizontal="center" vertical="center"/>
    </xf>
    <xf numFmtId="176" fontId="23" fillId="0" borderId="0" xfId="59" applyNumberFormat="1" applyFont="1" applyAlignment="1">
      <alignment vertical="center"/>
    </xf>
    <xf numFmtId="0" fontId="23" fillId="0" borderId="59" xfId="59" applyFont="1" applyBorder="1" applyAlignment="1">
      <alignment vertical="center"/>
    </xf>
    <xf numFmtId="38" fontId="12" fillId="0" borderId="0" xfId="57" applyFont="1" applyFill="1" applyBorder="1" applyAlignment="1" applyProtection="1">
      <alignment vertical="center"/>
    </xf>
    <xf numFmtId="38" fontId="12" fillId="0" borderId="0" xfId="57" applyFont="1" applyFill="1" applyBorder="1" applyAlignment="1">
      <alignment horizontal="center" vertical="center"/>
    </xf>
    <xf numFmtId="176" fontId="23" fillId="36" borderId="45" xfId="57" applyNumberFormat="1" applyFont="1" applyFill="1" applyBorder="1" applyAlignment="1">
      <alignment horizontal="center" vertical="center"/>
    </xf>
    <xf numFmtId="176" fontId="23" fillId="0" borderId="45" xfId="57" applyNumberFormat="1" applyFont="1" applyFill="1" applyBorder="1" applyAlignment="1">
      <alignment horizontal="center" vertical="center"/>
    </xf>
    <xf numFmtId="38" fontId="23" fillId="0" borderId="0" xfId="57" applyFont="1" applyFill="1" applyBorder="1" applyAlignment="1" applyProtection="1">
      <alignment horizontal="center" vertical="center"/>
    </xf>
    <xf numFmtId="176" fontId="23" fillId="36" borderId="46" xfId="57" applyNumberFormat="1" applyFont="1" applyFill="1" applyBorder="1" applyAlignment="1">
      <alignment horizontal="center" vertical="center"/>
    </xf>
    <xf numFmtId="176" fontId="23" fillId="0" borderId="46" xfId="57" applyNumberFormat="1" applyFont="1" applyFill="1" applyBorder="1" applyAlignment="1">
      <alignment horizontal="center" vertical="center"/>
    </xf>
    <xf numFmtId="38" fontId="23" fillId="35" borderId="74" xfId="57" applyFont="1" applyFill="1" applyBorder="1" applyAlignment="1">
      <alignment horizontal="center" vertical="center"/>
    </xf>
    <xf numFmtId="38" fontId="23" fillId="35" borderId="57" xfId="57" applyFont="1" applyFill="1" applyBorder="1" applyAlignment="1" applyProtection="1">
      <alignment horizontal="center" vertical="center"/>
    </xf>
    <xf numFmtId="38" fontId="23" fillId="35" borderId="0" xfId="57" applyFont="1" applyFill="1" applyBorder="1" applyAlignment="1" applyProtection="1">
      <alignment horizontal="center" vertical="center"/>
    </xf>
    <xf numFmtId="38" fontId="23" fillId="35" borderId="53" xfId="57" applyFont="1" applyFill="1" applyBorder="1" applyAlignment="1" applyProtection="1">
      <alignment vertical="center"/>
    </xf>
    <xf numFmtId="176" fontId="23" fillId="36" borderId="47" xfId="57" applyNumberFormat="1" applyFont="1" applyFill="1" applyBorder="1" applyAlignment="1">
      <alignment horizontal="center" vertical="center"/>
    </xf>
    <xf numFmtId="176" fontId="23" fillId="0" borderId="47" xfId="57" applyNumberFormat="1" applyFont="1" applyFill="1" applyBorder="1" applyAlignment="1">
      <alignment horizontal="center" vertical="center"/>
    </xf>
    <xf numFmtId="38" fontId="23" fillId="0" borderId="63" xfId="57" applyFont="1" applyFill="1" applyBorder="1" applyAlignment="1">
      <alignment vertical="center"/>
    </xf>
    <xf numFmtId="38" fontId="23" fillId="35" borderId="46" xfId="57" applyFont="1" applyFill="1" applyBorder="1" applyAlignment="1">
      <alignment horizontal="center" vertical="center"/>
    </xf>
    <xf numFmtId="38" fontId="23" fillId="35" borderId="43" xfId="57" applyFont="1" applyFill="1" applyBorder="1" applyAlignment="1" applyProtection="1">
      <alignment horizontal="center" vertical="center"/>
    </xf>
    <xf numFmtId="38" fontId="23" fillId="35" borderId="44" xfId="57" applyFont="1" applyFill="1" applyBorder="1" applyAlignment="1" applyProtection="1">
      <alignment horizontal="center" vertical="center"/>
    </xf>
    <xf numFmtId="38" fontId="23" fillId="35" borderId="59" xfId="57" applyFont="1" applyFill="1" applyBorder="1" applyAlignment="1" applyProtection="1">
      <alignment vertical="center"/>
    </xf>
    <xf numFmtId="38" fontId="9" fillId="24" borderId="0" xfId="57" applyFont="1" applyFill="1" applyAlignment="1">
      <alignment vertical="center"/>
    </xf>
    <xf numFmtId="38" fontId="23" fillId="38" borderId="52" xfId="57" applyFont="1" applyFill="1" applyBorder="1" applyAlignment="1" applyProtection="1">
      <alignment vertical="center"/>
    </xf>
    <xf numFmtId="38" fontId="23" fillId="35" borderId="51" xfId="57" applyFont="1" applyFill="1" applyBorder="1" applyAlignment="1">
      <alignment vertical="center"/>
    </xf>
    <xf numFmtId="38" fontId="23" fillId="35" borderId="54" xfId="57" applyFont="1" applyFill="1" applyBorder="1" applyAlignment="1">
      <alignment horizontal="left" vertical="center"/>
    </xf>
    <xf numFmtId="0" fontId="23" fillId="0" borderId="40" xfId="59" applyFont="1" applyBorder="1" applyAlignment="1">
      <alignment vertical="top"/>
    </xf>
    <xf numFmtId="38" fontId="23" fillId="0" borderId="56" xfId="57" applyFont="1" applyFill="1" applyBorder="1" applyAlignment="1">
      <alignment horizontal="left" vertical="center"/>
    </xf>
    <xf numFmtId="38" fontId="23" fillId="35" borderId="42" xfId="57" applyFont="1" applyFill="1" applyBorder="1" applyAlignment="1">
      <alignment horizontal="left" vertical="center"/>
    </xf>
    <xf numFmtId="38" fontId="7" fillId="0" borderId="0" xfId="57" applyFont="1" applyFill="1" applyBorder="1" applyAlignment="1">
      <alignment vertical="center"/>
    </xf>
    <xf numFmtId="38" fontId="23" fillId="0" borderId="51" xfId="57" applyFont="1" applyFill="1" applyBorder="1" applyAlignment="1">
      <alignment vertical="center"/>
    </xf>
    <xf numFmtId="38" fontId="23" fillId="0" borderId="54" xfId="57" applyFont="1" applyFill="1" applyBorder="1" applyAlignment="1">
      <alignment horizontal="left" vertical="center"/>
    </xf>
    <xf numFmtId="0" fontId="23" fillId="36" borderId="8" xfId="59" quotePrefix="1" applyFont="1" applyFill="1" applyBorder="1" applyAlignment="1">
      <alignment horizontal="center" vertical="center"/>
    </xf>
    <xf numFmtId="38" fontId="23" fillId="0" borderId="41" xfId="57" applyFont="1" applyFill="1" applyBorder="1" applyAlignment="1" applyProtection="1">
      <alignment vertical="center"/>
    </xf>
    <xf numFmtId="38" fontId="7" fillId="0" borderId="0" xfId="57" applyFont="1" applyFill="1" applyBorder="1" applyAlignment="1" applyProtection="1">
      <alignment vertical="center"/>
    </xf>
    <xf numFmtId="176" fontId="23" fillId="24" borderId="0" xfId="59" applyNumberFormat="1" applyFont="1" applyFill="1" applyAlignment="1">
      <alignment vertical="center"/>
    </xf>
    <xf numFmtId="0" fontId="23" fillId="0" borderId="51" xfId="59" applyFont="1" applyBorder="1" applyAlignment="1">
      <alignment horizontal="left" vertical="center"/>
    </xf>
    <xf numFmtId="0" fontId="7" fillId="0" borderId="0" xfId="59" applyFont="1" applyAlignment="1">
      <alignment horizontal="right" vertical="center"/>
    </xf>
    <xf numFmtId="38" fontId="23" fillId="0" borderId="63" xfId="57" applyFont="1" applyFill="1" applyBorder="1" applyAlignment="1">
      <alignment horizontal="right" vertical="center"/>
    </xf>
    <xf numFmtId="38" fontId="23" fillId="35" borderId="56" xfId="57" applyFont="1" applyFill="1" applyBorder="1" applyAlignment="1">
      <alignment horizontal="left" vertical="center"/>
    </xf>
    <xf numFmtId="38" fontId="23" fillId="0" borderId="0" xfId="57" applyFont="1" applyFill="1" applyAlignment="1">
      <alignment horizontal="center" vertical="center"/>
    </xf>
    <xf numFmtId="0" fontId="23" fillId="0" borderId="67" xfId="59" applyFont="1" applyBorder="1" applyAlignment="1">
      <alignment horizontal="right" vertical="center"/>
    </xf>
    <xf numFmtId="0" fontId="23" fillId="0" borderId="58" xfId="59" applyFont="1" applyBorder="1" applyAlignment="1">
      <alignment horizontal="right" vertical="center"/>
    </xf>
    <xf numFmtId="0" fontId="23" fillId="35" borderId="51" xfId="59" applyFont="1" applyFill="1" applyBorder="1" applyAlignment="1">
      <alignment horizontal="right" vertical="center"/>
    </xf>
    <xf numFmtId="0" fontId="23" fillId="0" borderId="57" xfId="59" applyFont="1" applyBorder="1" applyAlignment="1">
      <alignment horizontal="left" vertical="center"/>
    </xf>
    <xf numFmtId="0" fontId="23" fillId="36" borderId="45" xfId="57" applyNumberFormat="1" applyFont="1" applyFill="1" applyBorder="1" applyAlignment="1">
      <alignment horizontal="center" vertical="center"/>
    </xf>
    <xf numFmtId="0" fontId="23" fillId="0" borderId="71" xfId="57" applyNumberFormat="1" applyFont="1" applyFill="1" applyBorder="1" applyAlignment="1">
      <alignment horizontal="center" vertical="center"/>
    </xf>
    <xf numFmtId="0" fontId="23" fillId="36" borderId="47" xfId="57" applyNumberFormat="1" applyFont="1" applyFill="1" applyBorder="1" applyAlignment="1">
      <alignment horizontal="center" vertical="center"/>
    </xf>
    <xf numFmtId="0" fontId="23" fillId="0" borderId="47" xfId="57" applyNumberFormat="1" applyFont="1" applyFill="1" applyBorder="1" applyAlignment="1">
      <alignment horizontal="center" vertical="center"/>
    </xf>
    <xf numFmtId="38" fontId="23" fillId="35" borderId="43" xfId="57" applyFont="1" applyFill="1" applyBorder="1" applyAlignment="1">
      <alignment horizontal="left" vertical="center"/>
    </xf>
    <xf numFmtId="38" fontId="23" fillId="35" borderId="43" xfId="57" applyFont="1" applyFill="1" applyBorder="1" applyAlignment="1">
      <alignment horizontal="center" vertical="center"/>
    </xf>
    <xf numFmtId="0" fontId="23" fillId="36" borderId="8" xfId="57" applyNumberFormat="1" applyFont="1" applyFill="1" applyBorder="1" applyAlignment="1">
      <alignment horizontal="center" vertical="center"/>
    </xf>
    <xf numFmtId="0" fontId="23" fillId="0" borderId="45" xfId="57" applyNumberFormat="1" applyFont="1" applyFill="1" applyBorder="1" applyAlignment="1">
      <alignment horizontal="center" vertical="center"/>
    </xf>
    <xf numFmtId="38" fontId="23" fillId="0" borderId="43" xfId="57" applyFont="1" applyFill="1" applyBorder="1" applyAlignment="1">
      <alignment horizontal="left" vertical="center"/>
    </xf>
    <xf numFmtId="0" fontId="23" fillId="0" borderId="40" xfId="57" applyNumberFormat="1" applyFont="1" applyFill="1" applyBorder="1" applyAlignment="1">
      <alignment horizontal="center" vertical="center"/>
    </xf>
    <xf numFmtId="38" fontId="23" fillId="35" borderId="52" xfId="57" applyFont="1" applyFill="1" applyBorder="1" applyAlignment="1">
      <alignment vertical="center"/>
    </xf>
    <xf numFmtId="0" fontId="23" fillId="0" borderId="8" xfId="57" applyNumberFormat="1" applyFont="1" applyFill="1" applyBorder="1" applyAlignment="1">
      <alignment horizontal="center" vertical="center"/>
    </xf>
    <xf numFmtId="38" fontId="23" fillId="0" borderId="42" xfId="57" applyFont="1" applyFill="1" applyBorder="1" applyAlignment="1">
      <alignment horizontal="left" vertical="center"/>
    </xf>
    <xf numFmtId="38" fontId="23" fillId="24" borderId="51" xfId="57" applyFont="1" applyFill="1" applyBorder="1" applyAlignment="1">
      <alignment horizontal="center" vertical="center"/>
    </xf>
    <xf numFmtId="38" fontId="23" fillId="0" borderId="51" xfId="57" applyFont="1" applyFill="1" applyBorder="1" applyAlignment="1">
      <alignment horizontal="left" vertical="center"/>
    </xf>
    <xf numFmtId="38" fontId="23" fillId="0" borderId="79" xfId="57" applyFont="1" applyFill="1" applyBorder="1" applyAlignment="1">
      <alignment horizontal="center" vertical="center"/>
    </xf>
    <xf numFmtId="38" fontId="23" fillId="0" borderId="80" xfId="57" applyFont="1" applyFill="1" applyBorder="1" applyAlignment="1">
      <alignment horizontal="center" vertical="center"/>
    </xf>
    <xf numFmtId="38" fontId="23" fillId="0" borderId="80" xfId="57" applyFont="1" applyFill="1" applyBorder="1" applyAlignment="1">
      <alignment horizontal="right" vertical="center"/>
    </xf>
    <xf numFmtId="38" fontId="23" fillId="0" borderId="81" xfId="57" applyFont="1" applyFill="1" applyBorder="1" applyAlignment="1">
      <alignment horizontal="center" vertical="center"/>
    </xf>
    <xf numFmtId="176" fontId="23" fillId="0" borderId="47" xfId="59" applyNumberFormat="1" applyFont="1" applyBorder="1" applyAlignment="1">
      <alignment horizontal="left" vertical="center"/>
    </xf>
    <xf numFmtId="176" fontId="23" fillId="0" borderId="0" xfId="59" applyNumberFormat="1" applyFont="1" applyAlignment="1">
      <alignment horizontal="left" vertical="center"/>
    </xf>
    <xf numFmtId="0" fontId="23" fillId="35" borderId="40" xfId="0" applyFont="1" applyFill="1" applyBorder="1" applyAlignment="1">
      <alignment horizontal="left" vertical="center"/>
    </xf>
    <xf numFmtId="0" fontId="23" fillId="0" borderId="43" xfId="0" applyFont="1" applyBorder="1" applyAlignment="1">
      <alignment horizontal="left" vertical="center"/>
    </xf>
    <xf numFmtId="6" fontId="23" fillId="35" borderId="57" xfId="58" applyFont="1" applyFill="1" applyBorder="1" applyAlignment="1" applyProtection="1">
      <alignment horizontal="left" vertical="center"/>
    </xf>
    <xf numFmtId="0" fontId="23" fillId="0" borderId="40" xfId="0" applyFont="1" applyBorder="1" applyAlignment="1">
      <alignment horizontal="left" vertical="center"/>
    </xf>
    <xf numFmtId="0" fontId="23" fillId="35" borderId="43" xfId="0" applyFont="1" applyFill="1" applyBorder="1" applyAlignment="1">
      <alignment horizontal="left" vertical="center"/>
    </xf>
    <xf numFmtId="0" fontId="23" fillId="0" borderId="46" xfId="0" applyFont="1" applyBorder="1" applyAlignment="1">
      <alignment horizontal="left" vertical="center"/>
    </xf>
    <xf numFmtId="38" fontId="23" fillId="0" borderId="0" xfId="57" applyFont="1" applyFill="1" applyBorder="1" applyAlignment="1" applyProtection="1">
      <alignment horizontal="left" vertical="center"/>
      <protection locked="0"/>
    </xf>
    <xf numFmtId="0" fontId="23" fillId="24" borderId="0" xfId="59" applyFont="1" applyFill="1" applyAlignment="1">
      <alignment horizontal="center" vertical="center"/>
    </xf>
    <xf numFmtId="176" fontId="23" fillId="36" borderId="8" xfId="59" applyNumberFormat="1" applyFont="1" applyFill="1" applyBorder="1" applyAlignment="1">
      <alignment horizontal="center" vertical="center"/>
    </xf>
    <xf numFmtId="0" fontId="23" fillId="0" borderId="41" xfId="59" applyFont="1" applyBorder="1" applyAlignment="1">
      <alignment horizontal="right" vertical="center"/>
    </xf>
    <xf numFmtId="0" fontId="23" fillId="0" borderId="4" xfId="59" applyFont="1" applyBorder="1" applyAlignment="1">
      <alignment horizontal="left" vertical="center"/>
    </xf>
    <xf numFmtId="55" fontId="2" fillId="0" borderId="0" xfId="59" applyNumberFormat="1" applyFont="1" applyAlignment="1">
      <alignment vertical="center"/>
    </xf>
    <xf numFmtId="0" fontId="7" fillId="24" borderId="57" xfId="59" applyFont="1" applyFill="1" applyBorder="1" applyAlignment="1">
      <alignment vertical="center"/>
    </xf>
    <xf numFmtId="0" fontId="7" fillId="24" borderId="0" xfId="59" applyFont="1" applyFill="1" applyAlignment="1">
      <alignment vertical="center"/>
    </xf>
    <xf numFmtId="0" fontId="23" fillId="24" borderId="57" xfId="59" applyFont="1" applyFill="1" applyBorder="1" applyAlignment="1">
      <alignment vertical="center"/>
    </xf>
    <xf numFmtId="0" fontId="23" fillId="35" borderId="54" xfId="59" applyFont="1" applyFill="1" applyBorder="1" applyAlignment="1">
      <alignment vertical="top"/>
    </xf>
    <xf numFmtId="0" fontId="23" fillId="37" borderId="54" xfId="59" applyFont="1" applyFill="1" applyBorder="1" applyAlignment="1">
      <alignment horizontal="left" vertical="top"/>
    </xf>
    <xf numFmtId="0" fontId="23" fillId="37" borderId="67" xfId="59" applyFont="1" applyFill="1" applyBorder="1" applyAlignment="1">
      <alignment horizontal="center" vertical="center"/>
    </xf>
    <xf numFmtId="38" fontId="23" fillId="37" borderId="48" xfId="57" applyFont="1" applyFill="1" applyBorder="1" applyAlignment="1">
      <alignment horizontal="right" vertical="center"/>
    </xf>
    <xf numFmtId="38" fontId="23" fillId="37" borderId="48" xfId="57" applyFont="1" applyFill="1" applyBorder="1" applyAlignment="1">
      <alignment horizontal="center" vertical="center"/>
    </xf>
    <xf numFmtId="38" fontId="23" fillId="37" borderId="67" xfId="57" applyFont="1" applyFill="1" applyBorder="1" applyAlignment="1">
      <alignment horizontal="center" vertical="center"/>
    </xf>
    <xf numFmtId="38" fontId="23" fillId="37" borderId="54" xfId="57" applyFont="1" applyFill="1" applyBorder="1" applyAlignment="1">
      <alignment horizontal="center" vertical="center"/>
    </xf>
    <xf numFmtId="0" fontId="23" fillId="37" borderId="40" xfId="59" applyFont="1" applyFill="1" applyBorder="1" applyAlignment="1">
      <alignment horizontal="left" vertical="top"/>
    </xf>
    <xf numFmtId="0" fontId="23" fillId="37" borderId="40" xfId="59" applyFont="1" applyFill="1" applyBorder="1" applyAlignment="1">
      <alignment horizontal="center" vertical="center"/>
    </xf>
    <xf numFmtId="0" fontId="23" fillId="37" borderId="51" xfId="59" applyFont="1" applyFill="1" applyBorder="1" applyAlignment="1">
      <alignment horizontal="center" vertical="center"/>
    </xf>
    <xf numFmtId="0" fontId="23" fillId="37" borderId="43" xfId="59" applyFont="1" applyFill="1" applyBorder="1" applyAlignment="1">
      <alignment horizontal="left" vertical="top"/>
    </xf>
    <xf numFmtId="0" fontId="23" fillId="37" borderId="44" xfId="59" applyFont="1" applyFill="1" applyBorder="1" applyAlignment="1">
      <alignment horizontal="right" vertical="center"/>
    </xf>
    <xf numFmtId="0" fontId="23" fillId="37" borderId="43" xfId="59" applyFont="1" applyFill="1" applyBorder="1" applyAlignment="1">
      <alignment vertical="center"/>
    </xf>
    <xf numFmtId="0" fontId="23" fillId="37" borderId="44" xfId="59" applyFont="1" applyFill="1" applyBorder="1" applyAlignment="1">
      <alignment horizontal="center" vertical="center"/>
    </xf>
    <xf numFmtId="38" fontId="23" fillId="37" borderId="59" xfId="57" applyFont="1" applyFill="1" applyBorder="1" applyAlignment="1">
      <alignment horizontal="right" vertical="center"/>
    </xf>
    <xf numFmtId="0" fontId="23" fillId="37" borderId="43" xfId="59" applyFont="1" applyFill="1" applyBorder="1" applyAlignment="1">
      <alignment horizontal="center" vertical="center"/>
    </xf>
    <xf numFmtId="38" fontId="23" fillId="37" borderId="59" xfId="57" applyFont="1" applyFill="1" applyBorder="1" applyAlignment="1">
      <alignment vertical="center"/>
    </xf>
    <xf numFmtId="0" fontId="23" fillId="37" borderId="66" xfId="59" applyFont="1" applyFill="1" applyBorder="1" applyAlignment="1">
      <alignment horizontal="left" vertical="center"/>
    </xf>
    <xf numFmtId="0" fontId="23" fillId="37" borderId="69" xfId="59" applyFont="1" applyFill="1" applyBorder="1" applyAlignment="1">
      <alignment horizontal="right" vertical="center"/>
    </xf>
    <xf numFmtId="0" fontId="23" fillId="37" borderId="69" xfId="59" applyFont="1" applyFill="1" applyBorder="1" applyAlignment="1">
      <alignment horizontal="center" vertical="center"/>
    </xf>
    <xf numFmtId="38" fontId="23" fillId="37" borderId="70" xfId="57" applyFont="1" applyFill="1" applyBorder="1" applyAlignment="1">
      <alignment horizontal="right" vertical="center"/>
    </xf>
    <xf numFmtId="38" fontId="23" fillId="37" borderId="69" xfId="57" applyFont="1" applyFill="1" applyBorder="1" applyAlignment="1">
      <alignment vertical="center"/>
    </xf>
    <xf numFmtId="0" fontId="23" fillId="37" borderId="66" xfId="59" applyFont="1" applyFill="1" applyBorder="1" applyAlignment="1">
      <alignment horizontal="center" vertical="center"/>
    </xf>
    <xf numFmtId="38" fontId="23" fillId="37" borderId="70" xfId="57" applyFont="1" applyFill="1" applyBorder="1" applyAlignment="1">
      <alignment vertical="center"/>
    </xf>
    <xf numFmtId="38" fontId="23" fillId="37" borderId="55" xfId="57" applyFont="1" applyFill="1" applyBorder="1" applyAlignment="1" applyProtection="1">
      <alignment horizontal="left" vertical="center"/>
    </xf>
    <xf numFmtId="38" fontId="23" fillId="37" borderId="72" xfId="57" applyFont="1" applyFill="1" applyBorder="1" applyAlignment="1">
      <alignment horizontal="center" vertical="center"/>
    </xf>
    <xf numFmtId="38" fontId="23" fillId="37" borderId="55" xfId="57" applyFont="1" applyFill="1" applyBorder="1" applyAlignment="1">
      <alignment horizontal="center" vertical="center"/>
    </xf>
    <xf numFmtId="38" fontId="23" fillId="37" borderId="49" xfId="57" applyFont="1" applyFill="1" applyBorder="1" applyAlignment="1">
      <alignment horizontal="center" vertical="center"/>
    </xf>
    <xf numFmtId="38" fontId="23" fillId="37" borderId="49" xfId="57" applyFont="1" applyFill="1" applyBorder="1" applyAlignment="1">
      <alignment vertical="center"/>
    </xf>
    <xf numFmtId="38" fontId="23" fillId="37" borderId="55" xfId="57" applyFont="1" applyFill="1" applyBorder="1" applyAlignment="1">
      <alignment vertical="center"/>
    </xf>
    <xf numFmtId="38" fontId="23" fillId="37" borderId="68" xfId="57" applyFont="1" applyFill="1" applyBorder="1" applyAlignment="1">
      <alignment vertical="center"/>
    </xf>
    <xf numFmtId="38" fontId="23" fillId="37" borderId="55" xfId="57" applyFont="1" applyFill="1" applyBorder="1" applyAlignment="1" applyProtection="1">
      <alignment horizontal="center" vertical="center"/>
    </xf>
    <xf numFmtId="38" fontId="23" fillId="37" borderId="49" xfId="57" applyFont="1" applyFill="1" applyBorder="1" applyAlignment="1" applyProtection="1">
      <alignment horizontal="center" vertical="center"/>
    </xf>
    <xf numFmtId="38" fontId="23" fillId="37" borderId="49" xfId="57" applyFont="1" applyFill="1" applyBorder="1" applyAlignment="1" applyProtection="1">
      <alignment vertical="center"/>
    </xf>
    <xf numFmtId="0" fontId="23" fillId="37" borderId="65" xfId="59" applyFont="1" applyFill="1" applyBorder="1" applyAlignment="1">
      <alignment horizontal="left" vertical="top"/>
    </xf>
    <xf numFmtId="0" fontId="23" fillId="37" borderId="68" xfId="59" applyFont="1" applyFill="1" applyBorder="1" applyAlignment="1">
      <alignment horizontal="center" vertical="center"/>
    </xf>
    <xf numFmtId="0" fontId="23" fillId="37" borderId="55" xfId="59" applyFont="1" applyFill="1" applyBorder="1" applyAlignment="1">
      <alignment horizontal="center" vertical="center"/>
    </xf>
    <xf numFmtId="0" fontId="23" fillId="37" borderId="49" xfId="59" applyFont="1" applyFill="1" applyBorder="1" applyAlignment="1">
      <alignment horizontal="center" vertical="center"/>
    </xf>
    <xf numFmtId="38" fontId="23" fillId="37" borderId="68" xfId="57" applyFont="1" applyFill="1" applyBorder="1" applyAlignment="1">
      <alignment horizontal="center" vertical="center"/>
    </xf>
    <xf numFmtId="0" fontId="23" fillId="37" borderId="48" xfId="59" applyFont="1" applyFill="1" applyBorder="1" applyAlignment="1">
      <alignment horizontal="right" vertical="center"/>
    </xf>
    <xf numFmtId="0" fontId="23" fillId="37" borderId="54" xfId="59" applyFont="1" applyFill="1" applyBorder="1" applyAlignment="1">
      <alignment vertical="center"/>
    </xf>
    <xf numFmtId="0" fontId="23" fillId="37" borderId="48" xfId="59" applyFont="1" applyFill="1" applyBorder="1" applyAlignment="1">
      <alignment horizontal="center" vertical="center"/>
    </xf>
    <xf numFmtId="38" fontId="23" fillId="37" borderId="67" xfId="57" applyFont="1" applyFill="1" applyBorder="1" applyAlignment="1">
      <alignment horizontal="right" vertical="center"/>
    </xf>
    <xf numFmtId="0" fontId="23" fillId="37" borderId="54" xfId="59" applyFont="1" applyFill="1" applyBorder="1" applyAlignment="1">
      <alignment horizontal="center" vertical="center"/>
    </xf>
    <xf numFmtId="38" fontId="23" fillId="37" borderId="67" xfId="57" applyFont="1" applyFill="1" applyBorder="1" applyAlignment="1">
      <alignment vertical="center"/>
    </xf>
    <xf numFmtId="0" fontId="23" fillId="37" borderId="40" xfId="59" applyFont="1" applyFill="1" applyBorder="1" applyAlignment="1">
      <alignment horizontal="left" vertical="center"/>
    </xf>
    <xf numFmtId="0" fontId="23" fillId="37" borderId="42" xfId="59" applyFont="1" applyFill="1" applyBorder="1" applyAlignment="1">
      <alignment horizontal="left" vertical="top"/>
    </xf>
    <xf numFmtId="0" fontId="23" fillId="37" borderId="41" xfId="59" applyFont="1" applyFill="1" applyBorder="1" applyAlignment="1">
      <alignment horizontal="center" vertical="center"/>
    </xf>
    <xf numFmtId="38" fontId="23" fillId="37" borderId="4" xfId="57" applyFont="1" applyFill="1" applyBorder="1" applyAlignment="1">
      <alignment horizontal="right" vertical="center"/>
    </xf>
    <xf numFmtId="38" fontId="23" fillId="37" borderId="4" xfId="57" applyFont="1" applyFill="1" applyBorder="1" applyAlignment="1">
      <alignment horizontal="center" vertical="center"/>
    </xf>
    <xf numFmtId="38" fontId="23" fillId="37" borderId="41" xfId="57" applyFont="1" applyFill="1" applyBorder="1" applyAlignment="1">
      <alignment horizontal="center" vertical="center"/>
    </xf>
    <xf numFmtId="38" fontId="23" fillId="37" borderId="42" xfId="57" applyFont="1" applyFill="1" applyBorder="1" applyAlignment="1">
      <alignment horizontal="center" vertical="center"/>
    </xf>
    <xf numFmtId="0" fontId="23" fillId="37" borderId="57" xfId="59" applyFont="1" applyFill="1" applyBorder="1" applyAlignment="1">
      <alignment horizontal="left" vertical="top"/>
    </xf>
    <xf numFmtId="0" fontId="23" fillId="37" borderId="58" xfId="59" applyFont="1" applyFill="1" applyBorder="1" applyAlignment="1">
      <alignment horizontal="center" vertical="center"/>
    </xf>
    <xf numFmtId="0" fontId="23" fillId="37" borderId="56" xfId="59" applyFont="1" applyFill="1" applyBorder="1" applyAlignment="1">
      <alignment horizontal="center" vertical="center"/>
    </xf>
    <xf numFmtId="0" fontId="23" fillId="37" borderId="50" xfId="59" applyFont="1" applyFill="1" applyBorder="1" applyAlignment="1">
      <alignment horizontal="center" vertical="center"/>
    </xf>
    <xf numFmtId="38" fontId="23" fillId="37" borderId="58" xfId="57" applyFont="1" applyFill="1" applyBorder="1" applyAlignment="1">
      <alignment horizontal="center" vertical="center"/>
    </xf>
    <xf numFmtId="38" fontId="23" fillId="37" borderId="50" xfId="57" applyFont="1" applyFill="1" applyBorder="1" applyAlignment="1">
      <alignment horizontal="center" vertical="center"/>
    </xf>
    <xf numFmtId="0" fontId="23" fillId="37" borderId="56" xfId="59" applyFont="1" applyFill="1" applyBorder="1" applyAlignment="1">
      <alignment horizontal="left" vertical="top"/>
    </xf>
    <xf numFmtId="0" fontId="23" fillId="37" borderId="50" xfId="59" applyFont="1" applyFill="1" applyBorder="1" applyAlignment="1">
      <alignment horizontal="right" vertical="center"/>
    </xf>
    <xf numFmtId="0" fontId="23" fillId="37" borderId="56" xfId="59" applyFont="1" applyFill="1" applyBorder="1" applyAlignment="1">
      <alignment vertical="center"/>
    </xf>
    <xf numFmtId="38" fontId="23" fillId="37" borderId="58" xfId="57" applyFont="1" applyFill="1" applyBorder="1" applyAlignment="1">
      <alignment horizontal="right" vertical="center"/>
    </xf>
    <xf numFmtId="38" fontId="23" fillId="37" borderId="58" xfId="57" applyFont="1" applyFill="1" applyBorder="1" applyAlignment="1">
      <alignment vertical="center"/>
    </xf>
    <xf numFmtId="0" fontId="23" fillId="37" borderId="65" xfId="59" applyFont="1" applyFill="1" applyBorder="1" applyAlignment="1">
      <alignment horizontal="left" vertical="center"/>
    </xf>
    <xf numFmtId="0" fontId="23" fillId="37" borderId="49" xfId="59" applyFont="1" applyFill="1" applyBorder="1" applyAlignment="1">
      <alignment horizontal="right" vertical="center"/>
    </xf>
    <xf numFmtId="0" fontId="23" fillId="37" borderId="55" xfId="59" applyFont="1" applyFill="1" applyBorder="1" applyAlignment="1">
      <alignment horizontal="left" vertical="center"/>
    </xf>
    <xf numFmtId="38" fontId="23" fillId="37" borderId="68" xfId="57" applyFont="1" applyFill="1" applyBorder="1" applyAlignment="1">
      <alignment horizontal="right" vertical="center"/>
    </xf>
    <xf numFmtId="0" fontId="23" fillId="37" borderId="66" xfId="59" applyFont="1" applyFill="1" applyBorder="1" applyAlignment="1">
      <alignment horizontal="left" vertical="top"/>
    </xf>
    <xf numFmtId="0" fontId="23" fillId="37" borderId="64" xfId="59" applyFont="1" applyFill="1" applyBorder="1" applyAlignment="1">
      <alignment horizontal="right" vertical="center"/>
    </xf>
    <xf numFmtId="0" fontId="23" fillId="37" borderId="65" xfId="59" applyFont="1" applyFill="1" applyBorder="1" applyAlignment="1">
      <alignment vertical="center"/>
    </xf>
    <xf numFmtId="0" fontId="23" fillId="37" borderId="64" xfId="59" applyFont="1" applyFill="1" applyBorder="1" applyAlignment="1">
      <alignment horizontal="center" vertical="center"/>
    </xf>
    <xf numFmtId="38" fontId="23" fillId="37" borderId="63" xfId="57" applyFont="1" applyFill="1" applyBorder="1" applyAlignment="1">
      <alignment horizontal="right" vertical="center"/>
    </xf>
    <xf numFmtId="0" fontId="23" fillId="37" borderId="65" xfId="59" applyFont="1" applyFill="1" applyBorder="1" applyAlignment="1">
      <alignment horizontal="center" vertical="center"/>
    </xf>
    <xf numFmtId="38" fontId="23" fillId="37" borderId="63" xfId="57" applyFont="1" applyFill="1" applyBorder="1" applyAlignment="1">
      <alignment vertical="center"/>
    </xf>
    <xf numFmtId="0" fontId="23" fillId="37" borderId="55" xfId="59" applyFont="1" applyFill="1" applyBorder="1" applyAlignment="1">
      <alignment horizontal="left" vertical="top"/>
    </xf>
    <xf numFmtId="0" fontId="23" fillId="37" borderId="4" xfId="59" applyFont="1" applyFill="1" applyBorder="1" applyAlignment="1">
      <alignment horizontal="right" vertical="center"/>
    </xf>
    <xf numFmtId="0" fontId="23" fillId="37" borderId="40" xfId="59" applyFont="1" applyFill="1" applyBorder="1" applyAlignment="1">
      <alignment vertical="center"/>
    </xf>
    <xf numFmtId="38" fontId="23" fillId="37" borderId="52" xfId="57" applyFont="1" applyFill="1" applyBorder="1" applyAlignment="1">
      <alignment horizontal="right" vertical="center"/>
    </xf>
    <xf numFmtId="0" fontId="23" fillId="37" borderId="42" xfId="59" applyFont="1" applyFill="1" applyBorder="1" applyAlignment="1">
      <alignment horizontal="center" vertical="center"/>
    </xf>
    <xf numFmtId="0" fontId="23" fillId="37" borderId="4" xfId="59" applyFont="1" applyFill="1" applyBorder="1" applyAlignment="1">
      <alignment horizontal="center" vertical="center"/>
    </xf>
    <xf numFmtId="38" fontId="23" fillId="37" borderId="41" xfId="57" applyFont="1" applyFill="1" applyBorder="1" applyAlignment="1">
      <alignment vertical="center"/>
    </xf>
    <xf numFmtId="0" fontId="23" fillId="37" borderId="0" xfId="59" applyFont="1" applyFill="1" applyAlignment="1">
      <alignment horizontal="center" vertical="center"/>
    </xf>
    <xf numFmtId="38" fontId="23" fillId="37" borderId="64" xfId="57" applyFont="1" applyFill="1" applyBorder="1" applyAlignment="1">
      <alignment vertical="center"/>
    </xf>
    <xf numFmtId="0" fontId="23" fillId="37" borderId="70" xfId="59" applyFont="1" applyFill="1" applyBorder="1" applyAlignment="1">
      <alignment horizontal="center" vertical="center"/>
    </xf>
    <xf numFmtId="38" fontId="23" fillId="37" borderId="70" xfId="57" applyFont="1" applyFill="1" applyBorder="1" applyAlignment="1">
      <alignment horizontal="center" vertical="center"/>
    </xf>
    <xf numFmtId="38" fontId="23" fillId="37" borderId="69" xfId="57" applyFont="1" applyFill="1" applyBorder="1" applyAlignment="1">
      <alignment horizontal="center" vertical="center"/>
    </xf>
    <xf numFmtId="0" fontId="23" fillId="37" borderId="57" xfId="59" applyFont="1" applyFill="1" applyBorder="1" applyAlignment="1">
      <alignment horizontal="left" vertical="center"/>
    </xf>
    <xf numFmtId="38" fontId="23" fillId="37" borderId="53" xfId="57" applyFont="1" applyFill="1" applyBorder="1" applyAlignment="1">
      <alignment horizontal="right" vertical="center"/>
    </xf>
    <xf numFmtId="38" fontId="23" fillId="37" borderId="0" xfId="57" applyFont="1" applyFill="1" applyBorder="1" applyAlignment="1">
      <alignment vertical="center"/>
    </xf>
    <xf numFmtId="0" fontId="23" fillId="37" borderId="57" xfId="59" applyFont="1" applyFill="1" applyBorder="1" applyAlignment="1">
      <alignment horizontal="center" vertical="center"/>
    </xf>
    <xf numFmtId="38" fontId="23" fillId="37" borderId="53" xfId="57" applyFont="1" applyFill="1" applyBorder="1" applyAlignment="1">
      <alignment vertical="center"/>
    </xf>
    <xf numFmtId="0" fontId="23" fillId="37" borderId="55" xfId="59" applyFont="1" applyFill="1" applyBorder="1" applyAlignment="1">
      <alignment vertical="center"/>
    </xf>
    <xf numFmtId="38" fontId="23" fillId="37" borderId="54" xfId="57" applyFont="1" applyFill="1" applyBorder="1" applyAlignment="1" applyProtection="1">
      <alignment horizontal="left" vertical="center"/>
    </xf>
    <xf numFmtId="38" fontId="23" fillId="37" borderId="71" xfId="57" applyFont="1" applyFill="1" applyBorder="1" applyAlignment="1">
      <alignment horizontal="center" vertical="center"/>
    </xf>
    <xf numFmtId="38" fontId="23" fillId="37" borderId="48" xfId="57" applyFont="1" applyFill="1" applyBorder="1" applyAlignment="1">
      <alignment vertical="center"/>
    </xf>
    <xf numFmtId="38" fontId="23" fillId="37" borderId="54" xfId="57" applyFont="1" applyFill="1" applyBorder="1" applyAlignment="1">
      <alignment vertical="center"/>
    </xf>
    <xf numFmtId="38" fontId="23" fillId="37" borderId="54" xfId="57" applyFont="1" applyFill="1" applyBorder="1" applyAlignment="1" applyProtection="1">
      <alignment horizontal="center" vertical="center"/>
    </xf>
    <xf numFmtId="38" fontId="23" fillId="37" borderId="48" xfId="57" applyFont="1" applyFill="1" applyBorder="1" applyAlignment="1" applyProtection="1">
      <alignment horizontal="center" vertical="center"/>
    </xf>
    <xf numFmtId="38" fontId="23" fillId="37" borderId="48" xfId="57" applyFont="1" applyFill="1" applyBorder="1" applyAlignment="1" applyProtection="1">
      <alignment vertical="center"/>
    </xf>
    <xf numFmtId="0" fontId="23" fillId="37" borderId="53" xfId="59" applyFont="1" applyFill="1" applyBorder="1" applyAlignment="1">
      <alignment horizontal="center" vertical="center"/>
    </xf>
    <xf numFmtId="0" fontId="23" fillId="37" borderId="0" xfId="59" applyFont="1" applyFill="1" applyAlignment="1">
      <alignment horizontal="right" vertical="center"/>
    </xf>
    <xf numFmtId="38" fontId="23" fillId="37" borderId="53" xfId="57" applyFont="1" applyFill="1" applyBorder="1" applyAlignment="1">
      <alignment horizontal="center" vertical="center"/>
    </xf>
    <xf numFmtId="38" fontId="23" fillId="37" borderId="0" xfId="57" applyFont="1" applyFill="1" applyBorder="1" applyAlignment="1">
      <alignment horizontal="center" vertical="center"/>
    </xf>
    <xf numFmtId="0" fontId="23" fillId="37" borderId="65" xfId="59" applyFont="1" applyFill="1" applyBorder="1" applyAlignment="1">
      <alignment vertical="top"/>
    </xf>
    <xf numFmtId="0" fontId="23" fillId="37" borderId="57" xfId="59" applyFont="1" applyFill="1" applyBorder="1" applyAlignment="1">
      <alignment vertical="center"/>
    </xf>
    <xf numFmtId="0" fontId="23" fillId="37" borderId="54" xfId="59" applyFont="1" applyFill="1" applyBorder="1" applyAlignment="1">
      <alignment horizontal="left" vertical="center"/>
    </xf>
    <xf numFmtId="0" fontId="23" fillId="37" borderId="63" xfId="59" applyFont="1" applyFill="1" applyBorder="1" applyAlignment="1">
      <alignment horizontal="center" vertical="center"/>
    </xf>
    <xf numFmtId="38" fontId="23" fillId="37" borderId="63" xfId="57" applyFont="1" applyFill="1" applyBorder="1" applyAlignment="1">
      <alignment horizontal="center" vertical="center"/>
    </xf>
    <xf numFmtId="38" fontId="23" fillId="37" borderId="64" xfId="57" applyFont="1" applyFill="1" applyBorder="1" applyAlignment="1">
      <alignment horizontal="center" vertical="center"/>
    </xf>
    <xf numFmtId="38" fontId="23" fillId="37" borderId="49" xfId="57" applyFont="1" applyFill="1" applyBorder="1" applyAlignment="1">
      <alignment horizontal="right" vertical="center"/>
    </xf>
    <xf numFmtId="0" fontId="23" fillId="37" borderId="66" xfId="59" applyFont="1" applyFill="1" applyBorder="1" applyAlignment="1">
      <alignment vertical="center"/>
    </xf>
    <xf numFmtId="38" fontId="23" fillId="37" borderId="56" xfId="57" applyFont="1" applyFill="1" applyBorder="1" applyAlignment="1" applyProtection="1">
      <alignment horizontal="left" vertical="center"/>
    </xf>
    <xf numFmtId="38" fontId="23" fillId="37" borderId="73" xfId="57" applyFont="1" applyFill="1" applyBorder="1" applyAlignment="1">
      <alignment horizontal="center" vertical="center"/>
    </xf>
    <xf numFmtId="38" fontId="23" fillId="37" borderId="56" xfId="57" applyFont="1" applyFill="1" applyBorder="1" applyAlignment="1">
      <alignment horizontal="center" vertical="center"/>
    </xf>
    <xf numFmtId="38" fontId="23" fillId="37" borderId="50" xfId="57" applyFont="1" applyFill="1" applyBorder="1" applyAlignment="1">
      <alignment vertical="center"/>
    </xf>
    <xf numFmtId="38" fontId="23" fillId="37" borderId="56" xfId="57" applyFont="1" applyFill="1" applyBorder="1" applyAlignment="1">
      <alignment vertical="center"/>
    </xf>
    <xf numFmtId="38" fontId="23" fillId="37" borderId="56" xfId="57" applyFont="1" applyFill="1" applyBorder="1" applyAlignment="1" applyProtection="1">
      <alignment horizontal="center" vertical="center"/>
    </xf>
    <xf numFmtId="38" fontId="23" fillId="37" borderId="50" xfId="57" applyFont="1" applyFill="1" applyBorder="1" applyAlignment="1" applyProtection="1">
      <alignment horizontal="center" vertical="center"/>
    </xf>
    <xf numFmtId="38" fontId="23" fillId="37" borderId="50" xfId="57" applyFont="1" applyFill="1" applyBorder="1" applyAlignment="1" applyProtection="1">
      <alignment vertical="center"/>
    </xf>
    <xf numFmtId="38" fontId="23" fillId="37" borderId="50" xfId="57" applyFont="1" applyFill="1" applyBorder="1" applyAlignment="1">
      <alignment horizontal="right" vertical="center"/>
    </xf>
    <xf numFmtId="38" fontId="23" fillId="37" borderId="57" xfId="57" applyFont="1" applyFill="1" applyBorder="1" applyAlignment="1" applyProtection="1">
      <alignment horizontal="left" vertical="center"/>
    </xf>
    <xf numFmtId="38" fontId="23" fillId="37" borderId="68" xfId="57" applyFont="1" applyFill="1" applyBorder="1" applyAlignment="1" applyProtection="1">
      <alignment vertical="center"/>
    </xf>
    <xf numFmtId="38" fontId="23" fillId="37" borderId="0" xfId="57" applyFont="1" applyFill="1" applyBorder="1" applyAlignment="1">
      <alignment horizontal="right" vertical="center"/>
    </xf>
    <xf numFmtId="38" fontId="23" fillId="37" borderId="57" xfId="57" applyFont="1" applyFill="1" applyBorder="1" applyAlignment="1">
      <alignment horizontal="center" vertical="center"/>
    </xf>
    <xf numFmtId="0" fontId="23" fillId="37" borderId="54" xfId="59" applyFont="1" applyFill="1" applyBorder="1" applyAlignment="1">
      <alignment vertical="top"/>
    </xf>
    <xf numFmtId="0" fontId="23" fillId="37" borderId="48" xfId="59" applyFont="1" applyFill="1" applyBorder="1" applyAlignment="1">
      <alignment horizontal="left" vertical="center"/>
    </xf>
    <xf numFmtId="0" fontId="23" fillId="37" borderId="48" xfId="59" applyFont="1" applyFill="1" applyBorder="1" applyAlignment="1">
      <alignment vertical="center"/>
    </xf>
    <xf numFmtId="179" fontId="23" fillId="37" borderId="54" xfId="59" applyNumberFormat="1" applyFont="1" applyFill="1" applyBorder="1" applyAlignment="1">
      <alignment horizontal="left" vertical="center"/>
    </xf>
    <xf numFmtId="179" fontId="23" fillId="37" borderId="48" xfId="59" applyNumberFormat="1" applyFont="1" applyFill="1" applyBorder="1" applyAlignment="1">
      <alignment horizontal="center" vertical="center"/>
    </xf>
    <xf numFmtId="38" fontId="23" fillId="37" borderId="40" xfId="57" applyFont="1" applyFill="1" applyBorder="1" applyAlignment="1" applyProtection="1">
      <alignment horizontal="left" vertical="center"/>
    </xf>
    <xf numFmtId="0" fontId="23" fillId="37" borderId="56" xfId="59" applyFont="1" applyFill="1" applyBorder="1" applyAlignment="1">
      <alignment horizontal="left" vertical="center"/>
    </xf>
    <xf numFmtId="38" fontId="23" fillId="37" borderId="44" xfId="57" applyFont="1" applyFill="1" applyBorder="1" applyAlignment="1">
      <alignment horizontal="center" vertical="center"/>
    </xf>
    <xf numFmtId="38" fontId="23" fillId="37" borderId="4" xfId="57" applyFont="1" applyFill="1" applyBorder="1" applyAlignment="1">
      <alignment vertical="center"/>
    </xf>
    <xf numFmtId="38" fontId="23" fillId="37" borderId="43" xfId="57" applyFont="1" applyFill="1" applyBorder="1" applyAlignment="1">
      <alignment vertical="center"/>
    </xf>
    <xf numFmtId="38" fontId="23" fillId="37" borderId="44" xfId="57" applyFont="1" applyFill="1" applyBorder="1" applyAlignment="1">
      <alignment vertical="center"/>
    </xf>
    <xf numFmtId="38" fontId="23" fillId="37" borderId="42" xfId="57" applyFont="1" applyFill="1" applyBorder="1" applyAlignment="1" applyProtection="1">
      <alignment horizontal="center" vertical="center"/>
    </xf>
    <xf numFmtId="38" fontId="23" fillId="37" borderId="4" xfId="57" applyFont="1" applyFill="1" applyBorder="1" applyAlignment="1" applyProtection="1">
      <alignment horizontal="center" vertical="center"/>
    </xf>
    <xf numFmtId="38" fontId="23" fillId="37" borderId="64" xfId="57" applyFont="1" applyFill="1" applyBorder="1" applyAlignment="1">
      <alignment horizontal="right" vertical="center"/>
    </xf>
    <xf numFmtId="38" fontId="23" fillId="37" borderId="65" xfId="57" applyFont="1" applyFill="1" applyBorder="1" applyAlignment="1">
      <alignment horizontal="center" vertical="center"/>
    </xf>
    <xf numFmtId="0" fontId="23" fillId="37" borderId="49" xfId="59" applyFont="1" applyFill="1" applyBorder="1" applyAlignment="1">
      <alignment horizontal="left" vertical="center"/>
    </xf>
    <xf numFmtId="0" fontId="23" fillId="37" borderId="68" xfId="59" applyFont="1" applyFill="1" applyBorder="1" applyAlignment="1">
      <alignment vertical="center"/>
    </xf>
    <xf numFmtId="0" fontId="23" fillId="37" borderId="49" xfId="59" applyFont="1" applyFill="1" applyBorder="1" applyAlignment="1">
      <alignment vertical="center"/>
    </xf>
    <xf numFmtId="38" fontId="23" fillId="37" borderId="67" xfId="57" applyFont="1" applyFill="1" applyBorder="1" applyAlignment="1" applyProtection="1">
      <alignment vertical="center"/>
    </xf>
    <xf numFmtId="38" fontId="23" fillId="37" borderId="54" xfId="57" applyFont="1" applyFill="1" applyBorder="1" applyAlignment="1" applyProtection="1">
      <alignment vertical="center"/>
    </xf>
    <xf numFmtId="0" fontId="23" fillId="37" borderId="67" xfId="59" applyFont="1" applyFill="1" applyBorder="1" applyAlignment="1">
      <alignment vertical="center"/>
    </xf>
    <xf numFmtId="38" fontId="23" fillId="37" borderId="43" xfId="57" applyFont="1" applyFill="1" applyBorder="1" applyAlignment="1" applyProtection="1">
      <alignment horizontal="left" vertical="center"/>
    </xf>
    <xf numFmtId="38" fontId="23" fillId="37" borderId="58" xfId="57" applyFont="1" applyFill="1" applyBorder="1" applyAlignment="1" applyProtection="1">
      <alignment vertical="center"/>
    </xf>
    <xf numFmtId="38" fontId="23" fillId="37" borderId="65" xfId="57" applyFont="1" applyFill="1" applyBorder="1" applyAlignment="1">
      <alignment horizontal="left" vertical="top"/>
    </xf>
    <xf numFmtId="0" fontId="23" fillId="37" borderId="66" xfId="59" applyFont="1" applyFill="1" applyBorder="1" applyAlignment="1">
      <alignment vertical="top"/>
    </xf>
    <xf numFmtId="0" fontId="23" fillId="37" borderId="42" xfId="59" applyFont="1" applyFill="1" applyBorder="1" applyAlignment="1">
      <alignment horizontal="left" vertical="center"/>
    </xf>
    <xf numFmtId="38" fontId="23" fillId="37" borderId="41" xfId="57" applyFont="1" applyFill="1" applyBorder="1" applyAlignment="1">
      <alignment horizontal="right" vertical="center"/>
    </xf>
    <xf numFmtId="38" fontId="23" fillId="37" borderId="74" xfId="57" applyFont="1" applyFill="1" applyBorder="1" applyAlignment="1">
      <alignment horizontal="center" vertical="center"/>
    </xf>
    <xf numFmtId="38" fontId="23" fillId="37" borderId="57" xfId="57" applyFont="1" applyFill="1" applyBorder="1" applyAlignment="1" applyProtection="1">
      <alignment horizontal="center" vertical="center"/>
    </xf>
    <xf numFmtId="38" fontId="23" fillId="37" borderId="0" xfId="57" applyFont="1" applyFill="1" applyBorder="1" applyAlignment="1" applyProtection="1">
      <alignment horizontal="center" vertical="center"/>
    </xf>
    <xf numFmtId="38" fontId="23" fillId="37" borderId="53" xfId="57" applyFont="1" applyFill="1" applyBorder="1" applyAlignment="1" applyProtection="1">
      <alignment vertical="center"/>
    </xf>
    <xf numFmtId="38" fontId="23" fillId="37" borderId="46" xfId="57" applyFont="1" applyFill="1" applyBorder="1" applyAlignment="1">
      <alignment horizontal="center" vertical="center"/>
    </xf>
    <xf numFmtId="38" fontId="23" fillId="37" borderId="43" xfId="57" applyFont="1" applyFill="1" applyBorder="1" applyAlignment="1" applyProtection="1">
      <alignment horizontal="center" vertical="center"/>
    </xf>
    <xf numFmtId="38" fontId="23" fillId="37" borderId="44" xfId="57" applyFont="1" applyFill="1" applyBorder="1" applyAlignment="1" applyProtection="1">
      <alignment horizontal="center" vertical="center"/>
    </xf>
    <xf numFmtId="38" fontId="23" fillId="37" borderId="59" xfId="57" applyFont="1" applyFill="1" applyBorder="1" applyAlignment="1" applyProtection="1">
      <alignment vertical="center"/>
    </xf>
    <xf numFmtId="0" fontId="23" fillId="37" borderId="40" xfId="0" applyFont="1" applyFill="1" applyBorder="1" applyAlignment="1">
      <alignment horizontal="left" vertical="center"/>
    </xf>
    <xf numFmtId="38" fontId="23" fillId="37" borderId="51" xfId="57" applyFont="1" applyFill="1" applyBorder="1" applyAlignment="1">
      <alignment vertical="center"/>
    </xf>
    <xf numFmtId="38" fontId="23" fillId="37" borderId="54" xfId="57" applyFont="1" applyFill="1" applyBorder="1" applyAlignment="1">
      <alignment horizontal="left" vertical="center"/>
    </xf>
    <xf numFmtId="6" fontId="23" fillId="37" borderId="57" xfId="58" applyFont="1" applyFill="1" applyBorder="1" applyAlignment="1" applyProtection="1">
      <alignment horizontal="left" vertical="center"/>
    </xf>
    <xf numFmtId="38" fontId="23" fillId="37" borderId="42" xfId="57" applyFont="1" applyFill="1" applyBorder="1" applyAlignment="1">
      <alignment horizontal="left" vertical="center"/>
    </xf>
    <xf numFmtId="0" fontId="23" fillId="37" borderId="43" xfId="0" applyFont="1" applyFill="1" applyBorder="1" applyAlignment="1">
      <alignment horizontal="left" vertical="center"/>
    </xf>
    <xf numFmtId="38" fontId="23" fillId="37" borderId="56" xfId="57" applyFont="1" applyFill="1" applyBorder="1" applyAlignment="1">
      <alignment horizontal="left" vertical="center"/>
    </xf>
    <xf numFmtId="0" fontId="23" fillId="37" borderId="43" xfId="59" applyFont="1" applyFill="1" applyBorder="1" applyAlignment="1">
      <alignment horizontal="left" vertical="center"/>
    </xf>
    <xf numFmtId="0" fontId="23" fillId="37" borderId="51" xfId="59" applyFont="1" applyFill="1" applyBorder="1" applyAlignment="1">
      <alignment horizontal="right" vertical="center"/>
    </xf>
    <xf numFmtId="38" fontId="23" fillId="37" borderId="52" xfId="57" applyFont="1" applyFill="1" applyBorder="1" applyAlignment="1">
      <alignment vertical="center"/>
    </xf>
    <xf numFmtId="38" fontId="23" fillId="37" borderId="43" xfId="57" applyFont="1" applyFill="1" applyBorder="1" applyAlignment="1">
      <alignment horizontal="left" vertical="center"/>
    </xf>
    <xf numFmtId="38" fontId="23" fillId="37" borderId="43" xfId="57" applyFont="1" applyFill="1" applyBorder="1" applyAlignment="1">
      <alignment horizontal="center" vertical="center"/>
    </xf>
    <xf numFmtId="38" fontId="23" fillId="39" borderId="8" xfId="57" applyFont="1" applyFill="1" applyBorder="1" applyAlignment="1">
      <alignment horizontal="center" vertical="center"/>
    </xf>
    <xf numFmtId="38" fontId="23" fillId="39" borderId="45" xfId="57" applyFont="1" applyFill="1" applyBorder="1" applyAlignment="1">
      <alignment horizontal="center" vertical="center"/>
    </xf>
    <xf numFmtId="38" fontId="23" fillId="39" borderId="52" xfId="57" applyFont="1" applyFill="1" applyBorder="1" applyAlignment="1" applyProtection="1">
      <alignment vertical="center"/>
    </xf>
    <xf numFmtId="0" fontId="66" fillId="0" borderId="0" xfId="57" applyNumberFormat="1" applyFont="1" applyFill="1" applyBorder="1" applyAlignment="1">
      <alignment horizontal="center" vertical="center"/>
    </xf>
    <xf numFmtId="38" fontId="66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38" fontId="7" fillId="38" borderId="8" xfId="57" applyFont="1" applyFill="1" applyBorder="1" applyAlignment="1" applyProtection="1">
      <alignment horizontal="center" vertical="center"/>
    </xf>
    <xf numFmtId="38" fontId="7" fillId="39" borderId="8" xfId="57" applyFont="1" applyFill="1" applyBorder="1" applyAlignment="1" applyProtection="1">
      <alignment horizontal="center" vertical="center"/>
    </xf>
    <xf numFmtId="38" fontId="62" fillId="0" borderId="0" xfId="57" applyFont="1" applyFill="1" applyBorder="1">
      <alignment vertical="center"/>
    </xf>
    <xf numFmtId="38" fontId="2" fillId="0" borderId="0" xfId="57" applyFont="1">
      <alignment vertical="center"/>
    </xf>
    <xf numFmtId="0" fontId="2" fillId="26" borderId="32" xfId="0" applyFont="1" applyFill="1" applyBorder="1" applyAlignment="1">
      <alignment horizontal="center" vertical="center"/>
    </xf>
    <xf numFmtId="38" fontId="69" fillId="40" borderId="0" xfId="57" applyFont="1" applyFill="1" applyBorder="1" applyAlignment="1">
      <alignment vertical="center"/>
    </xf>
    <xf numFmtId="0" fontId="69" fillId="40" borderId="0" xfId="59" applyFont="1" applyFill="1" applyAlignment="1">
      <alignment horizontal="center" vertical="center"/>
    </xf>
    <xf numFmtId="38" fontId="69" fillId="40" borderId="0" xfId="57" applyFont="1" applyFill="1" applyBorder="1" applyAlignment="1">
      <alignment horizontal="center" vertical="center"/>
    </xf>
    <xf numFmtId="38" fontId="23" fillId="35" borderId="71" xfId="57" applyFont="1" applyFill="1" applyBorder="1" applyAlignment="1">
      <alignment horizontal="center" vertical="center" shrinkToFit="1"/>
    </xf>
    <xf numFmtId="38" fontId="23" fillId="0" borderId="73" xfId="57" applyFont="1" applyFill="1" applyBorder="1" applyAlignment="1">
      <alignment horizontal="center" vertical="center" shrinkToFit="1"/>
    </xf>
    <xf numFmtId="49" fontId="23" fillId="35" borderId="8" xfId="57" applyNumberFormat="1" applyFont="1" applyFill="1" applyBorder="1" applyAlignment="1">
      <alignment horizontal="center" vertical="center"/>
    </xf>
    <xf numFmtId="38" fontId="23" fillId="0" borderId="71" xfId="57" applyFont="1" applyFill="1" applyBorder="1" applyAlignment="1">
      <alignment horizontal="center" vertical="center" shrinkToFit="1"/>
    </xf>
    <xf numFmtId="38" fontId="23" fillId="35" borderId="73" xfId="57" applyFont="1" applyFill="1" applyBorder="1" applyAlignment="1" applyProtection="1">
      <alignment horizontal="center" vertical="center" shrinkToFit="1"/>
    </xf>
    <xf numFmtId="38" fontId="23" fillId="35" borderId="73" xfId="57" applyFont="1" applyFill="1" applyBorder="1" applyAlignment="1">
      <alignment horizontal="center" vertical="center" shrinkToFit="1"/>
    </xf>
    <xf numFmtId="38" fontId="23" fillId="0" borderId="71" xfId="57" applyFont="1" applyFill="1" applyBorder="1" applyAlignment="1" applyProtection="1">
      <alignment horizontal="center" vertical="center" shrinkToFit="1"/>
    </xf>
    <xf numFmtId="38" fontId="23" fillId="37" borderId="71" xfId="57" applyFont="1" applyFill="1" applyBorder="1" applyAlignment="1">
      <alignment horizontal="center" vertical="center" shrinkToFit="1"/>
    </xf>
    <xf numFmtId="49" fontId="23" fillId="37" borderId="8" xfId="57" applyNumberFormat="1" applyFont="1" applyFill="1" applyBorder="1" applyAlignment="1">
      <alignment horizontal="center" vertical="center"/>
    </xf>
    <xf numFmtId="38" fontId="23" fillId="37" borderId="73" xfId="57" applyFont="1" applyFill="1" applyBorder="1" applyAlignment="1" applyProtection="1">
      <alignment horizontal="center" vertical="center" shrinkToFit="1"/>
    </xf>
    <xf numFmtId="38" fontId="23" fillId="37" borderId="73" xfId="57" applyFont="1" applyFill="1" applyBorder="1" applyAlignment="1">
      <alignment horizontal="center" vertical="center" shrinkToFit="1"/>
    </xf>
    <xf numFmtId="38" fontId="23" fillId="35" borderId="65" xfId="57" applyFont="1" applyFill="1" applyBorder="1" applyAlignment="1" applyProtection="1">
      <alignment horizontal="left" vertical="center"/>
    </xf>
    <xf numFmtId="38" fontId="23" fillId="35" borderId="82" xfId="57" applyFont="1" applyFill="1" applyBorder="1" applyAlignment="1">
      <alignment horizontal="center" vertical="center"/>
    </xf>
    <xf numFmtId="38" fontId="23" fillId="35" borderId="65" xfId="57" applyFont="1" applyFill="1" applyBorder="1" applyAlignment="1">
      <alignment vertical="center"/>
    </xf>
    <xf numFmtId="38" fontId="23" fillId="35" borderId="65" xfId="57" applyFont="1" applyFill="1" applyBorder="1" applyAlignment="1" applyProtection="1">
      <alignment horizontal="center" vertical="center"/>
    </xf>
    <xf numFmtId="38" fontId="23" fillId="35" borderId="64" xfId="57" applyFont="1" applyFill="1" applyBorder="1" applyAlignment="1" applyProtection="1">
      <alignment horizontal="center" vertical="center"/>
    </xf>
    <xf numFmtId="38" fontId="23" fillId="35" borderId="64" xfId="57" applyFont="1" applyFill="1" applyBorder="1" applyAlignment="1" applyProtection="1">
      <alignment vertical="center"/>
    </xf>
    <xf numFmtId="38" fontId="23" fillId="37" borderId="65" xfId="57" applyFont="1" applyFill="1" applyBorder="1" applyAlignment="1" applyProtection="1">
      <alignment horizontal="left" vertical="center"/>
    </xf>
    <xf numFmtId="38" fontId="23" fillId="37" borderId="82" xfId="57" applyFont="1" applyFill="1" applyBorder="1" applyAlignment="1">
      <alignment horizontal="center" vertical="center"/>
    </xf>
    <xf numFmtId="38" fontId="23" fillId="37" borderId="65" xfId="57" applyFont="1" applyFill="1" applyBorder="1" applyAlignment="1">
      <alignment vertical="center"/>
    </xf>
    <xf numFmtId="38" fontId="23" fillId="37" borderId="65" xfId="57" applyFont="1" applyFill="1" applyBorder="1" applyAlignment="1" applyProtection="1">
      <alignment horizontal="center" vertical="center"/>
    </xf>
    <xf numFmtId="38" fontId="23" fillId="37" borderId="64" xfId="57" applyFont="1" applyFill="1" applyBorder="1" applyAlignment="1" applyProtection="1">
      <alignment horizontal="center" vertical="center"/>
    </xf>
    <xf numFmtId="38" fontId="23" fillId="37" borderId="64" xfId="57" applyFont="1" applyFill="1" applyBorder="1" applyAlignment="1" applyProtection="1">
      <alignment vertical="center"/>
    </xf>
    <xf numFmtId="38" fontId="23" fillId="0" borderId="66" xfId="57" applyFont="1" applyFill="1" applyBorder="1" applyAlignment="1" applyProtection="1">
      <alignment horizontal="left" vertical="center"/>
    </xf>
    <xf numFmtId="38" fontId="23" fillId="0" borderId="74" xfId="57" applyFont="1" applyFill="1" applyBorder="1" applyAlignment="1">
      <alignment horizontal="center" vertical="center"/>
    </xf>
    <xf numFmtId="38" fontId="23" fillId="0" borderId="66" xfId="57" applyFont="1" applyFill="1" applyBorder="1" applyAlignment="1">
      <alignment horizontal="center" vertical="center"/>
    </xf>
    <xf numFmtId="38" fontId="23" fillId="0" borderId="66" xfId="57" applyFont="1" applyFill="1" applyBorder="1" applyAlignment="1">
      <alignment vertical="center"/>
    </xf>
    <xf numFmtId="38" fontId="23" fillId="0" borderId="66" xfId="57" applyFont="1" applyFill="1" applyBorder="1" applyAlignment="1" applyProtection="1">
      <alignment horizontal="center" vertical="center"/>
    </xf>
    <xf numFmtId="38" fontId="23" fillId="0" borderId="69" xfId="57" applyFont="1" applyFill="1" applyBorder="1" applyAlignment="1" applyProtection="1">
      <alignment horizontal="center" vertical="center"/>
    </xf>
    <xf numFmtId="38" fontId="23" fillId="0" borderId="69" xfId="57" applyFont="1" applyFill="1" applyBorder="1" applyAlignment="1" applyProtection="1">
      <alignment vertical="center"/>
    </xf>
    <xf numFmtId="38" fontId="23" fillId="35" borderId="66" xfId="57" applyFont="1" applyFill="1" applyBorder="1" applyAlignment="1" applyProtection="1">
      <alignment horizontal="left" vertical="center"/>
    </xf>
    <xf numFmtId="38" fontId="23" fillId="35" borderId="66" xfId="57" applyFont="1" applyFill="1" applyBorder="1" applyAlignment="1">
      <alignment horizontal="center" vertical="center"/>
    </xf>
    <xf numFmtId="38" fontId="23" fillId="35" borderId="66" xfId="57" applyFont="1" applyFill="1" applyBorder="1" applyAlignment="1">
      <alignment vertical="center"/>
    </xf>
    <xf numFmtId="38" fontId="23" fillId="35" borderId="66" xfId="57" applyFont="1" applyFill="1" applyBorder="1" applyAlignment="1" applyProtection="1">
      <alignment horizontal="center" vertical="center"/>
    </xf>
    <xf numFmtId="38" fontId="23" fillId="35" borderId="69" xfId="57" applyFont="1" applyFill="1" applyBorder="1" applyAlignment="1" applyProtection="1">
      <alignment horizontal="center" vertical="center"/>
    </xf>
    <xf numFmtId="38" fontId="23" fillId="35" borderId="69" xfId="57" applyFont="1" applyFill="1" applyBorder="1" applyAlignment="1" applyProtection="1">
      <alignment vertical="center"/>
    </xf>
    <xf numFmtId="38" fontId="23" fillId="37" borderId="66" xfId="57" applyFont="1" applyFill="1" applyBorder="1" applyAlignment="1" applyProtection="1">
      <alignment horizontal="left" vertical="center"/>
    </xf>
    <xf numFmtId="38" fontId="23" fillId="37" borderId="66" xfId="57" applyFont="1" applyFill="1" applyBorder="1" applyAlignment="1">
      <alignment horizontal="center" vertical="center"/>
    </xf>
    <xf numFmtId="38" fontId="23" fillId="37" borderId="66" xfId="57" applyFont="1" applyFill="1" applyBorder="1" applyAlignment="1">
      <alignment vertical="center"/>
    </xf>
    <xf numFmtId="38" fontId="23" fillId="37" borderId="66" xfId="57" applyFont="1" applyFill="1" applyBorder="1" applyAlignment="1" applyProtection="1">
      <alignment horizontal="center" vertical="center"/>
    </xf>
    <xf numFmtId="38" fontId="23" fillId="37" borderId="69" xfId="57" applyFont="1" applyFill="1" applyBorder="1" applyAlignment="1" applyProtection="1">
      <alignment horizontal="center" vertical="center"/>
    </xf>
    <xf numFmtId="38" fontId="23" fillId="37" borderId="69" xfId="57" applyFont="1" applyFill="1" applyBorder="1" applyAlignment="1" applyProtection="1">
      <alignment vertical="center"/>
    </xf>
    <xf numFmtId="38" fontId="23" fillId="35" borderId="47" xfId="57" applyFont="1" applyFill="1" applyBorder="1" applyAlignment="1">
      <alignment horizontal="center" vertical="center"/>
    </xf>
    <xf numFmtId="38" fontId="23" fillId="35" borderId="44" xfId="57" applyFont="1" applyFill="1" applyBorder="1" applyAlignment="1" applyProtection="1">
      <alignment vertical="center"/>
    </xf>
    <xf numFmtId="38" fontId="23" fillId="37" borderId="47" xfId="57" applyFont="1" applyFill="1" applyBorder="1" applyAlignment="1">
      <alignment horizontal="center" vertical="center"/>
    </xf>
    <xf numFmtId="38" fontId="23" fillId="37" borderId="44" xfId="57" applyFont="1" applyFill="1" applyBorder="1" applyAlignment="1" applyProtection="1">
      <alignment vertical="center"/>
    </xf>
    <xf numFmtId="38" fontId="23" fillId="35" borderId="63" xfId="57" applyFont="1" applyFill="1" applyBorder="1" applyAlignment="1" applyProtection="1">
      <alignment vertical="center"/>
    </xf>
    <xf numFmtId="38" fontId="23" fillId="37" borderId="63" xfId="57" applyFont="1" applyFill="1" applyBorder="1" applyAlignment="1" applyProtection="1">
      <alignment vertical="center"/>
    </xf>
    <xf numFmtId="38" fontId="23" fillId="0" borderId="40" xfId="57" applyFont="1" applyFill="1" applyBorder="1" applyAlignment="1" applyProtection="1">
      <alignment horizontal="center" vertical="center"/>
    </xf>
    <xf numFmtId="38" fontId="23" fillId="0" borderId="51" xfId="57" applyFont="1" applyFill="1" applyBorder="1" applyAlignment="1" applyProtection="1">
      <alignment horizontal="center" vertical="center"/>
    </xf>
    <xf numFmtId="38" fontId="23" fillId="0" borderId="52" xfId="57" applyFont="1" applyFill="1" applyBorder="1" applyAlignment="1" applyProtection="1">
      <alignment vertical="center"/>
    </xf>
    <xf numFmtId="0" fontId="23" fillId="0" borderId="64" xfId="59" applyFont="1" applyBorder="1" applyAlignment="1">
      <alignment horizontal="left" vertical="center"/>
    </xf>
    <xf numFmtId="0" fontId="23" fillId="0" borderId="64" xfId="59" applyFont="1" applyBorder="1" applyAlignment="1">
      <alignment vertical="center"/>
    </xf>
    <xf numFmtId="179" fontId="23" fillId="0" borderId="65" xfId="59" applyNumberFormat="1" applyFont="1" applyBorder="1" applyAlignment="1">
      <alignment horizontal="left" vertical="center"/>
    </xf>
    <xf numFmtId="179" fontId="23" fillId="0" borderId="64" xfId="59" applyNumberFormat="1" applyFont="1" applyBorder="1" applyAlignment="1">
      <alignment horizontal="center" vertical="center"/>
    </xf>
    <xf numFmtId="0" fontId="23" fillId="35" borderId="4" xfId="59" applyFont="1" applyFill="1" applyBorder="1" applyAlignment="1">
      <alignment horizontal="left" vertical="center"/>
    </xf>
    <xf numFmtId="0" fontId="23" fillId="35" borderId="4" xfId="59" applyFont="1" applyFill="1" applyBorder="1" applyAlignment="1">
      <alignment vertical="center"/>
    </xf>
    <xf numFmtId="179" fontId="23" fillId="35" borderId="42" xfId="59" applyNumberFormat="1" applyFont="1" applyFill="1" applyBorder="1" applyAlignment="1">
      <alignment horizontal="left" vertical="center"/>
    </xf>
    <xf numFmtId="179" fontId="23" fillId="35" borderId="4" xfId="59" applyNumberFormat="1" applyFont="1" applyFill="1" applyBorder="1" applyAlignment="1">
      <alignment horizontal="center" vertical="center"/>
    </xf>
    <xf numFmtId="0" fontId="23" fillId="37" borderId="4" xfId="59" applyFont="1" applyFill="1" applyBorder="1" applyAlignment="1">
      <alignment horizontal="left" vertical="center"/>
    </xf>
    <xf numFmtId="0" fontId="23" fillId="37" borderId="4" xfId="59" applyFont="1" applyFill="1" applyBorder="1" applyAlignment="1">
      <alignment vertical="center"/>
    </xf>
    <xf numFmtId="179" fontId="23" fillId="37" borderId="42" xfId="59" applyNumberFormat="1" applyFont="1" applyFill="1" applyBorder="1" applyAlignment="1">
      <alignment horizontal="left" vertical="center"/>
    </xf>
    <xf numFmtId="179" fontId="23" fillId="37" borderId="4" xfId="59" applyNumberFormat="1" applyFont="1" applyFill="1" applyBorder="1" applyAlignment="1">
      <alignment horizontal="center" vertical="center"/>
    </xf>
    <xf numFmtId="0" fontId="23" fillId="0" borderId="40" xfId="59" applyFont="1" applyBorder="1" applyAlignment="1">
      <alignment horizontal="left" vertical="center"/>
    </xf>
    <xf numFmtId="0" fontId="23" fillId="0" borderId="52" xfId="59" applyFont="1" applyBorder="1" applyAlignment="1">
      <alignment vertical="center"/>
    </xf>
    <xf numFmtId="0" fontId="23" fillId="0" borderId="51" xfId="59" applyFont="1" applyBorder="1" applyAlignment="1">
      <alignment vertical="center"/>
    </xf>
    <xf numFmtId="0" fontId="23" fillId="0" borderId="44" xfId="59" applyFont="1" applyBorder="1" applyAlignment="1">
      <alignment horizontal="left" vertical="center"/>
    </xf>
    <xf numFmtId="0" fontId="23" fillId="0" borderId="44" xfId="59" applyFont="1" applyBorder="1" applyAlignment="1">
      <alignment vertical="center"/>
    </xf>
    <xf numFmtId="0" fontId="23" fillId="35" borderId="41" xfId="59" applyFont="1" applyFill="1" applyBorder="1" applyAlignment="1">
      <alignment vertical="center"/>
    </xf>
    <xf numFmtId="0" fontId="23" fillId="37" borderId="41" xfId="59" applyFont="1" applyFill="1" applyBorder="1" applyAlignment="1">
      <alignment vertical="center"/>
    </xf>
    <xf numFmtId="0" fontId="23" fillId="40" borderId="54" xfId="59" applyFont="1" applyFill="1" applyBorder="1" applyAlignment="1">
      <alignment horizontal="left" vertical="center"/>
    </xf>
    <xf numFmtId="0" fontId="23" fillId="40" borderId="48" xfId="59" applyFont="1" applyFill="1" applyBorder="1" applyAlignment="1">
      <alignment horizontal="left" vertical="center"/>
    </xf>
    <xf numFmtId="0" fontId="23" fillId="40" borderId="67" xfId="59" applyFont="1" applyFill="1" applyBorder="1" applyAlignment="1">
      <alignment vertical="center"/>
    </xf>
    <xf numFmtId="0" fontId="23" fillId="35" borderId="64" xfId="59" applyFont="1" applyFill="1" applyBorder="1" applyAlignment="1">
      <alignment horizontal="left" vertical="center"/>
    </xf>
    <xf numFmtId="0" fontId="23" fillId="35" borderId="63" xfId="59" applyFont="1" applyFill="1" applyBorder="1" applyAlignment="1">
      <alignment vertical="center"/>
    </xf>
    <xf numFmtId="0" fontId="23" fillId="35" borderId="64" xfId="59" applyFont="1" applyFill="1" applyBorder="1" applyAlignment="1">
      <alignment vertical="center"/>
    </xf>
    <xf numFmtId="0" fontId="23" fillId="40" borderId="48" xfId="59" applyFont="1" applyFill="1" applyBorder="1" applyAlignment="1">
      <alignment vertical="center"/>
    </xf>
    <xf numFmtId="0" fontId="23" fillId="40" borderId="48" xfId="59" applyFont="1" applyFill="1" applyBorder="1" applyAlignment="1">
      <alignment horizontal="center" vertical="center"/>
    </xf>
    <xf numFmtId="38" fontId="23" fillId="40" borderId="48" xfId="57" applyFont="1" applyFill="1" applyBorder="1" applyAlignment="1">
      <alignment vertical="center"/>
    </xf>
    <xf numFmtId="38" fontId="23" fillId="40" borderId="67" xfId="57" applyFont="1" applyFill="1" applyBorder="1" applyAlignment="1">
      <alignment vertical="center"/>
    </xf>
    <xf numFmtId="0" fontId="23" fillId="40" borderId="54" xfId="59" applyFont="1" applyFill="1" applyBorder="1" applyAlignment="1">
      <alignment horizontal="center" vertical="center"/>
    </xf>
    <xf numFmtId="0" fontId="23" fillId="35" borderId="44" xfId="59" applyFont="1" applyFill="1" applyBorder="1" applyAlignment="1">
      <alignment horizontal="left" vertical="center"/>
    </xf>
    <xf numFmtId="0" fontId="23" fillId="35" borderId="59" xfId="59" applyFont="1" applyFill="1" applyBorder="1" applyAlignment="1">
      <alignment vertical="center"/>
    </xf>
    <xf numFmtId="0" fontId="23" fillId="35" borderId="44" xfId="59" applyFont="1" applyFill="1" applyBorder="1" applyAlignment="1">
      <alignment vertical="center"/>
    </xf>
    <xf numFmtId="0" fontId="23" fillId="37" borderId="44" xfId="59" applyFont="1" applyFill="1" applyBorder="1" applyAlignment="1">
      <alignment horizontal="left" vertical="center"/>
    </xf>
    <xf numFmtId="0" fontId="23" fillId="37" borderId="59" xfId="59" applyFont="1" applyFill="1" applyBorder="1" applyAlignment="1">
      <alignment vertical="center"/>
    </xf>
    <xf numFmtId="0" fontId="23" fillId="37" borderId="44" xfId="59" applyFont="1" applyFill="1" applyBorder="1" applyAlignment="1">
      <alignment vertical="center"/>
    </xf>
    <xf numFmtId="0" fontId="23" fillId="40" borderId="56" xfId="59" applyFont="1" applyFill="1" applyBorder="1" applyAlignment="1">
      <alignment horizontal="left" vertical="center"/>
    </xf>
    <xf numFmtId="0" fontId="23" fillId="40" borderId="50" xfId="59" applyFont="1" applyFill="1" applyBorder="1" applyAlignment="1">
      <alignment horizontal="left" vertical="center"/>
    </xf>
    <xf numFmtId="0" fontId="23" fillId="40" borderId="58" xfId="59" applyFont="1" applyFill="1" applyBorder="1" applyAlignment="1">
      <alignment vertical="center"/>
    </xf>
    <xf numFmtId="0" fontId="23" fillId="40" borderId="50" xfId="59" applyFont="1" applyFill="1" applyBorder="1" applyAlignment="1">
      <alignment vertical="center"/>
    </xf>
    <xf numFmtId="0" fontId="23" fillId="40" borderId="50" xfId="59" applyFont="1" applyFill="1" applyBorder="1" applyAlignment="1">
      <alignment horizontal="center" vertical="center"/>
    </xf>
    <xf numFmtId="38" fontId="23" fillId="40" borderId="50" xfId="57" applyFont="1" applyFill="1" applyBorder="1" applyAlignment="1">
      <alignment vertical="center"/>
    </xf>
    <xf numFmtId="38" fontId="23" fillId="40" borderId="58" xfId="57" applyFont="1" applyFill="1" applyBorder="1" applyAlignment="1">
      <alignment vertical="center"/>
    </xf>
    <xf numFmtId="0" fontId="23" fillId="40" borderId="56" xfId="59" applyFont="1" applyFill="1" applyBorder="1" applyAlignment="1">
      <alignment horizontal="center" vertical="center"/>
    </xf>
    <xf numFmtId="0" fontId="23" fillId="37" borderId="64" xfId="59" applyFont="1" applyFill="1" applyBorder="1" applyAlignment="1">
      <alignment horizontal="left" vertical="center"/>
    </xf>
    <xf numFmtId="0" fontId="23" fillId="37" borderId="63" xfId="59" applyFont="1" applyFill="1" applyBorder="1" applyAlignment="1">
      <alignment vertical="center"/>
    </xf>
    <xf numFmtId="0" fontId="23" fillId="37" borderId="64" xfId="59" applyFont="1" applyFill="1" applyBorder="1" applyAlignment="1">
      <alignment vertical="center"/>
    </xf>
    <xf numFmtId="38" fontId="2" fillId="0" borderId="0" xfId="57" applyFont="1" applyBorder="1">
      <alignment vertical="center"/>
    </xf>
    <xf numFmtId="38" fontId="2" fillId="26" borderId="0" xfId="57" applyFont="1" applyFill="1" applyBorder="1">
      <alignment vertical="center"/>
    </xf>
    <xf numFmtId="38" fontId="2" fillId="25" borderId="0" xfId="57" applyFont="1" applyFill="1" applyBorder="1">
      <alignment vertical="center"/>
    </xf>
    <xf numFmtId="38" fontId="2" fillId="28" borderId="0" xfId="57" applyFont="1" applyFill="1" applyBorder="1">
      <alignment vertical="center"/>
    </xf>
    <xf numFmtId="38" fontId="2" fillId="27" borderId="0" xfId="57" applyFont="1" applyFill="1" applyBorder="1">
      <alignment vertical="center"/>
    </xf>
    <xf numFmtId="38" fontId="2" fillId="29" borderId="0" xfId="57" applyFont="1" applyFill="1" applyBorder="1">
      <alignment vertical="center"/>
    </xf>
    <xf numFmtId="38" fontId="66" fillId="0" borderId="0" xfId="57" applyFont="1" applyFill="1" applyBorder="1">
      <alignment vertical="center"/>
    </xf>
    <xf numFmtId="9" fontId="66" fillId="0" borderId="0" xfId="56" applyFont="1" applyFill="1" applyBorder="1" applyAlignment="1">
      <alignment horizontal="center" vertical="center"/>
    </xf>
    <xf numFmtId="9" fontId="66" fillId="0" borderId="0" xfId="56" applyFont="1" applyFill="1" applyBorder="1">
      <alignment vertical="center"/>
    </xf>
    <xf numFmtId="6" fontId="66" fillId="0" borderId="0" xfId="58" applyFont="1" applyFill="1" applyBorder="1">
      <alignment vertical="center"/>
    </xf>
    <xf numFmtId="0" fontId="2" fillId="24" borderId="0" xfId="0" applyFont="1" applyFill="1">
      <alignment vertical="center"/>
    </xf>
    <xf numFmtId="0" fontId="9" fillId="31" borderId="75" xfId="59" applyFont="1" applyFill="1" applyBorder="1" applyAlignment="1">
      <alignment horizontal="center" vertical="center"/>
    </xf>
    <xf numFmtId="0" fontId="9" fillId="31" borderId="77" xfId="59" applyFont="1" applyFill="1" applyBorder="1" applyAlignment="1">
      <alignment horizontal="center" vertical="center"/>
    </xf>
    <xf numFmtId="0" fontId="9" fillId="31" borderId="76" xfId="59" applyFont="1" applyFill="1" applyBorder="1" applyAlignment="1">
      <alignment horizontal="center" vertical="center"/>
    </xf>
    <xf numFmtId="0" fontId="9" fillId="31" borderId="75" xfId="56" applyNumberFormat="1" applyFont="1" applyFill="1" applyBorder="1" applyAlignment="1">
      <alignment horizontal="center" vertical="center"/>
    </xf>
    <xf numFmtId="0" fontId="9" fillId="31" borderId="77" xfId="56" applyNumberFormat="1" applyFont="1" applyFill="1" applyBorder="1" applyAlignment="1">
      <alignment horizontal="center" vertical="center"/>
    </xf>
    <xf numFmtId="0" fontId="9" fillId="31" borderId="76" xfId="56" applyNumberFormat="1" applyFont="1" applyFill="1" applyBorder="1" applyAlignment="1">
      <alignment horizontal="center" vertical="center"/>
    </xf>
    <xf numFmtId="0" fontId="21" fillId="0" borderId="23" xfId="59" applyFont="1" applyBorder="1" applyAlignment="1">
      <alignment horizontal="center" vertical="center"/>
    </xf>
    <xf numFmtId="0" fontId="21" fillId="0" borderId="62" xfId="59" applyFont="1" applyBorder="1" applyAlignment="1">
      <alignment horizontal="center" vertical="center"/>
    </xf>
    <xf numFmtId="0" fontId="17" fillId="0" borderId="23" xfId="59" applyFont="1" applyBorder="1" applyAlignment="1">
      <alignment horizontal="center" vertical="center"/>
    </xf>
    <xf numFmtId="0" fontId="17" fillId="0" borderId="25" xfId="59" applyFont="1" applyBorder="1" applyAlignment="1">
      <alignment horizontal="center" vertical="center"/>
    </xf>
    <xf numFmtId="0" fontId="17" fillId="0" borderId="62" xfId="59" applyFont="1" applyBorder="1" applyAlignment="1">
      <alignment horizontal="center" vertical="center"/>
    </xf>
    <xf numFmtId="0" fontId="10" fillId="26" borderId="75" xfId="59" applyFont="1" applyFill="1" applyBorder="1" applyAlignment="1">
      <alignment horizontal="center" vertical="center"/>
    </xf>
    <xf numFmtId="0" fontId="10" fillId="26" borderId="77" xfId="59" applyFont="1" applyFill="1" applyBorder="1" applyAlignment="1">
      <alignment horizontal="center" vertical="center"/>
    </xf>
    <xf numFmtId="0" fontId="10" fillId="26" borderId="76" xfId="59" applyFont="1" applyFill="1" applyBorder="1" applyAlignment="1">
      <alignment horizontal="center" vertical="center"/>
    </xf>
    <xf numFmtId="0" fontId="10" fillId="26" borderId="75" xfId="56" applyNumberFormat="1" applyFont="1" applyFill="1" applyBorder="1" applyAlignment="1">
      <alignment horizontal="center" vertical="center"/>
    </xf>
    <xf numFmtId="0" fontId="10" fillId="26" borderId="76" xfId="56" applyNumberFormat="1" applyFont="1" applyFill="1" applyBorder="1" applyAlignment="1">
      <alignment horizontal="center" vertical="center"/>
    </xf>
    <xf numFmtId="0" fontId="12" fillId="0" borderId="14" xfId="59" applyFont="1" applyBorder="1" applyAlignment="1">
      <alignment horizontal="center" vertical="center" shrinkToFit="1"/>
    </xf>
    <xf numFmtId="0" fontId="12" fillId="0" borderId="15" xfId="59" applyFont="1" applyBorder="1" applyAlignment="1">
      <alignment horizontal="center" vertical="center" shrinkToFit="1"/>
    </xf>
    <xf numFmtId="0" fontId="12" fillId="0" borderId="16" xfId="59" applyFont="1" applyBorder="1" applyAlignment="1">
      <alignment horizontal="center" vertical="center" shrinkToFit="1"/>
    </xf>
    <xf numFmtId="0" fontId="12" fillId="0" borderId="10" xfId="59" applyFont="1" applyBorder="1" applyAlignment="1">
      <alignment horizontal="center" vertical="center" shrinkToFit="1"/>
    </xf>
    <xf numFmtId="5" fontId="10" fillId="26" borderId="75" xfId="59" applyNumberFormat="1" applyFont="1" applyFill="1" applyBorder="1" applyAlignment="1">
      <alignment horizontal="center" vertical="center" shrinkToFit="1"/>
    </xf>
    <xf numFmtId="5" fontId="10" fillId="26" borderId="76" xfId="59" applyNumberFormat="1" applyFont="1" applyFill="1" applyBorder="1" applyAlignment="1">
      <alignment horizontal="center" vertical="center" shrinkToFit="1"/>
    </xf>
    <xf numFmtId="0" fontId="10" fillId="30" borderId="75" xfId="56" applyNumberFormat="1" applyFont="1" applyFill="1" applyBorder="1" applyAlignment="1">
      <alignment horizontal="center" vertical="center"/>
    </xf>
    <xf numFmtId="0" fontId="10" fillId="30" borderId="76" xfId="56" applyNumberFormat="1" applyFont="1" applyFill="1" applyBorder="1" applyAlignment="1">
      <alignment horizontal="center" vertical="center"/>
    </xf>
    <xf numFmtId="0" fontId="10" fillId="25" borderId="75" xfId="59" applyFont="1" applyFill="1" applyBorder="1" applyAlignment="1">
      <alignment horizontal="center" vertical="center"/>
    </xf>
    <xf numFmtId="0" fontId="10" fillId="25" borderId="77" xfId="59" applyFont="1" applyFill="1" applyBorder="1" applyAlignment="1">
      <alignment horizontal="center" vertical="center"/>
    </xf>
    <xf numFmtId="0" fontId="10" fillId="25" borderId="76" xfId="59" applyFont="1" applyFill="1" applyBorder="1" applyAlignment="1">
      <alignment horizontal="center" vertical="center"/>
    </xf>
    <xf numFmtId="0" fontId="10" fillId="25" borderId="75" xfId="56" applyNumberFormat="1" applyFont="1" applyFill="1" applyBorder="1" applyAlignment="1">
      <alignment horizontal="center" vertical="center"/>
    </xf>
    <xf numFmtId="0" fontId="10" fillId="25" borderId="77" xfId="56" applyNumberFormat="1" applyFont="1" applyFill="1" applyBorder="1" applyAlignment="1">
      <alignment horizontal="center" vertical="center"/>
    </xf>
    <xf numFmtId="0" fontId="10" fillId="25" borderId="76" xfId="56" applyNumberFormat="1" applyFont="1" applyFill="1" applyBorder="1" applyAlignment="1">
      <alignment horizontal="center" vertical="center"/>
    </xf>
    <xf numFmtId="0" fontId="21" fillId="0" borderId="25" xfId="59" applyFont="1" applyBorder="1" applyAlignment="1">
      <alignment horizontal="center" vertical="center"/>
    </xf>
    <xf numFmtId="0" fontId="23" fillId="38" borderId="40" xfId="59" applyFont="1" applyFill="1" applyBorder="1" applyAlignment="1">
      <alignment horizontal="center" vertical="center"/>
    </xf>
    <xf numFmtId="0" fontId="23" fillId="38" borderId="52" xfId="59" applyFont="1" applyFill="1" applyBorder="1" applyAlignment="1">
      <alignment horizontal="center" vertical="center"/>
    </xf>
    <xf numFmtId="0" fontId="23" fillId="38" borderId="43" xfId="59" applyFont="1" applyFill="1" applyBorder="1" applyAlignment="1">
      <alignment horizontal="center" vertical="center"/>
    </xf>
    <xf numFmtId="0" fontId="23" fillId="38" borderId="59" xfId="59" applyFont="1" applyFill="1" applyBorder="1" applyAlignment="1">
      <alignment horizontal="center" vertical="center"/>
    </xf>
    <xf numFmtId="38" fontId="7" fillId="38" borderId="45" xfId="57" applyFont="1" applyFill="1" applyBorder="1" applyAlignment="1">
      <alignment horizontal="center" vertical="center" textRotation="255"/>
    </xf>
    <xf numFmtId="38" fontId="7" fillId="38" borderId="47" xfId="57" applyFont="1" applyFill="1" applyBorder="1" applyAlignment="1">
      <alignment horizontal="center" vertical="center" textRotation="255"/>
    </xf>
    <xf numFmtId="0" fontId="23" fillId="38" borderId="42" xfId="59" applyFont="1" applyFill="1" applyBorder="1" applyAlignment="1">
      <alignment horizontal="center" vertical="center"/>
    </xf>
    <xf numFmtId="0" fontId="23" fillId="38" borderId="4" xfId="59" applyFont="1" applyFill="1" applyBorder="1" applyAlignment="1">
      <alignment horizontal="center" vertical="center"/>
    </xf>
    <xf numFmtId="0" fontId="23" fillId="38" borderId="41" xfId="59" applyFont="1" applyFill="1" applyBorder="1" applyAlignment="1">
      <alignment horizontal="center" vertical="center"/>
    </xf>
    <xf numFmtId="38" fontId="23" fillId="38" borderId="42" xfId="57" applyFont="1" applyFill="1" applyBorder="1" applyAlignment="1">
      <alignment horizontal="center" vertical="center"/>
    </xf>
    <xf numFmtId="38" fontId="23" fillId="38" borderId="4" xfId="57" applyFont="1" applyFill="1" applyBorder="1" applyAlignment="1">
      <alignment horizontal="center" vertical="center"/>
    </xf>
    <xf numFmtId="38" fontId="23" fillId="38" borderId="41" xfId="57" applyFont="1" applyFill="1" applyBorder="1" applyAlignment="1">
      <alignment horizontal="center" vertical="center"/>
    </xf>
    <xf numFmtId="38" fontId="23" fillId="38" borderId="40" xfId="57" applyFont="1" applyFill="1" applyBorder="1" applyAlignment="1" applyProtection="1">
      <alignment horizontal="center" vertical="center"/>
    </xf>
    <xf numFmtId="38" fontId="23" fillId="38" borderId="43" xfId="57" applyFont="1" applyFill="1" applyBorder="1" applyAlignment="1" applyProtection="1">
      <alignment horizontal="center" vertical="center"/>
    </xf>
    <xf numFmtId="38" fontId="23" fillId="38" borderId="8" xfId="57" applyFont="1" applyFill="1" applyBorder="1" applyAlignment="1" applyProtection="1">
      <alignment horizontal="center" vertical="center"/>
    </xf>
    <xf numFmtId="38" fontId="23" fillId="38" borderId="42" xfId="57" applyFont="1" applyFill="1" applyBorder="1" applyAlignment="1" applyProtection="1">
      <alignment horizontal="center" vertical="center"/>
    </xf>
    <xf numFmtId="38" fontId="23" fillId="38" borderId="4" xfId="57" applyFont="1" applyFill="1" applyBorder="1" applyAlignment="1" applyProtection="1">
      <alignment horizontal="center" vertical="center"/>
    </xf>
    <xf numFmtId="38" fontId="23" fillId="38" borderId="41" xfId="57" applyFont="1" applyFill="1" applyBorder="1" applyAlignment="1" applyProtection="1">
      <alignment horizontal="center" vertical="center"/>
    </xf>
    <xf numFmtId="38" fontId="7" fillId="38" borderId="40" xfId="57" applyFont="1" applyFill="1" applyBorder="1" applyAlignment="1" applyProtection="1">
      <alignment horizontal="center" vertical="center"/>
    </xf>
    <xf numFmtId="38" fontId="7" fillId="38" borderId="51" xfId="57" applyFont="1" applyFill="1" applyBorder="1" applyAlignment="1" applyProtection="1">
      <alignment horizontal="center" vertical="center"/>
    </xf>
    <xf numFmtId="38" fontId="7" fillId="38" borderId="43" xfId="57" applyFont="1" applyFill="1" applyBorder="1" applyAlignment="1" applyProtection="1">
      <alignment horizontal="center" vertical="center"/>
    </xf>
    <xf numFmtId="38" fontId="7" fillId="38" borderId="44" xfId="57" applyFont="1" applyFill="1" applyBorder="1" applyAlignment="1" applyProtection="1">
      <alignment horizontal="center" vertical="center"/>
    </xf>
    <xf numFmtId="0" fontId="23" fillId="38" borderId="51" xfId="59" applyFont="1" applyFill="1" applyBorder="1" applyAlignment="1">
      <alignment horizontal="center" vertical="center"/>
    </xf>
    <xf numFmtId="38" fontId="23" fillId="38" borderId="44" xfId="57" applyFont="1" applyFill="1" applyBorder="1" applyAlignment="1" applyProtection="1">
      <alignment horizontal="center" vertical="center"/>
    </xf>
    <xf numFmtId="38" fontId="23" fillId="38" borderId="59" xfId="57" applyFont="1" applyFill="1" applyBorder="1" applyAlignment="1" applyProtection="1">
      <alignment horizontal="center" vertical="center"/>
    </xf>
    <xf numFmtId="0" fontId="23" fillId="38" borderId="44" xfId="59" applyFont="1" applyFill="1" applyBorder="1" applyAlignment="1">
      <alignment horizontal="center" vertical="center"/>
    </xf>
    <xf numFmtId="38" fontId="59" fillId="35" borderId="0" xfId="57" applyFont="1" applyFill="1" applyBorder="1" applyAlignment="1">
      <alignment horizontal="center" vertical="center"/>
    </xf>
    <xf numFmtId="38" fontId="23" fillId="38" borderId="8" xfId="57" applyFont="1" applyFill="1" applyBorder="1" applyAlignment="1">
      <alignment horizontal="center" vertical="center"/>
    </xf>
    <xf numFmtId="0" fontId="69" fillId="40" borderId="0" xfId="59" applyFont="1" applyFill="1" applyAlignment="1">
      <alignment horizontal="center" vertical="center"/>
    </xf>
    <xf numFmtId="0" fontId="7" fillId="38" borderId="40" xfId="59" applyFont="1" applyFill="1" applyBorder="1" applyAlignment="1">
      <alignment horizontal="center" vertical="center"/>
    </xf>
    <xf numFmtId="0" fontId="7" fillId="38" borderId="51" xfId="59" applyFont="1" applyFill="1" applyBorder="1" applyAlignment="1">
      <alignment horizontal="center" vertical="center"/>
    </xf>
    <xf numFmtId="0" fontId="7" fillId="38" borderId="52" xfId="59" applyFont="1" applyFill="1" applyBorder="1" applyAlignment="1">
      <alignment horizontal="center" vertical="center"/>
    </xf>
    <xf numFmtId="0" fontId="68" fillId="38" borderId="51" xfId="59" applyFont="1" applyFill="1" applyBorder="1" applyAlignment="1">
      <alignment horizontal="center" vertical="center"/>
    </xf>
    <xf numFmtId="0" fontId="68" fillId="38" borderId="52" xfId="59" applyFont="1" applyFill="1" applyBorder="1" applyAlignment="1">
      <alignment horizontal="center" vertical="center"/>
    </xf>
    <xf numFmtId="0" fontId="68" fillId="38" borderId="44" xfId="59" applyFont="1" applyFill="1" applyBorder="1" applyAlignment="1">
      <alignment horizontal="center" vertical="center"/>
    </xf>
    <xf numFmtId="0" fontId="68" fillId="38" borderId="59" xfId="59" applyFont="1" applyFill="1" applyBorder="1" applyAlignment="1">
      <alignment horizontal="center" vertical="center"/>
    </xf>
    <xf numFmtId="0" fontId="23" fillId="39" borderId="40" xfId="59" applyFont="1" applyFill="1" applyBorder="1" applyAlignment="1">
      <alignment horizontal="center" vertical="center"/>
    </xf>
    <xf numFmtId="0" fontId="23" fillId="39" borderId="42" xfId="59" applyFont="1" applyFill="1" applyBorder="1" applyAlignment="1">
      <alignment horizontal="center" vertical="center"/>
    </xf>
    <xf numFmtId="38" fontId="23" fillId="39" borderId="42" xfId="57" applyFont="1" applyFill="1" applyBorder="1" applyAlignment="1">
      <alignment horizontal="center" vertical="center"/>
    </xf>
    <xf numFmtId="38" fontId="7" fillId="39" borderId="45" xfId="57" applyFont="1" applyFill="1" applyBorder="1" applyAlignment="1">
      <alignment horizontal="center" vertical="center" textRotation="255"/>
    </xf>
    <xf numFmtId="38" fontId="7" fillId="39" borderId="40" xfId="57" applyFont="1" applyFill="1" applyBorder="1" applyAlignment="1" applyProtection="1">
      <alignment horizontal="center" vertical="center"/>
    </xf>
    <xf numFmtId="38" fontId="23" fillId="39" borderId="43" xfId="57" applyFont="1" applyFill="1" applyBorder="1" applyAlignment="1" applyProtection="1">
      <alignment horizontal="center" vertical="center"/>
    </xf>
    <xf numFmtId="0" fontId="23" fillId="39" borderId="43" xfId="59" applyFont="1" applyFill="1" applyBorder="1" applyAlignment="1">
      <alignment horizontal="center" vertical="center"/>
    </xf>
    <xf numFmtId="38" fontId="23" fillId="39" borderId="40" xfId="57" applyFont="1" applyFill="1" applyBorder="1" applyAlignment="1" applyProtection="1">
      <alignment horizontal="center" vertical="center"/>
    </xf>
    <xf numFmtId="38" fontId="23" fillId="39" borderId="8" xfId="57" applyFont="1" applyFill="1" applyBorder="1" applyAlignment="1" applyProtection="1">
      <alignment horizontal="center" vertical="center"/>
    </xf>
    <xf numFmtId="38" fontId="23" fillId="39" borderId="42" xfId="57" applyFont="1" applyFill="1" applyBorder="1" applyAlignment="1" applyProtection="1">
      <alignment horizontal="center" vertical="center"/>
    </xf>
    <xf numFmtId="38" fontId="59" fillId="37" borderId="0" xfId="57" applyFont="1" applyFill="1" applyBorder="1" applyAlignment="1">
      <alignment horizontal="center" vertical="center"/>
    </xf>
    <xf numFmtId="38" fontId="23" fillId="39" borderId="8" xfId="57" applyFont="1" applyFill="1" applyBorder="1" applyAlignment="1">
      <alignment horizontal="center" vertical="center"/>
    </xf>
    <xf numFmtId="0" fontId="7" fillId="39" borderId="40" xfId="59" applyFont="1" applyFill="1" applyBorder="1" applyAlignment="1">
      <alignment horizontal="center" vertical="center"/>
    </xf>
    <xf numFmtId="38" fontId="23" fillId="39" borderId="51" xfId="57" applyFont="1" applyFill="1" applyBorder="1" applyAlignment="1" applyProtection="1">
      <alignment horizontal="center" vertical="center"/>
    </xf>
    <xf numFmtId="38" fontId="23" fillId="39" borderId="52" xfId="57" applyFont="1" applyFill="1" applyBorder="1" applyAlignment="1" applyProtection="1">
      <alignment horizontal="center" vertical="center"/>
    </xf>
    <xf numFmtId="38" fontId="23" fillId="38" borderId="51" xfId="57" applyFont="1" applyFill="1" applyBorder="1" applyAlignment="1" applyProtection="1">
      <alignment horizontal="center" vertical="center"/>
    </xf>
    <xf numFmtId="38" fontId="23" fillId="38" borderId="52" xfId="57" applyFont="1" applyFill="1" applyBorder="1" applyAlignment="1" applyProtection="1">
      <alignment horizontal="center" vertical="center"/>
    </xf>
  </cellXfs>
  <cellStyles count="6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 Currency (0)" xfId="26" xr:uid="{00000000-0005-0000-0000-000019000000}"/>
    <cellStyle name="Calculation" xfId="27" xr:uid="{00000000-0005-0000-0000-00001A000000}"/>
    <cellStyle name="category" xfId="28" xr:uid="{00000000-0005-0000-0000-00001B000000}"/>
    <cellStyle name="Check Cell" xfId="29" xr:uid="{00000000-0005-0000-0000-00001C000000}"/>
    <cellStyle name="Currency $" xfId="30" xr:uid="{00000000-0005-0000-0000-00001D000000}"/>
    <cellStyle name="Explanatory Text" xfId="31" xr:uid="{00000000-0005-0000-0000-00001E000000}"/>
    <cellStyle name="Good" xfId="32" xr:uid="{00000000-0005-0000-0000-00001F000000}"/>
    <cellStyle name="Grey" xfId="33" xr:uid="{00000000-0005-0000-0000-000020000000}"/>
    <cellStyle name="HEADER" xfId="34" xr:uid="{00000000-0005-0000-0000-000021000000}"/>
    <cellStyle name="Header1" xfId="35" xr:uid="{00000000-0005-0000-0000-000022000000}"/>
    <cellStyle name="Header2" xfId="36" xr:uid="{00000000-0005-0000-0000-000023000000}"/>
    <cellStyle name="Heading 1" xfId="37" xr:uid="{00000000-0005-0000-0000-000024000000}"/>
    <cellStyle name="Heading 2" xfId="38" xr:uid="{00000000-0005-0000-0000-000025000000}"/>
    <cellStyle name="Heading 3" xfId="39" xr:uid="{00000000-0005-0000-0000-000026000000}"/>
    <cellStyle name="Heading 4" xfId="40" xr:uid="{00000000-0005-0000-0000-000027000000}"/>
    <cellStyle name="Input" xfId="41" xr:uid="{00000000-0005-0000-0000-000028000000}"/>
    <cellStyle name="Input [yellow]" xfId="42" xr:uid="{00000000-0005-0000-0000-000029000000}"/>
    <cellStyle name="Linked Cell" xfId="43" xr:uid="{00000000-0005-0000-0000-00002A000000}"/>
    <cellStyle name="Model" xfId="44" xr:uid="{00000000-0005-0000-0000-00002B000000}"/>
    <cellStyle name="Neutral" xfId="45" xr:uid="{00000000-0005-0000-0000-00002C000000}"/>
    <cellStyle name="Normal - Style1" xfId="46" xr:uid="{00000000-0005-0000-0000-00002D000000}"/>
    <cellStyle name="Normal_#18-Internet" xfId="47" xr:uid="{00000000-0005-0000-0000-00002E000000}"/>
    <cellStyle name="Note" xfId="48" xr:uid="{00000000-0005-0000-0000-00002F000000}"/>
    <cellStyle name="Output" xfId="49" xr:uid="{00000000-0005-0000-0000-000030000000}"/>
    <cellStyle name="Percent [2]" xfId="50" xr:uid="{00000000-0005-0000-0000-000031000000}"/>
    <cellStyle name="subhead" xfId="51" xr:uid="{00000000-0005-0000-0000-000032000000}"/>
    <cellStyle name="Title" xfId="52" xr:uid="{00000000-0005-0000-0000-000033000000}"/>
    <cellStyle name="Total" xfId="53" xr:uid="{00000000-0005-0000-0000-000034000000}"/>
    <cellStyle name="Warning Text" xfId="54" xr:uid="{00000000-0005-0000-0000-000035000000}"/>
    <cellStyle name="weekly" xfId="55" xr:uid="{00000000-0005-0000-0000-000036000000}"/>
    <cellStyle name="パーセント" xfId="56" builtinId="5"/>
    <cellStyle name="桁区切り" xfId="57" builtinId="6"/>
    <cellStyle name="通貨" xfId="58" builtinId="7"/>
    <cellStyle name="標準" xfId="0" builtinId="0"/>
    <cellStyle name="標準_2014年_7月_スノー参考卸価格表(公文書用R-1）" xfId="59" xr:uid="{00000000-0005-0000-0000-00003B000000}"/>
  </cellStyles>
  <dxfs count="0"/>
  <tableStyles count="0" defaultTableStyle="TableStyleMedium2" defaultPivotStyle="PivotStyleLight16"/>
  <colors>
    <mruColors>
      <color rgb="FFFF99CC"/>
      <color rgb="FFCCFFFF"/>
      <color rgb="FF808080"/>
      <color rgb="FF96969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19</xdr:row>
      <xdr:rowOff>0</xdr:rowOff>
    </xdr:from>
    <xdr:to>
      <xdr:col>4</xdr:col>
      <xdr:colOff>371475</xdr:colOff>
      <xdr:row>20</xdr:row>
      <xdr:rowOff>66675</xdr:rowOff>
    </xdr:to>
    <xdr:sp macro="" textlink="">
      <xdr:nvSpPr>
        <xdr:cNvPr id="19577" name="Text Box 1">
          <a:extLst>
            <a:ext uri="{FF2B5EF4-FFF2-40B4-BE49-F238E27FC236}">
              <a16:creationId xmlns:a16="http://schemas.microsoft.com/office/drawing/2014/main" id="{00000000-0008-0000-0000-0000794C0000}"/>
            </a:ext>
          </a:extLst>
        </xdr:cNvPr>
        <xdr:cNvSpPr txBox="1">
          <a:spLocks noChangeArrowheads="1"/>
        </xdr:cNvSpPr>
      </xdr:nvSpPr>
      <xdr:spPr bwMode="auto">
        <a:xfrm>
          <a:off x="2990850" y="32575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314325</xdr:colOff>
      <xdr:row>18</xdr:row>
      <xdr:rowOff>0</xdr:rowOff>
    </xdr:from>
    <xdr:ext cx="1849802" cy="201850"/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3028950" y="3095625"/>
          <a:ext cx="1849802" cy="201850"/>
        </a:xfrm>
        <a:prstGeom prst="rect">
          <a:avLst/>
        </a:prstGeom>
        <a:noFill/>
        <a:ln>
          <a:noFill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緑色枠にレス率を入力下さい。</a:t>
          </a:r>
        </a:p>
      </xdr:txBody>
    </xdr:sp>
    <xdr:clientData/>
  </xdr:oneCellAnchor>
  <xdr:twoCellAnchor>
    <xdr:from>
      <xdr:col>1</xdr:col>
      <xdr:colOff>104775</xdr:colOff>
      <xdr:row>18</xdr:row>
      <xdr:rowOff>76200</xdr:rowOff>
    </xdr:from>
    <xdr:to>
      <xdr:col>4</xdr:col>
      <xdr:colOff>161925</xdr:colOff>
      <xdr:row>18</xdr:row>
      <xdr:rowOff>76200</xdr:rowOff>
    </xdr:to>
    <xdr:sp macro="" textlink="">
      <xdr:nvSpPr>
        <xdr:cNvPr id="19579" name="Line 3">
          <a:extLst>
            <a:ext uri="{FF2B5EF4-FFF2-40B4-BE49-F238E27FC236}">
              <a16:creationId xmlns:a16="http://schemas.microsoft.com/office/drawing/2014/main" id="{00000000-0008-0000-0000-00007B4C0000}"/>
            </a:ext>
          </a:extLst>
        </xdr:cNvPr>
        <xdr:cNvSpPr>
          <a:spLocks noChangeShapeType="1"/>
        </xdr:cNvSpPr>
      </xdr:nvSpPr>
      <xdr:spPr bwMode="auto">
        <a:xfrm>
          <a:off x="257175" y="3171825"/>
          <a:ext cx="2619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18</xdr:row>
      <xdr:rowOff>76200</xdr:rowOff>
    </xdr:from>
    <xdr:to>
      <xdr:col>10</xdr:col>
      <xdr:colOff>371475</xdr:colOff>
      <xdr:row>18</xdr:row>
      <xdr:rowOff>76200</xdr:rowOff>
    </xdr:to>
    <xdr:sp macro="" textlink="">
      <xdr:nvSpPr>
        <xdr:cNvPr id="19580" name="Line 4">
          <a:extLst>
            <a:ext uri="{FF2B5EF4-FFF2-40B4-BE49-F238E27FC236}">
              <a16:creationId xmlns:a16="http://schemas.microsoft.com/office/drawing/2014/main" id="{00000000-0008-0000-0000-00007C4C0000}"/>
            </a:ext>
          </a:extLst>
        </xdr:cNvPr>
        <xdr:cNvSpPr>
          <a:spLocks noChangeShapeType="1"/>
        </xdr:cNvSpPr>
      </xdr:nvSpPr>
      <xdr:spPr bwMode="auto">
        <a:xfrm>
          <a:off x="5238750" y="317182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276225</xdr:colOff>
      <xdr:row>44</xdr:row>
      <xdr:rowOff>85725</xdr:rowOff>
    </xdr:from>
    <xdr:to>
      <xdr:col>4</xdr:col>
      <xdr:colOff>371475</xdr:colOff>
      <xdr:row>45</xdr:row>
      <xdr:rowOff>127000</xdr:rowOff>
    </xdr:to>
    <xdr:sp macro="" textlink="">
      <xdr:nvSpPr>
        <xdr:cNvPr id="19581" name="Text Box 5">
          <a:extLst>
            <a:ext uri="{FF2B5EF4-FFF2-40B4-BE49-F238E27FC236}">
              <a16:creationId xmlns:a16="http://schemas.microsoft.com/office/drawing/2014/main" id="{00000000-0008-0000-0000-00007D4C0000}"/>
            </a:ext>
          </a:extLst>
        </xdr:cNvPr>
        <xdr:cNvSpPr txBox="1">
          <a:spLocks noChangeArrowheads="1"/>
        </xdr:cNvSpPr>
      </xdr:nvSpPr>
      <xdr:spPr bwMode="auto">
        <a:xfrm>
          <a:off x="2990850" y="793432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381000</xdr:colOff>
      <xdr:row>44</xdr:row>
      <xdr:rowOff>0</xdr:rowOff>
    </xdr:from>
    <xdr:ext cx="1742913" cy="201850"/>
    <xdr:sp macro="" textlink="">
      <xdr:nvSpPr>
        <xdr:cNvPr id="1030" name="Text Box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>
          <a:spLocks noChangeArrowheads="1"/>
        </xdr:cNvSpPr>
      </xdr:nvSpPr>
      <xdr:spPr bwMode="auto">
        <a:xfrm>
          <a:off x="3095625" y="7848600"/>
          <a:ext cx="1742913" cy="201850"/>
        </a:xfrm>
        <a:prstGeom prst="rect">
          <a:avLst/>
        </a:prstGeom>
        <a:noFill/>
        <a:ln>
          <a:noFill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黄色枠に倍率を入力下さい。</a:t>
          </a:r>
        </a:p>
      </xdr:txBody>
    </xdr:sp>
    <xdr:clientData/>
  </xdr:oneCellAnchor>
  <xdr:twoCellAnchor>
    <xdr:from>
      <xdr:col>1</xdr:col>
      <xdr:colOff>104775</xdr:colOff>
      <xdr:row>43</xdr:row>
      <xdr:rowOff>76200</xdr:rowOff>
    </xdr:from>
    <xdr:to>
      <xdr:col>4</xdr:col>
      <xdr:colOff>161925</xdr:colOff>
      <xdr:row>43</xdr:row>
      <xdr:rowOff>76200</xdr:rowOff>
    </xdr:to>
    <xdr:sp macro="" textlink="">
      <xdr:nvSpPr>
        <xdr:cNvPr id="19583" name="Line 7">
          <a:extLst>
            <a:ext uri="{FF2B5EF4-FFF2-40B4-BE49-F238E27FC236}">
              <a16:creationId xmlns:a16="http://schemas.microsoft.com/office/drawing/2014/main" id="{00000000-0008-0000-0000-00007F4C0000}"/>
            </a:ext>
          </a:extLst>
        </xdr:cNvPr>
        <xdr:cNvSpPr>
          <a:spLocks noChangeShapeType="1"/>
        </xdr:cNvSpPr>
      </xdr:nvSpPr>
      <xdr:spPr bwMode="auto">
        <a:xfrm>
          <a:off x="257175" y="7924800"/>
          <a:ext cx="2619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44</xdr:row>
      <xdr:rowOff>76200</xdr:rowOff>
    </xdr:from>
    <xdr:to>
      <xdr:col>10</xdr:col>
      <xdr:colOff>371475</xdr:colOff>
      <xdr:row>44</xdr:row>
      <xdr:rowOff>76200</xdr:rowOff>
    </xdr:to>
    <xdr:sp macro="" textlink="">
      <xdr:nvSpPr>
        <xdr:cNvPr id="19584" name="Line 8">
          <a:extLst>
            <a:ext uri="{FF2B5EF4-FFF2-40B4-BE49-F238E27FC236}">
              <a16:creationId xmlns:a16="http://schemas.microsoft.com/office/drawing/2014/main" id="{00000000-0008-0000-0000-0000804C0000}"/>
            </a:ext>
          </a:extLst>
        </xdr:cNvPr>
        <xdr:cNvSpPr>
          <a:spLocks noChangeShapeType="1"/>
        </xdr:cNvSpPr>
      </xdr:nvSpPr>
      <xdr:spPr bwMode="auto">
        <a:xfrm>
          <a:off x="5238750" y="7924800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314325</xdr:colOff>
      <xdr:row>64</xdr:row>
      <xdr:rowOff>0</xdr:rowOff>
    </xdr:from>
    <xdr:to>
      <xdr:col>4</xdr:col>
      <xdr:colOff>409575</xdr:colOff>
      <xdr:row>65</xdr:row>
      <xdr:rowOff>19050</xdr:rowOff>
    </xdr:to>
    <xdr:sp macro="" textlink="">
      <xdr:nvSpPr>
        <xdr:cNvPr id="19585" name="Text Box 9">
          <a:extLst>
            <a:ext uri="{FF2B5EF4-FFF2-40B4-BE49-F238E27FC236}">
              <a16:creationId xmlns:a16="http://schemas.microsoft.com/office/drawing/2014/main" id="{00000000-0008-0000-0000-0000814C0000}"/>
            </a:ext>
          </a:extLst>
        </xdr:cNvPr>
        <xdr:cNvSpPr txBox="1">
          <a:spLocks noChangeArrowheads="1"/>
        </xdr:cNvSpPr>
      </xdr:nvSpPr>
      <xdr:spPr bwMode="auto">
        <a:xfrm>
          <a:off x="3028950" y="114585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63</xdr:row>
      <xdr:rowOff>63500</xdr:rowOff>
    </xdr:from>
    <xdr:to>
      <xdr:col>4</xdr:col>
      <xdr:colOff>161925</xdr:colOff>
      <xdr:row>63</xdr:row>
      <xdr:rowOff>63500</xdr:rowOff>
    </xdr:to>
    <xdr:sp macro="" textlink="">
      <xdr:nvSpPr>
        <xdr:cNvPr id="19586" name="Line 10">
          <a:extLst>
            <a:ext uri="{FF2B5EF4-FFF2-40B4-BE49-F238E27FC236}">
              <a16:creationId xmlns:a16="http://schemas.microsoft.com/office/drawing/2014/main" id="{00000000-0008-0000-0000-0000824C0000}"/>
            </a:ext>
          </a:extLst>
        </xdr:cNvPr>
        <xdr:cNvSpPr>
          <a:spLocks noChangeShapeType="1"/>
        </xdr:cNvSpPr>
      </xdr:nvSpPr>
      <xdr:spPr bwMode="auto">
        <a:xfrm>
          <a:off x="244475" y="11830050"/>
          <a:ext cx="2406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63</xdr:row>
      <xdr:rowOff>76200</xdr:rowOff>
    </xdr:from>
    <xdr:to>
      <xdr:col>10</xdr:col>
      <xdr:colOff>371475</xdr:colOff>
      <xdr:row>63</xdr:row>
      <xdr:rowOff>76200</xdr:rowOff>
    </xdr:to>
    <xdr:sp macro="" textlink="">
      <xdr:nvSpPr>
        <xdr:cNvPr id="19587" name="Line 11">
          <a:extLst>
            <a:ext uri="{FF2B5EF4-FFF2-40B4-BE49-F238E27FC236}">
              <a16:creationId xmlns:a16="http://schemas.microsoft.com/office/drawing/2014/main" id="{00000000-0008-0000-0000-0000834C0000}"/>
            </a:ext>
          </a:extLst>
        </xdr:cNvPr>
        <xdr:cNvSpPr>
          <a:spLocks noChangeShapeType="1"/>
        </xdr:cNvSpPr>
      </xdr:nvSpPr>
      <xdr:spPr bwMode="auto">
        <a:xfrm>
          <a:off x="5238750" y="11372850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314325</xdr:colOff>
      <xdr:row>64</xdr:row>
      <xdr:rowOff>0</xdr:rowOff>
    </xdr:from>
    <xdr:to>
      <xdr:col>4</xdr:col>
      <xdr:colOff>409575</xdr:colOff>
      <xdr:row>65</xdr:row>
      <xdr:rowOff>19050</xdr:rowOff>
    </xdr:to>
    <xdr:sp macro="" textlink="">
      <xdr:nvSpPr>
        <xdr:cNvPr id="19588" name="Text Box 12">
          <a:extLst>
            <a:ext uri="{FF2B5EF4-FFF2-40B4-BE49-F238E27FC236}">
              <a16:creationId xmlns:a16="http://schemas.microsoft.com/office/drawing/2014/main" id="{00000000-0008-0000-0000-0000844C0000}"/>
            </a:ext>
          </a:extLst>
        </xdr:cNvPr>
        <xdr:cNvSpPr txBox="1">
          <a:spLocks noChangeArrowheads="1"/>
        </xdr:cNvSpPr>
      </xdr:nvSpPr>
      <xdr:spPr bwMode="auto">
        <a:xfrm>
          <a:off x="3028950" y="114585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314325</xdr:colOff>
      <xdr:row>63</xdr:row>
      <xdr:rowOff>0</xdr:rowOff>
    </xdr:from>
    <xdr:ext cx="1884555" cy="201850"/>
    <xdr:sp macro="" textlink="">
      <xdr:nvSpPr>
        <xdr:cNvPr id="1037" name="Text Box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>
          <a:spLocks noChangeArrowheads="1"/>
        </xdr:cNvSpPr>
      </xdr:nvSpPr>
      <xdr:spPr bwMode="auto">
        <a:xfrm>
          <a:off x="3028950" y="11296650"/>
          <a:ext cx="1884555" cy="201850"/>
        </a:xfrm>
        <a:prstGeom prst="rect">
          <a:avLst/>
        </a:prstGeom>
        <a:noFill/>
        <a:ln>
          <a:noFill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青色枠に粗利率を入力下さい。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1692015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17160009" y="1009650"/>
          <a:ext cx="1617114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33736190" y="1009650"/>
          <a:ext cx="1614652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2222240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22462259" y="1009650"/>
          <a:ext cx="1719349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40060790" y="1009650"/>
          <a:ext cx="1694027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2222240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22462259" y="1009650"/>
          <a:ext cx="1719349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40060790" y="1009650"/>
          <a:ext cx="1694027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2222240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2462259" y="1009650"/>
          <a:ext cx="1719349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40060790" y="1009650"/>
          <a:ext cx="1694027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2222240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22462259" y="1009650"/>
          <a:ext cx="1719349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40060790" y="1009650"/>
          <a:ext cx="1694027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2222240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22462259" y="1009650"/>
          <a:ext cx="1719349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40060790" y="1009650"/>
          <a:ext cx="1694027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9525</xdr:rowOff>
    </xdr:from>
    <xdr:to>
      <xdr:col>33</xdr:col>
      <xdr:colOff>121228</xdr:colOff>
      <xdr:row>5</xdr:row>
      <xdr:rowOff>57150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66676" y="1019175"/>
          <a:ext cx="22222402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乗用車用スタッドレスタイヤ</a:t>
          </a:r>
        </a:p>
      </xdr:txBody>
    </xdr:sp>
    <xdr:clientData/>
  </xdr:twoCellAnchor>
  <xdr:twoCellAnchor>
    <xdr:from>
      <xdr:col>34</xdr:col>
      <xdr:colOff>103909</xdr:colOff>
      <xdr:row>3</xdr:row>
      <xdr:rowOff>0</xdr:rowOff>
    </xdr:from>
    <xdr:to>
      <xdr:col>58</xdr:col>
      <xdr:colOff>95249</xdr:colOff>
      <xdr:row>5</xdr:row>
      <xdr:rowOff>23812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22462259" y="1009650"/>
          <a:ext cx="17193490" cy="557212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４×４・ＳＵＶ ／ バン用スタッドレスタイヤ</a:t>
          </a:r>
        </a:p>
      </xdr:txBody>
    </xdr:sp>
    <xdr:clientData/>
  </xdr:twoCellAnchor>
  <xdr:twoCellAnchor>
    <xdr:from>
      <xdr:col>59</xdr:col>
      <xdr:colOff>131990</xdr:colOff>
      <xdr:row>3</xdr:row>
      <xdr:rowOff>0</xdr:rowOff>
    </xdr:from>
    <xdr:to>
      <xdr:col>83</xdr:col>
      <xdr:colOff>155863</xdr:colOff>
      <xdr:row>5</xdr:row>
      <xdr:rowOff>47625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0060790" y="1009650"/>
          <a:ext cx="16940273" cy="581025"/>
        </a:xfrm>
        <a:prstGeom prst="flowChartAlternateProcess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5720" rIns="54864" bIns="4572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FFFFFF"/>
              </a:solidFill>
              <a:latin typeface="Meiryo UI"/>
              <a:ea typeface="Meiryo UI"/>
              <a:cs typeface="Meiryo UI"/>
            </a:rPr>
            <a:t>小型トラック用スタッドレスタイヤ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ofs002\00163_YTJ&#36009;&#22770;&#20419;&#36914;&#37096;\&#35373;&#35336;&#65300;&#65319;\&#26032;&#25216;&#34899;&#38283;&#30330;\MCD\5130&#21270;\ES100_5130_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tfs002\51134_&#65328;&#65315;&#35373;&#35336;&#37096;\TEMP\&#36009;&#22770;&#35211;&#3679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様一覧TP9月度"/>
      <sheetName val="仕様一覧SP9月末"/>
      <sheetName val="schedule"/>
      <sheetName val="schedule (2)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730"/>
      <sheetName val="size"/>
      <sheetName val="比較"/>
      <sheetName val="00"/>
      <sheetName val="01"/>
      <sheetName val="見込"/>
      <sheetName val="sheet"/>
      <sheetName val="tRef_Img_GTC_Master_Supplement"/>
      <sheetName val="9905改訂版"/>
      <sheetName val="仕様一覧TP9月度"/>
      <sheetName val="仕様一覧SP9月末"/>
      <sheetName val="夏タイヤ（プレミアム）"/>
      <sheetName val="夏タイヤ"/>
      <sheetName val="Report"/>
      <sheetName val="冬提案書"/>
      <sheetName val="2002 OTR"/>
      <sheetName val="②共販店在庫"/>
      <sheetName val="ﾃﾞｰﾀ"/>
      <sheetName val="98-12"/>
      <sheetName val="Sheet1"/>
      <sheetName val="販売見込"/>
      <sheetName val="報告書ベース"/>
      <sheetName val="見積依頼部品一覧"/>
      <sheetName val="rd9501v"/>
      <sheetName val="rd9505a"/>
      <sheetName val="2002_OTR10"/>
      <sheetName val="2002_OTR"/>
      <sheetName val="2002_OTR1"/>
      <sheetName val="2002_OTR2"/>
      <sheetName val="2002_OTR3"/>
      <sheetName val="2002_OTR4"/>
      <sheetName val="2002_OTR5"/>
      <sheetName val="2002_OTR6"/>
      <sheetName val="2002_OTR7"/>
      <sheetName val="2002_OTR8"/>
      <sheetName val="2002_OTR9"/>
    </sheetNames>
    <sheetDataSet>
      <sheetData sheetId="0">
        <row r="2">
          <cell r="A2" t="str">
            <v>size</v>
          </cell>
        </row>
      </sheetData>
      <sheetData sheetId="1"/>
      <sheetData sheetId="2" refreshError="1">
        <row r="2">
          <cell r="A2" t="str">
            <v>size</v>
          </cell>
          <cell r="B2" t="str">
            <v>ARTNO</v>
          </cell>
        </row>
        <row r="3">
          <cell r="A3" t="str">
            <v>245/45R16</v>
          </cell>
          <cell r="B3" t="str">
            <v>K4635</v>
          </cell>
        </row>
        <row r="4">
          <cell r="A4" t="str">
            <v>215/45R16</v>
          </cell>
          <cell r="B4" t="str">
            <v>K6079</v>
          </cell>
        </row>
        <row r="5">
          <cell r="A5" t="str">
            <v>215/45R17</v>
          </cell>
          <cell r="B5" t="str">
            <v>K3768</v>
          </cell>
        </row>
        <row r="6">
          <cell r="A6" t="str">
            <v>235/45R17</v>
          </cell>
          <cell r="B6" t="str">
            <v>K3770</v>
          </cell>
        </row>
        <row r="7">
          <cell r="A7" t="str">
            <v>215/45R17</v>
          </cell>
          <cell r="B7" t="str">
            <v>K6081</v>
          </cell>
        </row>
        <row r="8">
          <cell r="A8" t="str">
            <v>225/45R17</v>
          </cell>
          <cell r="B8" t="str">
            <v>K6082</v>
          </cell>
        </row>
        <row r="9">
          <cell r="A9" t="str">
            <v>235/45R17</v>
          </cell>
          <cell r="B9" t="str">
            <v>K6083</v>
          </cell>
        </row>
        <row r="10">
          <cell r="A10" t="str">
            <v>255/40R17</v>
          </cell>
          <cell r="B10" t="str">
            <v>K6077</v>
          </cell>
        </row>
        <row r="11">
          <cell r="A11" t="str">
            <v>245/45R17</v>
          </cell>
          <cell r="B11" t="str">
            <v>K6084</v>
          </cell>
        </row>
        <row r="12">
          <cell r="A12" t="str">
            <v>205/45R17</v>
          </cell>
          <cell r="B12" t="str">
            <v>K6080</v>
          </cell>
        </row>
        <row r="13">
          <cell r="A13" t="str">
            <v>245/40R17</v>
          </cell>
          <cell r="B13" t="str">
            <v>K6076</v>
          </cell>
        </row>
        <row r="14">
          <cell r="A14" t="str">
            <v>245/40R18</v>
          </cell>
          <cell r="B14" t="str">
            <v>K6078</v>
          </cell>
        </row>
        <row r="15">
          <cell r="A15" t="str">
            <v>245/45R18</v>
          </cell>
          <cell r="B15" t="str">
            <v>K6469</v>
          </cell>
        </row>
        <row r="16">
          <cell r="A16" t="str">
            <v>155/55R14</v>
          </cell>
          <cell r="B16" t="str">
            <v>K3703</v>
          </cell>
        </row>
        <row r="17">
          <cell r="A17" t="str">
            <v>165/55R14</v>
          </cell>
          <cell r="B17" t="str">
            <v>K4625</v>
          </cell>
        </row>
        <row r="18">
          <cell r="A18" t="str">
            <v>155/55R14</v>
          </cell>
          <cell r="B18" t="str">
            <v>K6088</v>
          </cell>
        </row>
        <row r="19">
          <cell r="A19" t="str">
            <v>165/55R14</v>
          </cell>
          <cell r="B19" t="str">
            <v>K6089</v>
          </cell>
        </row>
        <row r="20">
          <cell r="A20" t="str">
            <v>185/55R14</v>
          </cell>
          <cell r="B20" t="str">
            <v>K6090</v>
          </cell>
        </row>
        <row r="21">
          <cell r="A21" t="str">
            <v>205/55R15</v>
          </cell>
          <cell r="B21" t="str">
            <v>K3777</v>
          </cell>
        </row>
        <row r="22">
          <cell r="A22" t="str">
            <v>185/55R15</v>
          </cell>
          <cell r="B22" t="str">
            <v>K4629</v>
          </cell>
        </row>
        <row r="23">
          <cell r="A23" t="str">
            <v>195/50R15</v>
          </cell>
          <cell r="B23" t="str">
            <v>K4627</v>
          </cell>
        </row>
        <row r="24">
          <cell r="A24" t="str">
            <v>225/50R15</v>
          </cell>
          <cell r="B24" t="str">
            <v>K4632</v>
          </cell>
        </row>
        <row r="25">
          <cell r="A25" t="str">
            <v>205/50R15</v>
          </cell>
          <cell r="B25" t="str">
            <v>K5206</v>
          </cell>
        </row>
        <row r="26">
          <cell r="A26" t="str">
            <v>195/55R15</v>
          </cell>
          <cell r="B26" t="str">
            <v>K6091</v>
          </cell>
        </row>
        <row r="27">
          <cell r="A27" t="str">
            <v>205/55R15</v>
          </cell>
          <cell r="B27" t="str">
            <v>K6092</v>
          </cell>
        </row>
        <row r="28">
          <cell r="A28" t="str">
            <v>165/50R15</v>
          </cell>
          <cell r="B28" t="str">
            <v>K6471</v>
          </cell>
        </row>
        <row r="29">
          <cell r="A29" t="str">
            <v>165/55R15</v>
          </cell>
          <cell r="B29" t="str">
            <v>K6472</v>
          </cell>
        </row>
        <row r="30">
          <cell r="A30" t="str">
            <v>175/55R15</v>
          </cell>
          <cell r="B30" t="str">
            <v>K6473</v>
          </cell>
        </row>
        <row r="31">
          <cell r="A31" t="str">
            <v>185/55R15</v>
          </cell>
          <cell r="B31" t="str">
            <v>K6390</v>
          </cell>
        </row>
        <row r="32">
          <cell r="A32" t="str">
            <v>195/50R15</v>
          </cell>
          <cell r="B32" t="str">
            <v>K6385</v>
          </cell>
        </row>
        <row r="33">
          <cell r="A33" t="str">
            <v>205/50R15</v>
          </cell>
          <cell r="B33" t="str">
            <v>K6386</v>
          </cell>
        </row>
        <row r="34">
          <cell r="A34" t="str">
            <v>215/55R16</v>
          </cell>
          <cell r="B34" t="str">
            <v>K3779</v>
          </cell>
        </row>
        <row r="35">
          <cell r="A35" t="str">
            <v>225/50R16</v>
          </cell>
          <cell r="B35" t="str">
            <v>K3774</v>
          </cell>
        </row>
        <row r="36">
          <cell r="A36" t="str">
            <v>225/55R16</v>
          </cell>
          <cell r="B36" t="str">
            <v>K3780</v>
          </cell>
        </row>
        <row r="37">
          <cell r="A37" t="str">
            <v>245/50R16</v>
          </cell>
          <cell r="B37" t="str">
            <v>K4634</v>
          </cell>
        </row>
        <row r="38">
          <cell r="A38" t="str">
            <v>195/50R16</v>
          </cell>
          <cell r="B38" t="str">
            <v>K4626</v>
          </cell>
        </row>
        <row r="39">
          <cell r="A39" t="str">
            <v>205/50R16</v>
          </cell>
          <cell r="B39" t="str">
            <v>K6085</v>
          </cell>
        </row>
        <row r="40">
          <cell r="A40" t="str">
            <v>205/55R16</v>
          </cell>
          <cell r="B40" t="str">
            <v>K6093</v>
          </cell>
        </row>
        <row r="41">
          <cell r="A41" t="str">
            <v>215/55R16</v>
          </cell>
          <cell r="B41" t="str">
            <v>K6094</v>
          </cell>
        </row>
        <row r="42">
          <cell r="A42" t="str">
            <v>225/50R16</v>
          </cell>
          <cell r="B42" t="str">
            <v>K6087</v>
          </cell>
        </row>
        <row r="43">
          <cell r="A43" t="str">
            <v>215/50R16</v>
          </cell>
          <cell r="B43" t="str">
            <v>K6086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共販店在庫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XFD110"/>
  <sheetViews>
    <sheetView showGridLines="0" zoomScaleNormal="100" workbookViewId="0">
      <selection activeCell="D21" sqref="D21"/>
    </sheetView>
  </sheetViews>
  <sheetFormatPr defaultColWidth="10.625" defaultRowHeight="16.5"/>
  <cols>
    <col min="1" max="1" width="2" style="6" customWidth="1"/>
    <col min="2" max="2" width="12.625" style="6" customWidth="1"/>
    <col min="3" max="3" width="8.125" style="19" customWidth="1"/>
    <col min="4" max="4" width="12.875" style="6" bestFit="1" customWidth="1"/>
    <col min="5" max="5" width="8.125" style="19" customWidth="1"/>
    <col min="6" max="6" width="13.25" style="6" customWidth="1"/>
    <col min="7" max="7" width="8.125" style="19" customWidth="1"/>
    <col min="8" max="8" width="10.625" style="20" customWidth="1"/>
    <col min="9" max="9" width="8.125" style="19" customWidth="1"/>
    <col min="10" max="10" width="13.625" style="6" customWidth="1"/>
    <col min="11" max="11" width="8.125" style="19" customWidth="1"/>
    <col min="12" max="12" width="8.5" style="6" bestFit="1" customWidth="1"/>
    <col min="13" max="16384" width="10.625" style="6"/>
  </cols>
  <sheetData>
    <row r="1" spans="2:14" ht="28.5" customHeight="1">
      <c r="B1" s="2" t="s">
        <v>1013</v>
      </c>
      <c r="C1" s="3"/>
      <c r="D1" s="4"/>
      <c r="E1" s="3"/>
      <c r="F1" s="4"/>
      <c r="G1" s="3"/>
      <c r="H1" s="4"/>
      <c r="I1" s="3"/>
      <c r="J1" s="4"/>
      <c r="K1" s="3"/>
      <c r="L1" s="3"/>
      <c r="M1" s="5"/>
      <c r="N1" s="5"/>
    </row>
    <row r="2" spans="2:14" ht="12.75" customHeight="1" thickBot="1">
      <c r="B2" s="7"/>
      <c r="C2" s="3"/>
      <c r="D2" s="4"/>
      <c r="E2" s="3"/>
      <c r="F2" s="4"/>
      <c r="G2" s="3"/>
      <c r="H2" s="4"/>
      <c r="I2" s="3"/>
      <c r="J2" s="4"/>
      <c r="K2" s="3"/>
      <c r="L2" s="3"/>
      <c r="M2" s="5"/>
      <c r="N2" s="5"/>
    </row>
    <row r="3" spans="2:14" ht="20.25" customHeight="1" thickBot="1">
      <c r="B3" s="8" t="s">
        <v>1014</v>
      </c>
      <c r="C3" s="3"/>
      <c r="D3" s="4"/>
      <c r="E3" s="3"/>
      <c r="F3" s="158">
        <v>1</v>
      </c>
      <c r="G3" s="3"/>
      <c r="H3" s="4"/>
      <c r="I3" s="3"/>
      <c r="J3" s="4"/>
      <c r="K3" s="3"/>
      <c r="L3" s="3"/>
      <c r="M3" s="5"/>
      <c r="N3" s="5"/>
    </row>
    <row r="4" spans="2:14" ht="5.25" customHeight="1">
      <c r="B4" s="8"/>
      <c r="C4" s="3"/>
      <c r="D4" s="4"/>
      <c r="E4" s="3"/>
      <c r="F4" s="9"/>
      <c r="G4" s="3"/>
      <c r="H4" s="4"/>
      <c r="I4" s="3"/>
      <c r="J4" s="4"/>
      <c r="K4" s="3"/>
      <c r="L4" s="3"/>
      <c r="M4" s="5"/>
      <c r="N4" s="5"/>
    </row>
    <row r="5" spans="2:14" ht="12.75" customHeight="1" thickBot="1">
      <c r="B5" s="10" t="s">
        <v>1015</v>
      </c>
      <c r="C5" s="3"/>
      <c r="D5" s="4"/>
      <c r="E5" s="3"/>
      <c r="F5" s="9"/>
      <c r="G5" s="3"/>
      <c r="H5" s="4"/>
      <c r="I5" s="3"/>
      <c r="J5" s="4"/>
      <c r="K5" s="3"/>
      <c r="L5" s="3"/>
      <c r="M5" s="5"/>
      <c r="N5" s="5"/>
    </row>
    <row r="6" spans="2:14" ht="12.75" customHeight="1">
      <c r="B6" s="11" t="s">
        <v>1040</v>
      </c>
      <c r="C6" s="12"/>
      <c r="D6" s="13"/>
      <c r="E6" s="982">
        <v>1</v>
      </c>
      <c r="F6" s="14"/>
      <c r="G6" s="3"/>
      <c r="H6" s="4"/>
      <c r="I6" s="3"/>
      <c r="J6" s="4"/>
      <c r="K6" s="3"/>
      <c r="L6" s="3"/>
      <c r="M6" s="5"/>
      <c r="N6" s="5"/>
    </row>
    <row r="7" spans="2:14" ht="12.75" customHeight="1" thickBot="1">
      <c r="B7" s="15" t="s">
        <v>1041</v>
      </c>
      <c r="C7" s="16"/>
      <c r="D7" s="17"/>
      <c r="E7" s="983"/>
      <c r="F7" s="18"/>
    </row>
    <row r="8" spans="2:14">
      <c r="B8" s="21"/>
      <c r="C8" s="22"/>
      <c r="D8" s="23"/>
      <c r="E8" s="14"/>
      <c r="F8" s="14"/>
    </row>
    <row r="9" spans="2:14" ht="19.5">
      <c r="B9" s="8" t="s">
        <v>1016</v>
      </c>
      <c r="F9" s="14"/>
    </row>
    <row r="10" spans="2:14" ht="8.25" customHeight="1">
      <c r="B10" s="22"/>
      <c r="C10" s="23"/>
      <c r="D10" s="22"/>
      <c r="E10" s="21"/>
      <c r="F10" s="22"/>
      <c r="G10" s="23"/>
      <c r="H10" s="24"/>
      <c r="I10" s="23"/>
      <c r="J10" s="22"/>
      <c r="K10" s="23"/>
    </row>
    <row r="11" spans="2:14" ht="12.95" customHeight="1" thickBot="1">
      <c r="B11" s="10" t="s">
        <v>1017</v>
      </c>
      <c r="C11" s="23"/>
      <c r="D11" s="22"/>
      <c r="E11" s="23"/>
      <c r="F11" s="22"/>
      <c r="G11" s="23"/>
      <c r="H11" s="25"/>
      <c r="I11" s="23"/>
      <c r="J11" s="22"/>
      <c r="K11" s="23"/>
    </row>
    <row r="12" spans="2:14" ht="12.75" customHeight="1">
      <c r="B12" s="26" t="s">
        <v>1042</v>
      </c>
      <c r="C12" s="13"/>
      <c r="D12" s="27"/>
      <c r="E12" s="984">
        <v>0</v>
      </c>
      <c r="F12" s="11" t="s">
        <v>1043</v>
      </c>
      <c r="G12" s="12"/>
      <c r="H12" s="28"/>
      <c r="I12" s="987">
        <v>1</v>
      </c>
      <c r="J12" s="22"/>
      <c r="K12" s="23"/>
    </row>
    <row r="13" spans="2:14" ht="12.75" customHeight="1">
      <c r="B13" s="29" t="s">
        <v>1044</v>
      </c>
      <c r="C13" s="23"/>
      <c r="D13" s="30"/>
      <c r="E13" s="985"/>
      <c r="F13" s="31" t="s">
        <v>1045</v>
      </c>
      <c r="G13" s="22"/>
      <c r="H13" s="32"/>
      <c r="I13" s="988"/>
      <c r="J13" s="22"/>
      <c r="K13" s="23"/>
    </row>
    <row r="14" spans="2:14" ht="12.75" customHeight="1" thickBot="1">
      <c r="B14" s="33" t="s">
        <v>1046</v>
      </c>
      <c r="C14" s="17"/>
      <c r="D14" s="34"/>
      <c r="E14" s="986"/>
      <c r="F14" s="15" t="s">
        <v>1047</v>
      </c>
      <c r="G14" s="16"/>
      <c r="H14" s="35"/>
      <c r="I14" s="989"/>
      <c r="J14" s="22"/>
      <c r="K14" s="23"/>
    </row>
    <row r="15" spans="2:14" ht="12.75" customHeight="1">
      <c r="B15" s="36" t="s">
        <v>1018</v>
      </c>
      <c r="C15" s="37"/>
      <c r="D15" s="38"/>
      <c r="E15" s="39"/>
      <c r="F15" s="40"/>
      <c r="G15" s="41"/>
      <c r="H15" s="37"/>
      <c r="I15" s="14"/>
      <c r="J15" s="41"/>
      <c r="K15" s="23"/>
    </row>
    <row r="16" spans="2:14" ht="12.75" customHeight="1">
      <c r="B16" s="41" t="s">
        <v>1048</v>
      </c>
      <c r="C16" s="37"/>
      <c r="D16" s="38"/>
      <c r="E16" s="39"/>
      <c r="F16" s="40"/>
      <c r="G16" s="41"/>
      <c r="H16" s="37"/>
      <c r="I16" s="14"/>
      <c r="J16" s="41"/>
      <c r="K16" s="23"/>
    </row>
    <row r="17" spans="2:16384" ht="12.75" customHeight="1">
      <c r="B17" s="41" t="s">
        <v>1049</v>
      </c>
      <c r="C17" s="37"/>
      <c r="D17" s="38"/>
      <c r="E17" s="39"/>
      <c r="F17" s="40"/>
      <c r="G17" s="41"/>
      <c r="H17" s="37"/>
      <c r="I17" s="14"/>
      <c r="J17" s="41"/>
      <c r="K17" s="23"/>
    </row>
    <row r="18" spans="2:16384" ht="5.25" customHeight="1">
      <c r="B18" s="22"/>
      <c r="C18" s="23"/>
      <c r="E18" s="39"/>
      <c r="F18" s="21"/>
      <c r="G18" s="22"/>
      <c r="H18" s="23"/>
      <c r="I18" s="14"/>
      <c r="J18" s="22"/>
      <c r="K18" s="23"/>
    </row>
    <row r="19" spans="2:16384" ht="12.95" customHeight="1">
      <c r="B19" s="22"/>
      <c r="C19" s="23"/>
      <c r="D19" s="22"/>
      <c r="E19" s="23"/>
      <c r="F19" s="22"/>
      <c r="G19" s="23"/>
      <c r="H19" s="25"/>
      <c r="I19" s="23"/>
      <c r="J19" s="22"/>
      <c r="K19" s="23"/>
    </row>
    <row r="20" spans="2:16384" ht="12.75" customHeight="1" thickBot="1">
      <c r="B20" s="22"/>
      <c r="C20" s="23"/>
      <c r="D20" s="22" t="s">
        <v>1019</v>
      </c>
      <c r="E20" s="23"/>
      <c r="F20" s="22"/>
      <c r="G20" s="23"/>
      <c r="H20" s="25"/>
      <c r="I20" s="23"/>
      <c r="J20" s="22"/>
      <c r="K20" s="23"/>
    </row>
    <row r="21" spans="2:16384" ht="18" customHeight="1" thickBot="1">
      <c r="B21" s="42" t="s">
        <v>1020</v>
      </c>
      <c r="C21" s="43"/>
      <c r="D21" s="44">
        <v>0</v>
      </c>
      <c r="E21" s="21" t="s">
        <v>1021</v>
      </c>
      <c r="F21" s="22"/>
      <c r="G21" s="23"/>
      <c r="H21" s="25"/>
      <c r="I21" s="23"/>
      <c r="J21" s="22"/>
      <c r="K21" s="23"/>
    </row>
    <row r="22" spans="2:16384" ht="8.1" customHeight="1" thickBot="1">
      <c r="B22" s="45"/>
      <c r="H22" s="46"/>
      <c r="I22" s="47"/>
    </row>
    <row r="23" spans="2:16384" ht="15" customHeight="1" thickTop="1" thickBot="1">
      <c r="B23" s="966" t="s">
        <v>1022</v>
      </c>
      <c r="C23" s="990"/>
      <c r="D23" s="970" t="s">
        <v>1050</v>
      </c>
      <c r="E23" s="969"/>
      <c r="F23" s="970" t="s">
        <v>1051</v>
      </c>
      <c r="G23" s="970"/>
      <c r="H23" s="968" t="s">
        <v>1052</v>
      </c>
      <c r="I23" s="970"/>
      <c r="J23" s="970"/>
      <c r="K23" s="969"/>
    </row>
    <row r="24" spans="2:16384" s="21" customFormat="1" ht="18" customHeight="1" thickTop="1" thickBot="1">
      <c r="B24" s="48" t="s">
        <v>1728</v>
      </c>
      <c r="C24" s="85">
        <f>$D$21</f>
        <v>0</v>
      </c>
      <c r="D24" s="52" t="s">
        <v>542</v>
      </c>
      <c r="E24" s="51">
        <f>$D$21</f>
        <v>0</v>
      </c>
      <c r="F24" s="52" t="s">
        <v>1054</v>
      </c>
      <c r="G24" s="53">
        <f>$D$21</f>
        <v>0</v>
      </c>
      <c r="H24" s="54" t="s">
        <v>586</v>
      </c>
      <c r="I24" s="160">
        <f>$D$21</f>
        <v>0</v>
      </c>
      <c r="J24" s="54" t="s">
        <v>1346</v>
      </c>
      <c r="K24" s="51">
        <f>$D$21</f>
        <v>0</v>
      </c>
      <c r="L24" s="40"/>
    </row>
    <row r="25" spans="2:16384" s="21" customFormat="1" ht="18" customHeight="1" thickTop="1" thickBot="1">
      <c r="B25" s="48" t="s">
        <v>1247</v>
      </c>
      <c r="C25" s="85">
        <f>$D$21</f>
        <v>0</v>
      </c>
      <c r="D25" s="50" t="s">
        <v>1053</v>
      </c>
      <c r="E25" s="51">
        <f>$D$21</f>
        <v>0</v>
      </c>
      <c r="F25" s="55"/>
      <c r="G25" s="56"/>
      <c r="H25" s="54" t="s">
        <v>1055</v>
      </c>
      <c r="I25" s="51">
        <f>$D$21</f>
        <v>0</v>
      </c>
      <c r="J25" s="50" t="s">
        <v>1347</v>
      </c>
      <c r="K25" s="51">
        <f>$D$21</f>
        <v>0</v>
      </c>
      <c r="L25" s="40"/>
    </row>
    <row r="26" spans="2:16384" s="21" customFormat="1" ht="18" customHeight="1" thickTop="1" thickBot="1">
      <c r="B26" s="48" t="s">
        <v>904</v>
      </c>
      <c r="C26" s="85">
        <f t="shared" ref="C26:C29" si="0">$D$21</f>
        <v>0</v>
      </c>
      <c r="D26" s="50" t="s">
        <v>1056</v>
      </c>
      <c r="E26" s="51">
        <f>$D$21</f>
        <v>0</v>
      </c>
      <c r="F26" s="37"/>
      <c r="G26" s="57"/>
      <c r="H26" s="54" t="s">
        <v>1345</v>
      </c>
      <c r="I26" s="51">
        <f>$D$21</f>
        <v>0</v>
      </c>
      <c r="J26" s="50" t="s">
        <v>1348</v>
      </c>
      <c r="K26" s="51">
        <f>$D$21</f>
        <v>0</v>
      </c>
      <c r="L26" s="58"/>
    </row>
    <row r="27" spans="2:16384" s="21" customFormat="1" ht="18" customHeight="1" thickTop="1" thickBot="1">
      <c r="B27" s="49" t="s">
        <v>670</v>
      </c>
      <c r="C27" s="85">
        <f t="shared" si="0"/>
        <v>0</v>
      </c>
      <c r="D27" s="52" t="s">
        <v>1456</v>
      </c>
      <c r="E27" s="51">
        <f>$D$21</f>
        <v>0</v>
      </c>
      <c r="F27" s="59"/>
      <c r="G27" s="57"/>
      <c r="H27" s="37"/>
      <c r="I27" s="37"/>
      <c r="J27" s="37"/>
      <c r="K27" s="57"/>
      <c r="L27" s="58"/>
    </row>
    <row r="28" spans="2:16384" s="21" customFormat="1" ht="18" customHeight="1" thickTop="1" thickBot="1">
      <c r="B28" s="52" t="s">
        <v>559</v>
      </c>
      <c r="C28" s="85">
        <f t="shared" si="0"/>
        <v>0</v>
      </c>
      <c r="D28" s="37"/>
      <c r="E28" s="57"/>
      <c r="F28" s="59"/>
      <c r="G28" s="57"/>
      <c r="H28" s="37"/>
      <c r="I28" s="57"/>
      <c r="L28" s="58"/>
    </row>
    <row r="29" spans="2:16384" s="21" customFormat="1" ht="18" customHeight="1" thickTop="1" thickBot="1">
      <c r="B29" s="49" t="s">
        <v>1057</v>
      </c>
      <c r="C29" s="85">
        <f t="shared" si="0"/>
        <v>0</v>
      </c>
      <c r="D29" s="40"/>
      <c r="E29" s="57"/>
      <c r="F29" s="59"/>
      <c r="G29" s="57"/>
      <c r="H29" s="37"/>
      <c r="I29" s="57"/>
      <c r="L29" s="58"/>
    </row>
    <row r="30" spans="2:16384" s="21" customFormat="1" ht="18" customHeight="1" thickTop="1">
      <c r="D30" s="40"/>
      <c r="E30" s="57"/>
      <c r="F30" s="59"/>
      <c r="G30" s="57"/>
      <c r="H30" s="37"/>
      <c r="I30" s="57"/>
      <c r="L30" s="58"/>
    </row>
    <row r="31" spans="2:16384">
      <c r="B31" s="40"/>
      <c r="C31" s="57"/>
      <c r="D31" s="40"/>
      <c r="E31" s="57"/>
      <c r="F31" s="60"/>
      <c r="G31" s="57"/>
      <c r="H31" s="61"/>
      <c r="I31" s="57"/>
      <c r="J31" s="40"/>
      <c r="K31" s="57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  <c r="XFC31" s="21"/>
      <c r="XFD31" s="21"/>
    </row>
    <row r="32" spans="2:16384" ht="19.5">
      <c r="B32" s="8" t="s">
        <v>1058</v>
      </c>
      <c r="C32" s="57"/>
      <c r="D32" s="40"/>
      <c r="E32" s="57"/>
      <c r="G32" s="57"/>
      <c r="H32" s="6"/>
      <c r="I32" s="57"/>
      <c r="J32" s="62"/>
      <c r="K32" s="57"/>
      <c r="L32" s="63"/>
    </row>
    <row r="33" spans="2:13" ht="15.75" customHeight="1">
      <c r="B33" s="8"/>
      <c r="C33" s="57"/>
      <c r="E33" s="57"/>
      <c r="G33" s="57"/>
      <c r="H33" s="6"/>
      <c r="I33" s="57"/>
      <c r="J33" s="62"/>
      <c r="K33" s="57"/>
      <c r="L33" s="63"/>
    </row>
    <row r="34" spans="2:13" ht="12.95" customHeight="1" thickBot="1">
      <c r="B34" s="10" t="s">
        <v>1023</v>
      </c>
      <c r="C34" s="23"/>
      <c r="D34" s="22"/>
      <c r="E34" s="23"/>
      <c r="F34" s="22"/>
      <c r="G34" s="23"/>
      <c r="H34" s="25"/>
      <c r="I34" s="23"/>
      <c r="J34" s="22"/>
      <c r="K34" s="23"/>
    </row>
    <row r="35" spans="2:13" ht="12.95" customHeight="1">
      <c r="B35" s="26" t="s">
        <v>1042</v>
      </c>
      <c r="C35" s="13"/>
      <c r="D35" s="27"/>
      <c r="E35" s="971">
        <v>0</v>
      </c>
      <c r="F35" s="64" t="s">
        <v>1040</v>
      </c>
      <c r="G35" s="12"/>
      <c r="H35" s="28"/>
      <c r="I35" s="974">
        <v>1</v>
      </c>
      <c r="J35" s="22"/>
      <c r="K35" s="23"/>
    </row>
    <row r="36" spans="2:13" ht="12.95" customHeight="1" thickBot="1">
      <c r="B36" s="29" t="s">
        <v>1044</v>
      </c>
      <c r="C36" s="23"/>
      <c r="D36" s="30"/>
      <c r="E36" s="972"/>
      <c r="F36" s="65" t="s">
        <v>1041</v>
      </c>
      <c r="G36" s="16"/>
      <c r="H36" s="35"/>
      <c r="I36" s="975"/>
      <c r="J36" s="22"/>
      <c r="K36" s="23"/>
    </row>
    <row r="37" spans="2:13" ht="12.75" customHeight="1" thickBot="1">
      <c r="B37" s="33" t="s">
        <v>1046</v>
      </c>
      <c r="C37" s="17"/>
      <c r="D37" s="34"/>
      <c r="E37" s="973"/>
      <c r="F37" s="21"/>
      <c r="G37" s="22"/>
      <c r="H37" s="23"/>
      <c r="I37" s="14"/>
      <c r="J37" s="22"/>
      <c r="K37" s="23"/>
    </row>
    <row r="38" spans="2:13" ht="12.75" customHeight="1">
      <c r="B38" s="8"/>
      <c r="C38" s="57"/>
      <c r="E38" s="57"/>
      <c r="G38" s="57"/>
      <c r="H38" s="6"/>
      <c r="I38" s="57"/>
      <c r="J38" s="62"/>
      <c r="K38" s="57"/>
      <c r="L38" s="63"/>
    </row>
    <row r="39" spans="2:13" ht="12.75" customHeight="1">
      <c r="B39" s="66"/>
      <c r="C39" s="66"/>
      <c r="D39" s="39"/>
      <c r="E39" s="67" t="s">
        <v>1024</v>
      </c>
      <c r="G39" s="68"/>
      <c r="H39" s="68"/>
      <c r="I39" s="68"/>
      <c r="J39" s="68"/>
      <c r="K39" s="68"/>
      <c r="L39" s="68"/>
      <c r="M39" s="68"/>
    </row>
    <row r="40" spans="2:13" ht="12.75" customHeight="1" thickBot="1">
      <c r="B40" s="66" t="s">
        <v>1025</v>
      </c>
      <c r="C40" s="69"/>
      <c r="D40" s="69"/>
      <c r="E40" s="67" t="s">
        <v>1026</v>
      </c>
      <c r="G40" s="68"/>
      <c r="H40" s="68"/>
      <c r="I40" s="68"/>
      <c r="J40" s="68"/>
      <c r="K40" s="68"/>
      <c r="L40" s="68"/>
      <c r="M40" s="68"/>
    </row>
    <row r="41" spans="2:13" ht="12.75" customHeight="1">
      <c r="B41" s="976" t="s">
        <v>1027</v>
      </c>
      <c r="C41" s="977"/>
      <c r="D41" s="980">
        <v>0</v>
      </c>
      <c r="E41" s="67" t="s">
        <v>1028</v>
      </c>
      <c r="G41" s="68"/>
      <c r="H41" s="68"/>
      <c r="I41" s="68"/>
      <c r="J41" s="68"/>
      <c r="K41" s="68"/>
      <c r="L41" s="68"/>
      <c r="M41" s="68"/>
    </row>
    <row r="42" spans="2:13" ht="12.75" customHeight="1" thickBot="1">
      <c r="B42" s="978"/>
      <c r="C42" s="979"/>
      <c r="D42" s="981"/>
      <c r="E42" s="67" t="s">
        <v>1029</v>
      </c>
      <c r="G42" s="68"/>
      <c r="H42" s="68"/>
      <c r="I42" s="68"/>
      <c r="J42" s="68"/>
      <c r="K42" s="68"/>
      <c r="L42" s="68"/>
      <c r="M42" s="68"/>
    </row>
    <row r="43" spans="2:13" ht="12.75" customHeight="1">
      <c r="B43" s="66"/>
      <c r="C43" s="66"/>
      <c r="D43" s="39"/>
      <c r="E43" s="70" t="s">
        <v>1059</v>
      </c>
      <c r="G43" s="57"/>
      <c r="H43" s="6"/>
      <c r="I43" s="57"/>
      <c r="J43" s="62"/>
      <c r="K43" s="57"/>
      <c r="L43" s="63"/>
    </row>
    <row r="44" spans="2:13" ht="12.95" customHeight="1">
      <c r="B44" s="66"/>
      <c r="C44" s="66"/>
      <c r="D44" s="39"/>
      <c r="E44" s="63"/>
      <c r="F44" s="71"/>
      <c r="G44" s="57"/>
      <c r="H44" s="6"/>
      <c r="I44" s="57"/>
      <c r="J44" s="62"/>
      <c r="K44" s="57"/>
      <c r="L44" s="63"/>
    </row>
    <row r="45" spans="2:13" ht="15" customHeight="1">
      <c r="B45" s="22"/>
      <c r="C45" s="23"/>
      <c r="D45" s="22"/>
      <c r="E45" s="23"/>
      <c r="F45" s="22"/>
      <c r="G45" s="23"/>
      <c r="H45" s="25"/>
      <c r="I45" s="23"/>
      <c r="J45" s="22"/>
      <c r="K45" s="23"/>
    </row>
    <row r="46" spans="2:13" ht="18" customHeight="1" thickBot="1">
      <c r="B46" s="22"/>
      <c r="C46" s="23"/>
      <c r="D46" s="22" t="s">
        <v>1030</v>
      </c>
      <c r="E46" s="23"/>
      <c r="F46" s="22"/>
      <c r="G46" s="23"/>
      <c r="H46" s="25"/>
      <c r="I46" s="23"/>
      <c r="J46" s="22"/>
      <c r="K46" s="23"/>
    </row>
    <row r="47" spans="2:13" ht="17.25" thickBot="1">
      <c r="B47" s="42" t="s">
        <v>1031</v>
      </c>
      <c r="C47" s="43"/>
      <c r="D47" s="72">
        <v>1</v>
      </c>
      <c r="E47" s="21" t="s">
        <v>1021</v>
      </c>
      <c r="F47" s="22"/>
      <c r="G47" s="23"/>
      <c r="H47" s="25"/>
      <c r="I47" s="23"/>
      <c r="J47" s="22"/>
      <c r="K47" s="23"/>
    </row>
    <row r="48" spans="2:13" ht="15" customHeight="1" thickBot="1">
      <c r="B48" s="8"/>
      <c r="C48" s="57"/>
      <c r="E48" s="57"/>
      <c r="G48" s="57"/>
      <c r="H48" s="6"/>
      <c r="I48" s="57"/>
      <c r="J48" s="62"/>
      <c r="K48" s="57"/>
      <c r="L48" s="63"/>
    </row>
    <row r="49" spans="2:16384" s="21" customFormat="1" ht="18" customHeight="1" thickTop="1" thickBot="1">
      <c r="B49" s="966" t="s">
        <v>1022</v>
      </c>
      <c r="C49" s="967"/>
      <c r="D49" s="968" t="s">
        <v>1050</v>
      </c>
      <c r="E49" s="969"/>
      <c r="F49" s="970" t="s">
        <v>1051</v>
      </c>
      <c r="G49" s="970"/>
      <c r="H49" s="968" t="s">
        <v>1052</v>
      </c>
      <c r="I49" s="970"/>
      <c r="J49" s="970"/>
      <c r="K49" s="969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pans="2:16384" s="21" customFormat="1" ht="18" customHeight="1" thickTop="1" thickBot="1">
      <c r="B50" s="48" t="s">
        <v>1728</v>
      </c>
      <c r="C50" s="73">
        <f t="shared" ref="C50:C55" si="1">$D$47</f>
        <v>1</v>
      </c>
      <c r="D50" s="217" t="s">
        <v>541</v>
      </c>
      <c r="E50" s="218">
        <f>$D$47</f>
        <v>1</v>
      </c>
      <c r="F50" s="219" t="s">
        <v>1054</v>
      </c>
      <c r="G50" s="220">
        <f>$D$47</f>
        <v>1</v>
      </c>
      <c r="H50" s="221" t="s">
        <v>586</v>
      </c>
      <c r="I50" s="159">
        <f>$D$47</f>
        <v>1</v>
      </c>
      <c r="J50" s="221" t="s">
        <v>1349</v>
      </c>
      <c r="K50" s="222">
        <f>$D$47</f>
        <v>1</v>
      </c>
      <c r="L50" s="40"/>
    </row>
    <row r="51" spans="2:16384" s="21" customFormat="1" ht="18" customHeight="1" thickTop="1" thickBot="1">
      <c r="B51" s="48" t="s">
        <v>1135</v>
      </c>
      <c r="C51" s="73">
        <f t="shared" si="1"/>
        <v>1</v>
      </c>
      <c r="D51" s="223" t="s">
        <v>1053</v>
      </c>
      <c r="E51" s="220">
        <f>$D$47</f>
        <v>1</v>
      </c>
      <c r="F51" s="224"/>
      <c r="G51" s="225"/>
      <c r="H51" s="221" t="s">
        <v>1055</v>
      </c>
      <c r="I51" s="222">
        <f>$D$47</f>
        <v>1</v>
      </c>
      <c r="J51" s="226" t="s">
        <v>1350</v>
      </c>
      <c r="K51" s="222">
        <f>$D$47</f>
        <v>1</v>
      </c>
      <c r="L51" s="40"/>
    </row>
    <row r="52" spans="2:16384" s="21" customFormat="1" ht="18" customHeight="1" thickTop="1" thickBot="1">
      <c r="B52" s="48" t="s">
        <v>904</v>
      </c>
      <c r="C52" s="73">
        <f t="shared" si="1"/>
        <v>1</v>
      </c>
      <c r="D52" s="223" t="s">
        <v>1056</v>
      </c>
      <c r="E52" s="220">
        <f>$D$47</f>
        <v>1</v>
      </c>
      <c r="F52" s="228"/>
      <c r="G52" s="225"/>
      <c r="H52" s="221" t="s">
        <v>1342</v>
      </c>
      <c r="I52" s="222">
        <f>$D$47</f>
        <v>1</v>
      </c>
      <c r="J52" s="226" t="s">
        <v>1351</v>
      </c>
      <c r="K52" s="222">
        <f>$D$47</f>
        <v>1</v>
      </c>
      <c r="L52" s="58"/>
    </row>
    <row r="53" spans="2:16384" s="21" customFormat="1" ht="18" customHeight="1" thickTop="1" thickBot="1">
      <c r="B53" s="227" t="s">
        <v>670</v>
      </c>
      <c r="C53" s="159">
        <f t="shared" si="1"/>
        <v>1</v>
      </c>
      <c r="D53" s="223" t="s">
        <v>1455</v>
      </c>
      <c r="E53" s="220">
        <f>$D$47</f>
        <v>1</v>
      </c>
      <c r="F53" s="228"/>
      <c r="G53" s="225"/>
      <c r="H53" s="229"/>
      <c r="I53" s="229"/>
      <c r="J53" s="229"/>
      <c r="K53" s="225"/>
      <c r="L53" s="58"/>
    </row>
    <row r="54" spans="2:16384" s="21" customFormat="1" ht="18" customHeight="1" thickTop="1" thickBot="1">
      <c r="B54" s="219" t="s">
        <v>559</v>
      </c>
      <c r="C54" s="205">
        <f t="shared" si="1"/>
        <v>1</v>
      </c>
      <c r="D54" s="229"/>
      <c r="E54" s="225"/>
      <c r="F54" s="228"/>
      <c r="G54" s="225"/>
      <c r="H54" s="229"/>
      <c r="I54" s="225"/>
      <c r="J54" s="18"/>
      <c r="K54" s="18"/>
      <c r="L54" s="58"/>
    </row>
    <row r="55" spans="2:16384" ht="18" thickTop="1" thickBot="1">
      <c r="B55" s="48" t="s">
        <v>1057</v>
      </c>
      <c r="C55" s="220">
        <f t="shared" si="1"/>
        <v>1</v>
      </c>
      <c r="D55" s="40"/>
      <c r="E55" s="57"/>
      <c r="F55" s="59"/>
      <c r="G55" s="57"/>
      <c r="H55" s="37"/>
      <c r="I55" s="57"/>
      <c r="J55" s="21"/>
      <c r="K55" s="21"/>
      <c r="L55" s="58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  <c r="XDI55" s="21"/>
      <c r="XDJ55" s="21"/>
      <c r="XDK55" s="21"/>
      <c r="XDL55" s="21"/>
      <c r="XDM55" s="21"/>
      <c r="XDN55" s="21"/>
      <c r="XDO55" s="21"/>
      <c r="XDP55" s="21"/>
      <c r="XDQ55" s="21"/>
      <c r="XDR55" s="21"/>
      <c r="XDS55" s="21"/>
      <c r="XDT55" s="21"/>
      <c r="XDU55" s="21"/>
      <c r="XDV55" s="21"/>
      <c r="XDW55" s="21"/>
      <c r="XDX55" s="21"/>
      <c r="XDY55" s="21"/>
      <c r="XDZ55" s="21"/>
      <c r="XEA55" s="21"/>
      <c r="XEB55" s="21"/>
      <c r="XEC55" s="21"/>
      <c r="XED55" s="21"/>
      <c r="XEE55" s="21"/>
      <c r="XEF55" s="21"/>
      <c r="XEG55" s="21"/>
      <c r="XEH55" s="21"/>
      <c r="XEI55" s="21"/>
      <c r="XEJ55" s="21"/>
      <c r="XEK55" s="21"/>
      <c r="XEL55" s="21"/>
      <c r="XEM55" s="21"/>
      <c r="XEN55" s="21"/>
      <c r="XEO55" s="21"/>
      <c r="XEP55" s="21"/>
      <c r="XEQ55" s="21"/>
      <c r="XER55" s="21"/>
      <c r="XES55" s="21"/>
      <c r="XET55" s="21"/>
      <c r="XEU55" s="21"/>
      <c r="XEV55" s="21"/>
      <c r="XEW55" s="21"/>
      <c r="XEX55" s="21"/>
      <c r="XEY55" s="21"/>
      <c r="XEZ55" s="21"/>
      <c r="XFA55" s="21"/>
      <c r="XFB55" s="21"/>
      <c r="XFC55" s="21"/>
      <c r="XFD55" s="21"/>
    </row>
    <row r="56" spans="2:16384" ht="17.25" thickTop="1">
      <c r="B56" s="21"/>
      <c r="C56" s="21"/>
      <c r="D56" s="40"/>
      <c r="E56" s="57"/>
      <c r="F56" s="59"/>
      <c r="G56" s="57"/>
      <c r="H56" s="37"/>
      <c r="I56" s="57"/>
      <c r="J56" s="21"/>
      <c r="K56" s="21"/>
      <c r="L56" s="58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Q56" s="21"/>
      <c r="XER56" s="21"/>
      <c r="XES56" s="21"/>
      <c r="XET56" s="21"/>
      <c r="XEU56" s="21"/>
      <c r="XEV56" s="21"/>
      <c r="XEW56" s="21"/>
      <c r="XEX56" s="21"/>
      <c r="XEY56" s="21"/>
      <c r="XEZ56" s="21"/>
      <c r="XFA56" s="21"/>
      <c r="XFB56" s="21"/>
      <c r="XFC56" s="21"/>
      <c r="XFD56" s="21"/>
    </row>
    <row r="57" spans="2:16384" ht="12.75" customHeight="1">
      <c r="C57" s="57"/>
      <c r="D57" s="40"/>
      <c r="E57" s="57"/>
      <c r="G57" s="57"/>
      <c r="H57" s="6"/>
      <c r="I57" s="57"/>
      <c r="J57" s="62"/>
      <c r="K57" s="57"/>
      <c r="L57" s="74"/>
    </row>
    <row r="58" spans="2:16384" ht="12.75" customHeight="1">
      <c r="B58" s="8" t="s">
        <v>1060</v>
      </c>
      <c r="C58" s="57"/>
      <c r="E58" s="57"/>
      <c r="G58" s="57"/>
      <c r="H58" s="6"/>
      <c r="I58" s="57"/>
      <c r="J58" s="62"/>
      <c r="K58" s="57"/>
      <c r="L58" s="74"/>
    </row>
    <row r="59" spans="2:16384" ht="12.75" customHeight="1">
      <c r="C59" s="57"/>
      <c r="E59" s="57"/>
      <c r="G59" s="57"/>
      <c r="H59" s="6"/>
      <c r="I59" s="57"/>
      <c r="J59" s="62"/>
      <c r="K59" s="57"/>
      <c r="L59" s="74"/>
    </row>
    <row r="60" spans="2:16384" ht="12.75" customHeight="1">
      <c r="B60" s="67" t="s">
        <v>1032</v>
      </c>
      <c r="C60" s="69"/>
      <c r="D60" s="69"/>
      <c r="E60" s="69"/>
      <c r="F60" s="69"/>
      <c r="G60" s="69"/>
      <c r="H60" s="69"/>
      <c r="I60" s="69"/>
      <c r="J60" s="69"/>
      <c r="K60" s="69"/>
      <c r="L60" s="74"/>
    </row>
    <row r="61" spans="2:16384" ht="19.5">
      <c r="B61" s="67" t="s">
        <v>1033</v>
      </c>
      <c r="C61" s="69"/>
      <c r="D61" s="69"/>
      <c r="E61" s="69"/>
      <c r="F61" s="69"/>
      <c r="G61" s="69"/>
      <c r="H61" s="69"/>
      <c r="I61" s="69"/>
      <c r="J61" s="69"/>
      <c r="K61" s="69"/>
      <c r="L61" s="74"/>
    </row>
    <row r="62" spans="2:16384" ht="12.95" customHeight="1">
      <c r="B62" s="67" t="s">
        <v>1034</v>
      </c>
      <c r="C62" s="69"/>
      <c r="D62" s="69"/>
      <c r="E62" s="69"/>
      <c r="F62" s="69"/>
      <c r="G62" s="69"/>
      <c r="H62" s="69"/>
      <c r="I62" s="69"/>
      <c r="J62" s="69"/>
      <c r="K62" s="69"/>
      <c r="L62" s="74"/>
    </row>
    <row r="63" spans="2:16384" ht="15" customHeight="1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74"/>
    </row>
    <row r="64" spans="2:16384" ht="18" customHeight="1">
      <c r="B64" s="69"/>
      <c r="C64" s="69"/>
      <c r="D64" s="69"/>
      <c r="E64" s="69"/>
      <c r="F64" s="69"/>
      <c r="G64" s="69"/>
      <c r="H64" s="69"/>
      <c r="I64" s="69"/>
      <c r="J64" s="69"/>
      <c r="K64" s="69"/>
    </row>
    <row r="65" spans="2:16384" ht="17.25" thickBot="1">
      <c r="B65" s="22"/>
      <c r="C65" s="23"/>
      <c r="D65" s="22" t="s">
        <v>1035</v>
      </c>
      <c r="E65" s="23"/>
      <c r="F65" s="22"/>
      <c r="G65" s="23"/>
      <c r="H65" s="25"/>
      <c r="I65" s="23"/>
      <c r="J65" s="22"/>
      <c r="K65" s="23"/>
    </row>
    <row r="66" spans="2:16384" ht="15" customHeight="1" thickBot="1">
      <c r="B66" s="42" t="s">
        <v>1036</v>
      </c>
      <c r="C66" s="43"/>
      <c r="D66" s="75">
        <v>0</v>
      </c>
      <c r="E66" s="21" t="s">
        <v>1021</v>
      </c>
      <c r="F66" s="22"/>
      <c r="G66" s="23"/>
      <c r="H66" s="25"/>
      <c r="I66" s="23"/>
      <c r="J66" s="22"/>
      <c r="K66" s="23"/>
    </row>
    <row r="67" spans="2:16384" s="21" customFormat="1" ht="18" customHeight="1" thickBot="1">
      <c r="B67" s="76"/>
      <c r="C67" s="77"/>
      <c r="D67" s="78"/>
      <c r="E67" s="77"/>
      <c r="F67" s="78"/>
      <c r="G67" s="77"/>
      <c r="H67" s="78"/>
      <c r="I67" s="77"/>
      <c r="J67" s="78"/>
      <c r="K67" s="77"/>
      <c r="L67" s="79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pans="2:16384" s="21" customFormat="1" ht="18" customHeight="1" thickTop="1" thickBot="1">
      <c r="B68" s="966" t="s">
        <v>1022</v>
      </c>
      <c r="C68" s="967"/>
      <c r="D68" s="968" t="s">
        <v>1050</v>
      </c>
      <c r="E68" s="969"/>
      <c r="F68" s="970" t="s">
        <v>1051</v>
      </c>
      <c r="G68" s="970"/>
      <c r="H68" s="968" t="s">
        <v>1052</v>
      </c>
      <c r="I68" s="970"/>
      <c r="J68" s="970"/>
      <c r="K68" s="969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pans="2:16384" s="21" customFormat="1" ht="18" customHeight="1" thickTop="1" thickBot="1">
      <c r="B69" s="48" t="s">
        <v>1728</v>
      </c>
      <c r="C69" s="230">
        <f>$D$66</f>
        <v>0</v>
      </c>
      <c r="D69" s="226" t="s">
        <v>543</v>
      </c>
      <c r="E69" s="231">
        <f>$D$66</f>
        <v>0</v>
      </c>
      <c r="F69" s="219" t="s">
        <v>1054</v>
      </c>
      <c r="G69" s="230">
        <f>$D$66</f>
        <v>0</v>
      </c>
      <c r="H69" s="221" t="s">
        <v>586</v>
      </c>
      <c r="I69" s="232">
        <f>$D$66</f>
        <v>0</v>
      </c>
      <c r="J69" s="221" t="s">
        <v>1349</v>
      </c>
      <c r="K69" s="230">
        <f>$D$66</f>
        <v>0</v>
      </c>
      <c r="L69" s="40"/>
    </row>
    <row r="70" spans="2:16384" s="21" customFormat="1" ht="18" customHeight="1" thickTop="1" thickBot="1">
      <c r="B70" s="48" t="s">
        <v>1135</v>
      </c>
      <c r="C70" s="230">
        <f t="shared" ref="C70:C74" si="2">$D$66</f>
        <v>0</v>
      </c>
      <c r="D70" s="226" t="s">
        <v>1053</v>
      </c>
      <c r="E70" s="231">
        <f>$D$66</f>
        <v>0</v>
      </c>
      <c r="F70" s="228"/>
      <c r="G70" s="233"/>
      <c r="H70" s="221" t="s">
        <v>1055</v>
      </c>
      <c r="I70" s="231">
        <f>$D$66</f>
        <v>0</v>
      </c>
      <c r="J70" s="226" t="s">
        <v>1352</v>
      </c>
      <c r="K70" s="230">
        <f>$D$66</f>
        <v>0</v>
      </c>
      <c r="L70" s="40"/>
    </row>
    <row r="71" spans="2:16384" ht="18" thickTop="1" thickBot="1">
      <c r="B71" s="48" t="s">
        <v>905</v>
      </c>
      <c r="C71" s="230">
        <f t="shared" si="2"/>
        <v>0</v>
      </c>
      <c r="D71" s="226" t="s">
        <v>1056</v>
      </c>
      <c r="E71" s="231">
        <f>$D$66</f>
        <v>0</v>
      </c>
      <c r="F71" s="228"/>
      <c r="G71" s="225"/>
      <c r="H71" s="221" t="s">
        <v>1353</v>
      </c>
      <c r="I71" s="231">
        <f>$D$66</f>
        <v>0</v>
      </c>
      <c r="J71" s="226" t="s">
        <v>1351</v>
      </c>
      <c r="K71" s="230">
        <f>$D$66</f>
        <v>0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  <c r="AMK71" s="21"/>
      <c r="AML71" s="21"/>
      <c r="AMM71" s="21"/>
      <c r="AMN71" s="21"/>
      <c r="AMO71" s="21"/>
      <c r="AMP71" s="21"/>
      <c r="AMQ71" s="21"/>
      <c r="AMR71" s="21"/>
      <c r="AMS71" s="21"/>
      <c r="AMT71" s="21"/>
      <c r="AMU71" s="21"/>
      <c r="AMV71" s="21"/>
      <c r="AMW71" s="21"/>
      <c r="AMX71" s="21"/>
      <c r="AMY71" s="21"/>
      <c r="AMZ71" s="21"/>
      <c r="ANA71" s="21"/>
      <c r="ANB71" s="21"/>
      <c r="ANC71" s="21"/>
      <c r="AND71" s="21"/>
      <c r="ANE71" s="21"/>
      <c r="ANF71" s="21"/>
      <c r="ANG71" s="21"/>
      <c r="ANH71" s="21"/>
      <c r="ANI71" s="21"/>
      <c r="ANJ71" s="21"/>
      <c r="ANK71" s="21"/>
      <c r="ANL71" s="21"/>
      <c r="ANM71" s="21"/>
      <c r="ANN71" s="21"/>
      <c r="ANO71" s="21"/>
      <c r="ANP71" s="21"/>
      <c r="ANQ71" s="21"/>
      <c r="ANR71" s="21"/>
      <c r="ANS71" s="21"/>
      <c r="ANT71" s="21"/>
      <c r="ANU71" s="21"/>
      <c r="ANV71" s="21"/>
      <c r="ANW71" s="21"/>
      <c r="ANX71" s="21"/>
      <c r="ANY71" s="21"/>
      <c r="ANZ71" s="21"/>
      <c r="AOA71" s="21"/>
      <c r="AOB71" s="21"/>
      <c r="AOC71" s="21"/>
      <c r="AOD71" s="21"/>
      <c r="AOE71" s="21"/>
      <c r="AOF71" s="21"/>
      <c r="AOG71" s="21"/>
      <c r="AOH71" s="21"/>
      <c r="AOI71" s="21"/>
      <c r="AOJ71" s="21"/>
      <c r="AOK71" s="21"/>
      <c r="AOL71" s="21"/>
      <c r="AOM71" s="21"/>
      <c r="AON71" s="21"/>
      <c r="AOO71" s="21"/>
      <c r="AOP71" s="21"/>
      <c r="AOQ71" s="21"/>
      <c r="AOR71" s="21"/>
      <c r="AOS71" s="21"/>
      <c r="AOT71" s="21"/>
      <c r="AOU71" s="21"/>
      <c r="AOV71" s="21"/>
      <c r="AOW71" s="21"/>
      <c r="AOX71" s="21"/>
      <c r="AOY71" s="21"/>
      <c r="AOZ71" s="21"/>
      <c r="APA71" s="21"/>
      <c r="APB71" s="21"/>
      <c r="APC71" s="21"/>
      <c r="APD71" s="21"/>
      <c r="APE71" s="21"/>
      <c r="APF71" s="21"/>
      <c r="APG71" s="21"/>
      <c r="APH71" s="21"/>
      <c r="API71" s="21"/>
      <c r="APJ71" s="21"/>
      <c r="APK71" s="21"/>
      <c r="APL71" s="21"/>
      <c r="APM71" s="21"/>
      <c r="APN71" s="21"/>
      <c r="APO71" s="21"/>
      <c r="APP71" s="21"/>
      <c r="APQ71" s="21"/>
      <c r="APR71" s="21"/>
      <c r="APS71" s="21"/>
      <c r="APT71" s="21"/>
      <c r="APU71" s="21"/>
      <c r="APV71" s="21"/>
      <c r="APW71" s="21"/>
      <c r="APX71" s="21"/>
      <c r="APY71" s="21"/>
      <c r="APZ71" s="21"/>
      <c r="AQA71" s="21"/>
      <c r="AQB71" s="21"/>
      <c r="AQC71" s="21"/>
      <c r="AQD71" s="21"/>
      <c r="AQE71" s="21"/>
      <c r="AQF71" s="21"/>
      <c r="AQG71" s="21"/>
      <c r="AQH71" s="21"/>
      <c r="AQI71" s="21"/>
      <c r="AQJ71" s="21"/>
      <c r="AQK71" s="21"/>
      <c r="AQL71" s="21"/>
      <c r="AQM71" s="21"/>
      <c r="AQN71" s="21"/>
      <c r="AQO71" s="21"/>
      <c r="AQP71" s="21"/>
      <c r="AQQ71" s="21"/>
      <c r="AQR71" s="21"/>
      <c r="AQS71" s="21"/>
      <c r="AQT71" s="21"/>
      <c r="AQU71" s="21"/>
      <c r="AQV71" s="21"/>
      <c r="AQW71" s="21"/>
      <c r="AQX71" s="21"/>
      <c r="AQY71" s="21"/>
      <c r="AQZ71" s="21"/>
      <c r="ARA71" s="21"/>
      <c r="ARB71" s="21"/>
      <c r="ARC71" s="21"/>
      <c r="ARD71" s="21"/>
      <c r="ARE71" s="21"/>
      <c r="ARF71" s="21"/>
      <c r="ARG71" s="21"/>
      <c r="ARH71" s="21"/>
      <c r="ARI71" s="21"/>
      <c r="ARJ71" s="21"/>
      <c r="ARK71" s="21"/>
      <c r="ARL71" s="21"/>
      <c r="ARM71" s="21"/>
      <c r="ARN71" s="21"/>
      <c r="ARO71" s="21"/>
      <c r="ARP71" s="21"/>
      <c r="ARQ71" s="21"/>
      <c r="ARR71" s="21"/>
      <c r="ARS71" s="21"/>
      <c r="ART71" s="21"/>
      <c r="ARU71" s="21"/>
      <c r="ARV71" s="21"/>
      <c r="ARW71" s="21"/>
      <c r="ARX71" s="21"/>
      <c r="ARY71" s="21"/>
      <c r="ARZ71" s="21"/>
      <c r="ASA71" s="21"/>
      <c r="ASB71" s="21"/>
      <c r="ASC71" s="21"/>
      <c r="ASD71" s="21"/>
      <c r="ASE71" s="21"/>
      <c r="ASF71" s="21"/>
      <c r="ASG71" s="21"/>
      <c r="ASH71" s="21"/>
      <c r="ASI71" s="21"/>
      <c r="ASJ71" s="21"/>
      <c r="ASK71" s="21"/>
      <c r="ASL71" s="21"/>
      <c r="ASM71" s="21"/>
      <c r="ASN71" s="21"/>
      <c r="ASO71" s="21"/>
      <c r="ASP71" s="21"/>
      <c r="ASQ71" s="21"/>
      <c r="ASR71" s="21"/>
      <c r="ASS71" s="21"/>
      <c r="AST71" s="21"/>
      <c r="ASU71" s="21"/>
      <c r="ASV71" s="21"/>
      <c r="ASW71" s="21"/>
      <c r="ASX71" s="21"/>
      <c r="ASY71" s="21"/>
      <c r="ASZ71" s="21"/>
      <c r="ATA71" s="21"/>
      <c r="ATB71" s="21"/>
      <c r="ATC71" s="21"/>
      <c r="ATD71" s="21"/>
      <c r="ATE71" s="21"/>
      <c r="ATF71" s="21"/>
      <c r="ATG71" s="21"/>
      <c r="ATH71" s="21"/>
      <c r="ATI71" s="21"/>
      <c r="ATJ71" s="21"/>
      <c r="ATK71" s="21"/>
      <c r="ATL71" s="21"/>
      <c r="ATM71" s="21"/>
      <c r="ATN71" s="21"/>
      <c r="ATO71" s="21"/>
      <c r="ATP71" s="21"/>
      <c r="ATQ71" s="21"/>
      <c r="ATR71" s="21"/>
      <c r="ATS71" s="21"/>
      <c r="ATT71" s="21"/>
      <c r="ATU71" s="21"/>
      <c r="ATV71" s="21"/>
      <c r="ATW71" s="21"/>
      <c r="ATX71" s="21"/>
      <c r="ATY71" s="21"/>
      <c r="ATZ71" s="21"/>
      <c r="AUA71" s="21"/>
      <c r="AUB71" s="21"/>
      <c r="AUC71" s="21"/>
      <c r="AUD71" s="21"/>
      <c r="AUE71" s="21"/>
      <c r="AUF71" s="21"/>
      <c r="AUG71" s="21"/>
      <c r="AUH71" s="21"/>
      <c r="AUI71" s="21"/>
      <c r="AUJ71" s="21"/>
      <c r="AUK71" s="21"/>
      <c r="AUL71" s="21"/>
      <c r="AUM71" s="21"/>
      <c r="AUN71" s="21"/>
      <c r="AUO71" s="21"/>
      <c r="AUP71" s="21"/>
      <c r="AUQ71" s="21"/>
      <c r="AUR71" s="21"/>
      <c r="AUS71" s="21"/>
      <c r="AUT71" s="21"/>
      <c r="AUU71" s="21"/>
      <c r="AUV71" s="21"/>
      <c r="AUW71" s="21"/>
      <c r="AUX71" s="21"/>
      <c r="AUY71" s="21"/>
      <c r="AUZ71" s="21"/>
      <c r="AVA71" s="21"/>
      <c r="AVB71" s="21"/>
      <c r="AVC71" s="21"/>
      <c r="AVD71" s="21"/>
      <c r="AVE71" s="21"/>
      <c r="AVF71" s="21"/>
      <c r="AVG71" s="21"/>
      <c r="AVH71" s="21"/>
      <c r="AVI71" s="21"/>
      <c r="AVJ71" s="21"/>
      <c r="AVK71" s="21"/>
      <c r="AVL71" s="21"/>
      <c r="AVM71" s="21"/>
      <c r="AVN71" s="21"/>
      <c r="AVO71" s="21"/>
      <c r="AVP71" s="21"/>
      <c r="AVQ71" s="21"/>
      <c r="AVR71" s="21"/>
      <c r="AVS71" s="21"/>
      <c r="AVT71" s="21"/>
      <c r="AVU71" s="21"/>
      <c r="AVV71" s="21"/>
      <c r="AVW71" s="21"/>
      <c r="AVX71" s="21"/>
      <c r="AVY71" s="21"/>
      <c r="AVZ71" s="21"/>
      <c r="AWA71" s="21"/>
      <c r="AWB71" s="21"/>
      <c r="AWC71" s="21"/>
      <c r="AWD71" s="21"/>
      <c r="AWE71" s="21"/>
      <c r="AWF71" s="21"/>
      <c r="AWG71" s="21"/>
      <c r="AWH71" s="21"/>
      <c r="AWI71" s="21"/>
      <c r="AWJ71" s="21"/>
      <c r="AWK71" s="21"/>
      <c r="AWL71" s="21"/>
      <c r="AWM71" s="21"/>
      <c r="AWN71" s="21"/>
      <c r="AWO71" s="21"/>
      <c r="AWP71" s="21"/>
      <c r="AWQ71" s="21"/>
      <c r="AWR71" s="21"/>
      <c r="AWS71" s="21"/>
      <c r="AWT71" s="21"/>
      <c r="AWU71" s="21"/>
      <c r="AWV71" s="21"/>
      <c r="AWW71" s="21"/>
      <c r="AWX71" s="21"/>
      <c r="AWY71" s="21"/>
      <c r="AWZ71" s="21"/>
      <c r="AXA71" s="21"/>
      <c r="AXB71" s="21"/>
      <c r="AXC71" s="21"/>
      <c r="AXD71" s="21"/>
      <c r="AXE71" s="21"/>
      <c r="AXF71" s="21"/>
      <c r="AXG71" s="21"/>
      <c r="AXH71" s="21"/>
      <c r="AXI71" s="21"/>
      <c r="AXJ71" s="21"/>
      <c r="AXK71" s="21"/>
      <c r="AXL71" s="21"/>
      <c r="AXM71" s="21"/>
      <c r="AXN71" s="21"/>
      <c r="AXO71" s="21"/>
      <c r="AXP71" s="21"/>
      <c r="AXQ71" s="21"/>
      <c r="AXR71" s="21"/>
      <c r="AXS71" s="21"/>
      <c r="AXT71" s="21"/>
      <c r="AXU71" s="21"/>
      <c r="AXV71" s="21"/>
      <c r="AXW71" s="21"/>
      <c r="AXX71" s="21"/>
      <c r="AXY71" s="21"/>
      <c r="AXZ71" s="21"/>
      <c r="AYA71" s="21"/>
      <c r="AYB71" s="21"/>
      <c r="AYC71" s="21"/>
      <c r="AYD71" s="21"/>
      <c r="AYE71" s="21"/>
      <c r="AYF71" s="21"/>
      <c r="AYG71" s="21"/>
      <c r="AYH71" s="21"/>
      <c r="AYI71" s="21"/>
      <c r="AYJ71" s="21"/>
      <c r="AYK71" s="21"/>
      <c r="AYL71" s="21"/>
      <c r="AYM71" s="21"/>
      <c r="AYN71" s="21"/>
      <c r="AYO71" s="21"/>
      <c r="AYP71" s="21"/>
      <c r="AYQ71" s="21"/>
      <c r="AYR71" s="21"/>
      <c r="AYS71" s="21"/>
      <c r="AYT71" s="21"/>
      <c r="AYU71" s="21"/>
      <c r="AYV71" s="21"/>
      <c r="AYW71" s="21"/>
      <c r="AYX71" s="21"/>
      <c r="AYY71" s="21"/>
      <c r="AYZ71" s="21"/>
      <c r="AZA71" s="21"/>
      <c r="AZB71" s="21"/>
      <c r="AZC71" s="21"/>
      <c r="AZD71" s="21"/>
      <c r="AZE71" s="21"/>
      <c r="AZF71" s="21"/>
      <c r="AZG71" s="21"/>
      <c r="AZH71" s="21"/>
      <c r="AZI71" s="21"/>
      <c r="AZJ71" s="21"/>
      <c r="AZK71" s="21"/>
      <c r="AZL71" s="21"/>
      <c r="AZM71" s="21"/>
      <c r="AZN71" s="21"/>
      <c r="AZO71" s="21"/>
      <c r="AZP71" s="21"/>
      <c r="AZQ71" s="21"/>
      <c r="AZR71" s="21"/>
      <c r="AZS71" s="21"/>
      <c r="AZT71" s="21"/>
      <c r="AZU71" s="21"/>
      <c r="AZV71" s="21"/>
      <c r="AZW71" s="21"/>
      <c r="AZX71" s="21"/>
      <c r="AZY71" s="21"/>
      <c r="AZZ71" s="21"/>
      <c r="BAA71" s="21"/>
      <c r="BAB71" s="21"/>
      <c r="BAC71" s="21"/>
      <c r="BAD71" s="21"/>
      <c r="BAE71" s="21"/>
      <c r="BAF71" s="21"/>
      <c r="BAG71" s="21"/>
      <c r="BAH71" s="21"/>
      <c r="BAI71" s="21"/>
      <c r="BAJ71" s="21"/>
      <c r="BAK71" s="21"/>
      <c r="BAL71" s="21"/>
      <c r="BAM71" s="21"/>
      <c r="BAN71" s="21"/>
      <c r="BAO71" s="21"/>
      <c r="BAP71" s="21"/>
      <c r="BAQ71" s="21"/>
      <c r="BAR71" s="21"/>
      <c r="BAS71" s="21"/>
      <c r="BAT71" s="21"/>
      <c r="BAU71" s="21"/>
      <c r="BAV71" s="21"/>
      <c r="BAW71" s="21"/>
      <c r="BAX71" s="21"/>
      <c r="BAY71" s="21"/>
      <c r="BAZ71" s="21"/>
      <c r="BBA71" s="21"/>
      <c r="BBB71" s="21"/>
      <c r="BBC71" s="21"/>
      <c r="BBD71" s="21"/>
      <c r="BBE71" s="21"/>
      <c r="BBF71" s="21"/>
      <c r="BBG71" s="21"/>
      <c r="BBH71" s="21"/>
      <c r="BBI71" s="21"/>
      <c r="BBJ71" s="21"/>
      <c r="BBK71" s="21"/>
      <c r="BBL71" s="21"/>
      <c r="BBM71" s="21"/>
      <c r="BBN71" s="21"/>
      <c r="BBO71" s="21"/>
      <c r="BBP71" s="21"/>
      <c r="BBQ71" s="21"/>
      <c r="BBR71" s="21"/>
      <c r="BBS71" s="21"/>
      <c r="BBT71" s="21"/>
      <c r="BBU71" s="21"/>
      <c r="BBV71" s="21"/>
      <c r="BBW71" s="21"/>
      <c r="BBX71" s="21"/>
      <c r="BBY71" s="21"/>
      <c r="BBZ71" s="21"/>
      <c r="BCA71" s="21"/>
      <c r="BCB71" s="21"/>
      <c r="BCC71" s="21"/>
      <c r="BCD71" s="21"/>
      <c r="BCE71" s="21"/>
      <c r="BCF71" s="21"/>
      <c r="BCG71" s="21"/>
      <c r="BCH71" s="21"/>
      <c r="BCI71" s="21"/>
      <c r="BCJ71" s="21"/>
      <c r="BCK71" s="21"/>
      <c r="BCL71" s="21"/>
      <c r="BCM71" s="21"/>
      <c r="BCN71" s="21"/>
      <c r="BCO71" s="21"/>
      <c r="BCP71" s="21"/>
      <c r="BCQ71" s="21"/>
      <c r="BCR71" s="21"/>
      <c r="BCS71" s="21"/>
      <c r="BCT71" s="21"/>
      <c r="BCU71" s="21"/>
      <c r="BCV71" s="21"/>
      <c r="BCW71" s="21"/>
      <c r="BCX71" s="21"/>
      <c r="BCY71" s="21"/>
      <c r="BCZ71" s="21"/>
      <c r="BDA71" s="21"/>
      <c r="BDB71" s="21"/>
      <c r="BDC71" s="21"/>
      <c r="BDD71" s="21"/>
      <c r="BDE71" s="21"/>
      <c r="BDF71" s="21"/>
      <c r="BDG71" s="21"/>
      <c r="BDH71" s="21"/>
      <c r="BDI71" s="21"/>
      <c r="BDJ71" s="21"/>
      <c r="BDK71" s="21"/>
      <c r="BDL71" s="21"/>
      <c r="BDM71" s="21"/>
      <c r="BDN71" s="21"/>
      <c r="BDO71" s="21"/>
      <c r="BDP71" s="21"/>
      <c r="BDQ71" s="21"/>
      <c r="BDR71" s="21"/>
      <c r="BDS71" s="21"/>
      <c r="BDT71" s="21"/>
      <c r="BDU71" s="21"/>
      <c r="BDV71" s="21"/>
      <c r="BDW71" s="21"/>
      <c r="BDX71" s="21"/>
      <c r="BDY71" s="21"/>
      <c r="BDZ71" s="21"/>
      <c r="BEA71" s="21"/>
      <c r="BEB71" s="21"/>
      <c r="BEC71" s="21"/>
      <c r="BED71" s="21"/>
      <c r="BEE71" s="21"/>
      <c r="BEF71" s="21"/>
      <c r="BEG71" s="21"/>
      <c r="BEH71" s="21"/>
      <c r="BEI71" s="21"/>
      <c r="BEJ71" s="21"/>
      <c r="BEK71" s="21"/>
      <c r="BEL71" s="21"/>
      <c r="BEM71" s="21"/>
      <c r="BEN71" s="21"/>
      <c r="BEO71" s="21"/>
      <c r="BEP71" s="21"/>
      <c r="BEQ71" s="21"/>
      <c r="BER71" s="21"/>
      <c r="BES71" s="21"/>
      <c r="BET71" s="21"/>
      <c r="BEU71" s="21"/>
      <c r="BEV71" s="21"/>
      <c r="BEW71" s="21"/>
      <c r="BEX71" s="21"/>
      <c r="BEY71" s="21"/>
      <c r="BEZ71" s="21"/>
      <c r="BFA71" s="21"/>
      <c r="BFB71" s="21"/>
      <c r="BFC71" s="21"/>
      <c r="BFD71" s="21"/>
      <c r="BFE71" s="21"/>
      <c r="BFF71" s="21"/>
      <c r="BFG71" s="21"/>
      <c r="BFH71" s="21"/>
      <c r="BFI71" s="21"/>
      <c r="BFJ71" s="21"/>
      <c r="BFK71" s="21"/>
      <c r="BFL71" s="21"/>
      <c r="BFM71" s="21"/>
      <c r="BFN71" s="21"/>
      <c r="BFO71" s="21"/>
      <c r="BFP71" s="21"/>
      <c r="BFQ71" s="21"/>
      <c r="BFR71" s="21"/>
      <c r="BFS71" s="21"/>
      <c r="BFT71" s="21"/>
      <c r="BFU71" s="21"/>
      <c r="BFV71" s="21"/>
      <c r="BFW71" s="21"/>
      <c r="BFX71" s="21"/>
      <c r="BFY71" s="21"/>
      <c r="BFZ71" s="21"/>
      <c r="BGA71" s="21"/>
      <c r="BGB71" s="21"/>
      <c r="BGC71" s="21"/>
      <c r="BGD71" s="21"/>
      <c r="BGE71" s="21"/>
      <c r="BGF71" s="21"/>
      <c r="BGG71" s="21"/>
      <c r="BGH71" s="21"/>
      <c r="BGI71" s="21"/>
      <c r="BGJ71" s="21"/>
      <c r="BGK71" s="21"/>
      <c r="BGL71" s="21"/>
      <c r="BGM71" s="21"/>
      <c r="BGN71" s="21"/>
      <c r="BGO71" s="21"/>
      <c r="BGP71" s="21"/>
      <c r="BGQ71" s="21"/>
      <c r="BGR71" s="21"/>
      <c r="BGS71" s="21"/>
      <c r="BGT71" s="21"/>
      <c r="BGU71" s="21"/>
      <c r="BGV71" s="21"/>
      <c r="BGW71" s="21"/>
      <c r="BGX71" s="21"/>
      <c r="BGY71" s="21"/>
      <c r="BGZ71" s="21"/>
      <c r="BHA71" s="21"/>
      <c r="BHB71" s="21"/>
      <c r="BHC71" s="21"/>
      <c r="BHD71" s="21"/>
      <c r="BHE71" s="21"/>
      <c r="BHF71" s="21"/>
      <c r="BHG71" s="21"/>
      <c r="BHH71" s="21"/>
      <c r="BHI71" s="21"/>
      <c r="BHJ71" s="21"/>
      <c r="BHK71" s="21"/>
      <c r="BHL71" s="21"/>
      <c r="BHM71" s="21"/>
      <c r="BHN71" s="21"/>
      <c r="BHO71" s="21"/>
      <c r="BHP71" s="21"/>
      <c r="BHQ71" s="21"/>
      <c r="BHR71" s="21"/>
      <c r="BHS71" s="21"/>
      <c r="BHT71" s="21"/>
      <c r="BHU71" s="21"/>
      <c r="BHV71" s="21"/>
      <c r="BHW71" s="21"/>
      <c r="BHX71" s="21"/>
      <c r="BHY71" s="21"/>
      <c r="BHZ71" s="21"/>
      <c r="BIA71" s="21"/>
      <c r="BIB71" s="21"/>
      <c r="BIC71" s="21"/>
      <c r="BID71" s="21"/>
      <c r="BIE71" s="21"/>
      <c r="BIF71" s="21"/>
      <c r="BIG71" s="21"/>
      <c r="BIH71" s="21"/>
      <c r="BII71" s="21"/>
      <c r="BIJ71" s="21"/>
      <c r="BIK71" s="21"/>
      <c r="BIL71" s="21"/>
      <c r="BIM71" s="21"/>
      <c r="BIN71" s="21"/>
      <c r="BIO71" s="21"/>
      <c r="BIP71" s="21"/>
      <c r="BIQ71" s="21"/>
      <c r="BIR71" s="21"/>
      <c r="BIS71" s="21"/>
      <c r="BIT71" s="21"/>
      <c r="BIU71" s="21"/>
      <c r="BIV71" s="21"/>
      <c r="BIW71" s="21"/>
      <c r="BIX71" s="21"/>
      <c r="BIY71" s="21"/>
      <c r="BIZ71" s="21"/>
      <c r="BJA71" s="21"/>
      <c r="BJB71" s="21"/>
      <c r="BJC71" s="21"/>
      <c r="BJD71" s="21"/>
      <c r="BJE71" s="21"/>
      <c r="BJF71" s="21"/>
      <c r="BJG71" s="21"/>
      <c r="BJH71" s="21"/>
      <c r="BJI71" s="21"/>
      <c r="BJJ71" s="21"/>
      <c r="BJK71" s="21"/>
      <c r="BJL71" s="21"/>
      <c r="BJM71" s="21"/>
      <c r="BJN71" s="21"/>
      <c r="BJO71" s="21"/>
      <c r="BJP71" s="21"/>
      <c r="BJQ71" s="21"/>
      <c r="BJR71" s="21"/>
      <c r="BJS71" s="21"/>
      <c r="BJT71" s="21"/>
      <c r="BJU71" s="21"/>
      <c r="BJV71" s="21"/>
      <c r="BJW71" s="21"/>
      <c r="BJX71" s="21"/>
      <c r="BJY71" s="21"/>
      <c r="BJZ71" s="21"/>
      <c r="BKA71" s="21"/>
      <c r="BKB71" s="21"/>
      <c r="BKC71" s="21"/>
      <c r="BKD71" s="21"/>
      <c r="BKE71" s="21"/>
      <c r="BKF71" s="21"/>
      <c r="BKG71" s="21"/>
      <c r="BKH71" s="21"/>
      <c r="BKI71" s="21"/>
      <c r="BKJ71" s="21"/>
      <c r="BKK71" s="21"/>
      <c r="BKL71" s="21"/>
      <c r="BKM71" s="21"/>
      <c r="BKN71" s="21"/>
      <c r="BKO71" s="21"/>
      <c r="BKP71" s="21"/>
      <c r="BKQ71" s="21"/>
      <c r="BKR71" s="21"/>
      <c r="BKS71" s="21"/>
      <c r="BKT71" s="21"/>
      <c r="BKU71" s="21"/>
      <c r="BKV71" s="21"/>
      <c r="BKW71" s="21"/>
      <c r="BKX71" s="21"/>
      <c r="BKY71" s="21"/>
      <c r="BKZ71" s="21"/>
      <c r="BLA71" s="21"/>
      <c r="BLB71" s="21"/>
      <c r="BLC71" s="21"/>
      <c r="BLD71" s="21"/>
      <c r="BLE71" s="21"/>
      <c r="BLF71" s="21"/>
      <c r="BLG71" s="21"/>
      <c r="BLH71" s="21"/>
      <c r="BLI71" s="21"/>
      <c r="BLJ71" s="21"/>
      <c r="BLK71" s="21"/>
      <c r="BLL71" s="21"/>
      <c r="BLM71" s="21"/>
      <c r="BLN71" s="21"/>
      <c r="BLO71" s="21"/>
      <c r="BLP71" s="21"/>
      <c r="BLQ71" s="21"/>
      <c r="BLR71" s="21"/>
      <c r="BLS71" s="21"/>
      <c r="BLT71" s="21"/>
      <c r="BLU71" s="21"/>
      <c r="BLV71" s="21"/>
      <c r="BLW71" s="21"/>
      <c r="BLX71" s="21"/>
      <c r="BLY71" s="21"/>
      <c r="BLZ71" s="21"/>
      <c r="BMA71" s="21"/>
      <c r="BMB71" s="21"/>
      <c r="BMC71" s="21"/>
      <c r="BMD71" s="21"/>
      <c r="BME71" s="21"/>
      <c r="BMF71" s="21"/>
      <c r="BMG71" s="21"/>
      <c r="BMH71" s="21"/>
      <c r="BMI71" s="21"/>
      <c r="BMJ71" s="21"/>
      <c r="BMK71" s="21"/>
      <c r="BML71" s="21"/>
      <c r="BMM71" s="21"/>
      <c r="BMN71" s="21"/>
      <c r="BMO71" s="21"/>
      <c r="BMP71" s="21"/>
      <c r="BMQ71" s="21"/>
      <c r="BMR71" s="21"/>
      <c r="BMS71" s="21"/>
      <c r="BMT71" s="21"/>
      <c r="BMU71" s="21"/>
      <c r="BMV71" s="21"/>
      <c r="BMW71" s="21"/>
      <c r="BMX71" s="21"/>
      <c r="BMY71" s="21"/>
      <c r="BMZ71" s="21"/>
      <c r="BNA71" s="21"/>
      <c r="BNB71" s="21"/>
      <c r="BNC71" s="21"/>
      <c r="BND71" s="21"/>
      <c r="BNE71" s="21"/>
      <c r="BNF71" s="21"/>
      <c r="BNG71" s="21"/>
      <c r="BNH71" s="21"/>
      <c r="BNI71" s="21"/>
      <c r="BNJ71" s="21"/>
      <c r="BNK71" s="21"/>
      <c r="BNL71" s="21"/>
      <c r="BNM71" s="21"/>
      <c r="BNN71" s="21"/>
      <c r="BNO71" s="21"/>
      <c r="BNP71" s="21"/>
      <c r="BNQ71" s="21"/>
      <c r="BNR71" s="21"/>
      <c r="BNS71" s="21"/>
      <c r="BNT71" s="21"/>
      <c r="BNU71" s="21"/>
      <c r="BNV71" s="21"/>
      <c r="BNW71" s="21"/>
      <c r="BNX71" s="21"/>
      <c r="BNY71" s="21"/>
      <c r="BNZ71" s="21"/>
      <c r="BOA71" s="21"/>
      <c r="BOB71" s="21"/>
      <c r="BOC71" s="21"/>
      <c r="BOD71" s="21"/>
      <c r="BOE71" s="21"/>
      <c r="BOF71" s="21"/>
      <c r="BOG71" s="21"/>
      <c r="BOH71" s="21"/>
      <c r="BOI71" s="21"/>
      <c r="BOJ71" s="21"/>
      <c r="BOK71" s="21"/>
      <c r="BOL71" s="21"/>
      <c r="BOM71" s="21"/>
      <c r="BON71" s="21"/>
      <c r="BOO71" s="21"/>
      <c r="BOP71" s="21"/>
      <c r="BOQ71" s="21"/>
      <c r="BOR71" s="21"/>
      <c r="BOS71" s="21"/>
      <c r="BOT71" s="21"/>
      <c r="BOU71" s="21"/>
      <c r="BOV71" s="21"/>
      <c r="BOW71" s="21"/>
      <c r="BOX71" s="21"/>
      <c r="BOY71" s="21"/>
      <c r="BOZ71" s="21"/>
      <c r="BPA71" s="21"/>
      <c r="BPB71" s="21"/>
      <c r="BPC71" s="21"/>
      <c r="BPD71" s="21"/>
      <c r="BPE71" s="21"/>
      <c r="BPF71" s="21"/>
      <c r="BPG71" s="21"/>
      <c r="BPH71" s="21"/>
      <c r="BPI71" s="21"/>
      <c r="BPJ71" s="21"/>
      <c r="BPK71" s="21"/>
      <c r="BPL71" s="21"/>
      <c r="BPM71" s="21"/>
      <c r="BPN71" s="21"/>
      <c r="BPO71" s="21"/>
      <c r="BPP71" s="21"/>
      <c r="BPQ71" s="21"/>
      <c r="BPR71" s="21"/>
      <c r="BPS71" s="21"/>
      <c r="BPT71" s="21"/>
      <c r="BPU71" s="21"/>
      <c r="BPV71" s="21"/>
      <c r="BPW71" s="21"/>
      <c r="BPX71" s="21"/>
      <c r="BPY71" s="21"/>
      <c r="BPZ71" s="21"/>
      <c r="BQA71" s="21"/>
      <c r="BQB71" s="21"/>
      <c r="BQC71" s="21"/>
      <c r="BQD71" s="21"/>
      <c r="BQE71" s="21"/>
      <c r="BQF71" s="21"/>
      <c r="BQG71" s="21"/>
      <c r="BQH71" s="21"/>
      <c r="BQI71" s="21"/>
      <c r="BQJ71" s="21"/>
      <c r="BQK71" s="21"/>
      <c r="BQL71" s="21"/>
      <c r="BQM71" s="21"/>
      <c r="BQN71" s="21"/>
      <c r="BQO71" s="21"/>
      <c r="BQP71" s="21"/>
      <c r="BQQ71" s="21"/>
      <c r="BQR71" s="21"/>
      <c r="BQS71" s="21"/>
      <c r="BQT71" s="21"/>
      <c r="BQU71" s="21"/>
      <c r="BQV71" s="21"/>
      <c r="BQW71" s="21"/>
      <c r="BQX71" s="21"/>
      <c r="BQY71" s="21"/>
      <c r="BQZ71" s="21"/>
      <c r="BRA71" s="21"/>
      <c r="BRB71" s="21"/>
      <c r="BRC71" s="21"/>
      <c r="BRD71" s="21"/>
      <c r="BRE71" s="21"/>
      <c r="BRF71" s="21"/>
      <c r="BRG71" s="21"/>
      <c r="BRH71" s="21"/>
      <c r="BRI71" s="21"/>
      <c r="BRJ71" s="21"/>
      <c r="BRK71" s="21"/>
      <c r="BRL71" s="21"/>
      <c r="BRM71" s="21"/>
      <c r="BRN71" s="21"/>
      <c r="BRO71" s="21"/>
      <c r="BRP71" s="21"/>
      <c r="BRQ71" s="21"/>
      <c r="BRR71" s="21"/>
      <c r="BRS71" s="21"/>
      <c r="BRT71" s="21"/>
      <c r="BRU71" s="21"/>
      <c r="BRV71" s="21"/>
      <c r="BRW71" s="21"/>
      <c r="BRX71" s="21"/>
      <c r="BRY71" s="21"/>
      <c r="BRZ71" s="21"/>
      <c r="BSA71" s="21"/>
      <c r="BSB71" s="21"/>
      <c r="BSC71" s="21"/>
      <c r="BSD71" s="21"/>
      <c r="BSE71" s="21"/>
      <c r="BSF71" s="21"/>
      <c r="BSG71" s="21"/>
      <c r="BSH71" s="21"/>
      <c r="BSI71" s="21"/>
      <c r="BSJ71" s="21"/>
      <c r="BSK71" s="21"/>
      <c r="BSL71" s="21"/>
      <c r="BSM71" s="21"/>
      <c r="BSN71" s="21"/>
      <c r="BSO71" s="21"/>
      <c r="BSP71" s="21"/>
      <c r="BSQ71" s="21"/>
      <c r="BSR71" s="21"/>
      <c r="BSS71" s="21"/>
      <c r="BST71" s="21"/>
      <c r="BSU71" s="21"/>
      <c r="BSV71" s="21"/>
      <c r="BSW71" s="21"/>
      <c r="BSX71" s="21"/>
      <c r="BSY71" s="21"/>
      <c r="BSZ71" s="21"/>
      <c r="BTA71" s="21"/>
      <c r="BTB71" s="21"/>
      <c r="BTC71" s="21"/>
      <c r="BTD71" s="21"/>
      <c r="BTE71" s="21"/>
      <c r="BTF71" s="21"/>
      <c r="BTG71" s="21"/>
      <c r="BTH71" s="21"/>
      <c r="BTI71" s="21"/>
      <c r="BTJ71" s="21"/>
      <c r="BTK71" s="21"/>
      <c r="BTL71" s="21"/>
      <c r="BTM71" s="21"/>
      <c r="BTN71" s="21"/>
      <c r="BTO71" s="21"/>
      <c r="BTP71" s="21"/>
      <c r="BTQ71" s="21"/>
      <c r="BTR71" s="21"/>
      <c r="BTS71" s="21"/>
      <c r="BTT71" s="21"/>
      <c r="BTU71" s="21"/>
      <c r="BTV71" s="21"/>
      <c r="BTW71" s="21"/>
      <c r="BTX71" s="21"/>
      <c r="BTY71" s="21"/>
      <c r="BTZ71" s="21"/>
      <c r="BUA71" s="21"/>
      <c r="BUB71" s="21"/>
      <c r="BUC71" s="21"/>
      <c r="BUD71" s="21"/>
      <c r="BUE71" s="21"/>
      <c r="BUF71" s="21"/>
      <c r="BUG71" s="21"/>
      <c r="BUH71" s="21"/>
      <c r="BUI71" s="21"/>
      <c r="BUJ71" s="21"/>
      <c r="BUK71" s="21"/>
      <c r="BUL71" s="21"/>
      <c r="BUM71" s="21"/>
      <c r="BUN71" s="21"/>
      <c r="BUO71" s="21"/>
      <c r="BUP71" s="21"/>
      <c r="BUQ71" s="21"/>
      <c r="BUR71" s="21"/>
      <c r="BUS71" s="21"/>
      <c r="BUT71" s="21"/>
      <c r="BUU71" s="21"/>
      <c r="BUV71" s="21"/>
      <c r="BUW71" s="21"/>
      <c r="BUX71" s="21"/>
      <c r="BUY71" s="21"/>
      <c r="BUZ71" s="21"/>
      <c r="BVA71" s="21"/>
      <c r="BVB71" s="21"/>
      <c r="BVC71" s="21"/>
      <c r="BVD71" s="21"/>
      <c r="BVE71" s="21"/>
      <c r="BVF71" s="21"/>
      <c r="BVG71" s="21"/>
      <c r="BVH71" s="21"/>
      <c r="BVI71" s="21"/>
      <c r="BVJ71" s="21"/>
      <c r="BVK71" s="21"/>
      <c r="BVL71" s="21"/>
      <c r="BVM71" s="21"/>
      <c r="BVN71" s="21"/>
      <c r="BVO71" s="21"/>
      <c r="BVP71" s="21"/>
      <c r="BVQ71" s="21"/>
      <c r="BVR71" s="21"/>
      <c r="BVS71" s="21"/>
      <c r="BVT71" s="21"/>
      <c r="BVU71" s="21"/>
      <c r="BVV71" s="21"/>
      <c r="BVW71" s="21"/>
      <c r="BVX71" s="21"/>
      <c r="BVY71" s="21"/>
      <c r="BVZ71" s="21"/>
      <c r="BWA71" s="21"/>
      <c r="BWB71" s="21"/>
      <c r="BWC71" s="21"/>
      <c r="BWD71" s="21"/>
      <c r="BWE71" s="21"/>
      <c r="BWF71" s="21"/>
      <c r="BWG71" s="21"/>
      <c r="BWH71" s="21"/>
      <c r="BWI71" s="21"/>
      <c r="BWJ71" s="21"/>
      <c r="BWK71" s="21"/>
      <c r="BWL71" s="21"/>
      <c r="BWM71" s="21"/>
      <c r="BWN71" s="21"/>
      <c r="BWO71" s="21"/>
      <c r="BWP71" s="21"/>
      <c r="BWQ71" s="21"/>
      <c r="BWR71" s="21"/>
      <c r="BWS71" s="21"/>
      <c r="BWT71" s="21"/>
      <c r="BWU71" s="21"/>
      <c r="BWV71" s="21"/>
      <c r="BWW71" s="21"/>
      <c r="BWX71" s="21"/>
      <c r="BWY71" s="21"/>
      <c r="BWZ71" s="21"/>
      <c r="BXA71" s="21"/>
      <c r="BXB71" s="21"/>
      <c r="BXC71" s="21"/>
      <c r="BXD71" s="21"/>
      <c r="BXE71" s="21"/>
      <c r="BXF71" s="21"/>
      <c r="BXG71" s="21"/>
      <c r="BXH71" s="21"/>
      <c r="BXI71" s="21"/>
      <c r="BXJ71" s="21"/>
      <c r="BXK71" s="21"/>
      <c r="BXL71" s="21"/>
      <c r="BXM71" s="21"/>
      <c r="BXN71" s="21"/>
      <c r="BXO71" s="21"/>
      <c r="BXP71" s="21"/>
      <c r="BXQ71" s="21"/>
      <c r="BXR71" s="21"/>
      <c r="BXS71" s="21"/>
      <c r="BXT71" s="21"/>
      <c r="BXU71" s="21"/>
      <c r="BXV71" s="21"/>
      <c r="BXW71" s="21"/>
      <c r="BXX71" s="21"/>
      <c r="BXY71" s="21"/>
      <c r="BXZ71" s="21"/>
      <c r="BYA71" s="21"/>
      <c r="BYB71" s="21"/>
      <c r="BYC71" s="21"/>
      <c r="BYD71" s="21"/>
      <c r="BYE71" s="21"/>
      <c r="BYF71" s="21"/>
      <c r="BYG71" s="21"/>
      <c r="BYH71" s="21"/>
      <c r="BYI71" s="21"/>
      <c r="BYJ71" s="21"/>
      <c r="BYK71" s="21"/>
      <c r="BYL71" s="21"/>
      <c r="BYM71" s="21"/>
      <c r="BYN71" s="21"/>
      <c r="BYO71" s="21"/>
      <c r="BYP71" s="21"/>
      <c r="BYQ71" s="21"/>
      <c r="BYR71" s="21"/>
      <c r="BYS71" s="21"/>
      <c r="BYT71" s="21"/>
      <c r="BYU71" s="21"/>
      <c r="BYV71" s="21"/>
      <c r="BYW71" s="21"/>
      <c r="BYX71" s="21"/>
      <c r="BYY71" s="21"/>
      <c r="BYZ71" s="21"/>
      <c r="BZA71" s="21"/>
      <c r="BZB71" s="21"/>
      <c r="BZC71" s="21"/>
      <c r="BZD71" s="21"/>
      <c r="BZE71" s="21"/>
      <c r="BZF71" s="21"/>
      <c r="BZG71" s="21"/>
      <c r="BZH71" s="21"/>
      <c r="BZI71" s="21"/>
      <c r="BZJ71" s="21"/>
      <c r="BZK71" s="21"/>
      <c r="BZL71" s="21"/>
      <c r="BZM71" s="21"/>
      <c r="BZN71" s="21"/>
      <c r="BZO71" s="21"/>
      <c r="BZP71" s="21"/>
      <c r="BZQ71" s="21"/>
      <c r="BZR71" s="21"/>
      <c r="BZS71" s="21"/>
      <c r="BZT71" s="21"/>
      <c r="BZU71" s="21"/>
      <c r="BZV71" s="21"/>
      <c r="BZW71" s="21"/>
      <c r="BZX71" s="21"/>
      <c r="BZY71" s="21"/>
      <c r="BZZ71" s="21"/>
      <c r="CAA71" s="21"/>
      <c r="CAB71" s="21"/>
      <c r="CAC71" s="21"/>
      <c r="CAD71" s="21"/>
      <c r="CAE71" s="21"/>
      <c r="CAF71" s="21"/>
      <c r="CAG71" s="21"/>
      <c r="CAH71" s="21"/>
      <c r="CAI71" s="21"/>
      <c r="CAJ71" s="21"/>
      <c r="CAK71" s="21"/>
      <c r="CAL71" s="21"/>
      <c r="CAM71" s="21"/>
      <c r="CAN71" s="21"/>
      <c r="CAO71" s="21"/>
      <c r="CAP71" s="21"/>
      <c r="CAQ71" s="21"/>
      <c r="CAR71" s="21"/>
      <c r="CAS71" s="21"/>
      <c r="CAT71" s="21"/>
      <c r="CAU71" s="21"/>
      <c r="CAV71" s="21"/>
      <c r="CAW71" s="21"/>
      <c r="CAX71" s="21"/>
      <c r="CAY71" s="21"/>
      <c r="CAZ71" s="21"/>
      <c r="CBA71" s="21"/>
      <c r="CBB71" s="21"/>
      <c r="CBC71" s="21"/>
      <c r="CBD71" s="21"/>
      <c r="CBE71" s="21"/>
      <c r="CBF71" s="21"/>
      <c r="CBG71" s="21"/>
      <c r="CBH71" s="21"/>
      <c r="CBI71" s="21"/>
      <c r="CBJ71" s="21"/>
      <c r="CBK71" s="21"/>
      <c r="CBL71" s="21"/>
      <c r="CBM71" s="21"/>
      <c r="CBN71" s="21"/>
      <c r="CBO71" s="21"/>
      <c r="CBP71" s="21"/>
      <c r="CBQ71" s="21"/>
      <c r="CBR71" s="21"/>
      <c r="CBS71" s="21"/>
      <c r="CBT71" s="21"/>
      <c r="CBU71" s="21"/>
      <c r="CBV71" s="21"/>
      <c r="CBW71" s="21"/>
      <c r="CBX71" s="21"/>
      <c r="CBY71" s="21"/>
      <c r="CBZ71" s="21"/>
      <c r="CCA71" s="21"/>
      <c r="CCB71" s="21"/>
      <c r="CCC71" s="21"/>
      <c r="CCD71" s="21"/>
      <c r="CCE71" s="21"/>
      <c r="CCF71" s="21"/>
      <c r="CCG71" s="21"/>
      <c r="CCH71" s="21"/>
      <c r="CCI71" s="21"/>
      <c r="CCJ71" s="21"/>
      <c r="CCK71" s="21"/>
      <c r="CCL71" s="21"/>
      <c r="CCM71" s="21"/>
      <c r="CCN71" s="21"/>
      <c r="CCO71" s="21"/>
      <c r="CCP71" s="21"/>
      <c r="CCQ71" s="21"/>
      <c r="CCR71" s="21"/>
      <c r="CCS71" s="21"/>
      <c r="CCT71" s="21"/>
      <c r="CCU71" s="21"/>
      <c r="CCV71" s="21"/>
      <c r="CCW71" s="21"/>
      <c r="CCX71" s="21"/>
      <c r="CCY71" s="21"/>
      <c r="CCZ71" s="21"/>
      <c r="CDA71" s="21"/>
      <c r="CDB71" s="21"/>
      <c r="CDC71" s="21"/>
      <c r="CDD71" s="21"/>
      <c r="CDE71" s="21"/>
      <c r="CDF71" s="21"/>
      <c r="CDG71" s="21"/>
      <c r="CDH71" s="21"/>
      <c r="CDI71" s="21"/>
      <c r="CDJ71" s="21"/>
      <c r="CDK71" s="21"/>
      <c r="CDL71" s="21"/>
      <c r="CDM71" s="21"/>
      <c r="CDN71" s="21"/>
      <c r="CDO71" s="21"/>
      <c r="CDP71" s="21"/>
      <c r="CDQ71" s="21"/>
      <c r="CDR71" s="21"/>
      <c r="CDS71" s="21"/>
      <c r="CDT71" s="21"/>
      <c r="CDU71" s="21"/>
      <c r="CDV71" s="21"/>
      <c r="CDW71" s="21"/>
      <c r="CDX71" s="21"/>
      <c r="CDY71" s="21"/>
      <c r="CDZ71" s="21"/>
      <c r="CEA71" s="21"/>
      <c r="CEB71" s="21"/>
      <c r="CEC71" s="21"/>
      <c r="CED71" s="21"/>
      <c r="CEE71" s="21"/>
      <c r="CEF71" s="21"/>
      <c r="CEG71" s="21"/>
      <c r="CEH71" s="21"/>
      <c r="CEI71" s="21"/>
      <c r="CEJ71" s="21"/>
      <c r="CEK71" s="21"/>
      <c r="CEL71" s="21"/>
      <c r="CEM71" s="21"/>
      <c r="CEN71" s="21"/>
      <c r="CEO71" s="21"/>
      <c r="CEP71" s="21"/>
      <c r="CEQ71" s="21"/>
      <c r="CER71" s="21"/>
      <c r="CES71" s="21"/>
      <c r="CET71" s="21"/>
      <c r="CEU71" s="21"/>
      <c r="CEV71" s="21"/>
      <c r="CEW71" s="21"/>
      <c r="CEX71" s="21"/>
      <c r="CEY71" s="21"/>
      <c r="CEZ71" s="21"/>
      <c r="CFA71" s="21"/>
      <c r="CFB71" s="21"/>
      <c r="CFC71" s="21"/>
      <c r="CFD71" s="21"/>
      <c r="CFE71" s="21"/>
      <c r="CFF71" s="21"/>
      <c r="CFG71" s="21"/>
      <c r="CFH71" s="21"/>
      <c r="CFI71" s="21"/>
      <c r="CFJ71" s="21"/>
      <c r="CFK71" s="21"/>
      <c r="CFL71" s="21"/>
      <c r="CFM71" s="21"/>
      <c r="CFN71" s="21"/>
      <c r="CFO71" s="21"/>
      <c r="CFP71" s="21"/>
      <c r="CFQ71" s="21"/>
      <c r="CFR71" s="21"/>
      <c r="CFS71" s="21"/>
      <c r="CFT71" s="21"/>
      <c r="CFU71" s="21"/>
      <c r="CFV71" s="21"/>
      <c r="CFW71" s="21"/>
      <c r="CFX71" s="21"/>
      <c r="CFY71" s="21"/>
      <c r="CFZ71" s="21"/>
      <c r="CGA71" s="21"/>
      <c r="CGB71" s="21"/>
      <c r="CGC71" s="21"/>
      <c r="CGD71" s="21"/>
      <c r="CGE71" s="21"/>
      <c r="CGF71" s="21"/>
      <c r="CGG71" s="21"/>
      <c r="CGH71" s="21"/>
      <c r="CGI71" s="21"/>
      <c r="CGJ71" s="21"/>
      <c r="CGK71" s="21"/>
      <c r="CGL71" s="21"/>
      <c r="CGM71" s="21"/>
      <c r="CGN71" s="21"/>
      <c r="CGO71" s="21"/>
      <c r="CGP71" s="21"/>
      <c r="CGQ71" s="21"/>
      <c r="CGR71" s="21"/>
      <c r="CGS71" s="21"/>
      <c r="CGT71" s="21"/>
      <c r="CGU71" s="21"/>
      <c r="CGV71" s="21"/>
      <c r="CGW71" s="21"/>
      <c r="CGX71" s="21"/>
      <c r="CGY71" s="21"/>
      <c r="CGZ71" s="21"/>
      <c r="CHA71" s="21"/>
      <c r="CHB71" s="21"/>
      <c r="CHC71" s="21"/>
      <c r="CHD71" s="21"/>
      <c r="CHE71" s="21"/>
      <c r="CHF71" s="21"/>
      <c r="CHG71" s="21"/>
      <c r="CHH71" s="21"/>
      <c r="CHI71" s="21"/>
      <c r="CHJ71" s="21"/>
      <c r="CHK71" s="21"/>
      <c r="CHL71" s="21"/>
      <c r="CHM71" s="21"/>
      <c r="CHN71" s="21"/>
      <c r="CHO71" s="21"/>
      <c r="CHP71" s="21"/>
      <c r="CHQ71" s="21"/>
      <c r="CHR71" s="21"/>
      <c r="CHS71" s="21"/>
      <c r="CHT71" s="21"/>
      <c r="CHU71" s="21"/>
      <c r="CHV71" s="21"/>
      <c r="CHW71" s="21"/>
      <c r="CHX71" s="21"/>
      <c r="CHY71" s="21"/>
      <c r="CHZ71" s="21"/>
      <c r="CIA71" s="21"/>
      <c r="CIB71" s="21"/>
      <c r="CIC71" s="21"/>
      <c r="CID71" s="21"/>
      <c r="CIE71" s="21"/>
      <c r="CIF71" s="21"/>
      <c r="CIG71" s="21"/>
      <c r="CIH71" s="21"/>
      <c r="CII71" s="21"/>
      <c r="CIJ71" s="21"/>
      <c r="CIK71" s="21"/>
      <c r="CIL71" s="21"/>
      <c r="CIM71" s="21"/>
      <c r="CIN71" s="21"/>
      <c r="CIO71" s="21"/>
      <c r="CIP71" s="21"/>
      <c r="CIQ71" s="21"/>
      <c r="CIR71" s="21"/>
      <c r="CIS71" s="21"/>
      <c r="CIT71" s="21"/>
      <c r="CIU71" s="21"/>
      <c r="CIV71" s="21"/>
      <c r="CIW71" s="21"/>
      <c r="CIX71" s="21"/>
      <c r="CIY71" s="21"/>
      <c r="CIZ71" s="21"/>
      <c r="CJA71" s="21"/>
      <c r="CJB71" s="21"/>
      <c r="CJC71" s="21"/>
      <c r="CJD71" s="21"/>
      <c r="CJE71" s="21"/>
      <c r="CJF71" s="21"/>
      <c r="CJG71" s="21"/>
      <c r="CJH71" s="21"/>
      <c r="CJI71" s="21"/>
      <c r="CJJ71" s="21"/>
      <c r="CJK71" s="21"/>
      <c r="CJL71" s="21"/>
      <c r="CJM71" s="21"/>
      <c r="CJN71" s="21"/>
      <c r="CJO71" s="21"/>
      <c r="CJP71" s="21"/>
      <c r="CJQ71" s="21"/>
      <c r="CJR71" s="21"/>
      <c r="CJS71" s="21"/>
      <c r="CJT71" s="21"/>
      <c r="CJU71" s="21"/>
      <c r="CJV71" s="21"/>
      <c r="CJW71" s="21"/>
      <c r="CJX71" s="21"/>
      <c r="CJY71" s="21"/>
      <c r="CJZ71" s="21"/>
      <c r="CKA71" s="21"/>
      <c r="CKB71" s="21"/>
      <c r="CKC71" s="21"/>
      <c r="CKD71" s="21"/>
      <c r="CKE71" s="21"/>
      <c r="CKF71" s="21"/>
      <c r="CKG71" s="21"/>
      <c r="CKH71" s="21"/>
      <c r="CKI71" s="21"/>
      <c r="CKJ71" s="21"/>
      <c r="CKK71" s="21"/>
      <c r="CKL71" s="21"/>
      <c r="CKM71" s="21"/>
      <c r="CKN71" s="21"/>
      <c r="CKO71" s="21"/>
      <c r="CKP71" s="21"/>
      <c r="CKQ71" s="21"/>
      <c r="CKR71" s="21"/>
      <c r="CKS71" s="21"/>
      <c r="CKT71" s="21"/>
      <c r="CKU71" s="21"/>
      <c r="CKV71" s="21"/>
      <c r="CKW71" s="21"/>
      <c r="CKX71" s="21"/>
      <c r="CKY71" s="21"/>
      <c r="CKZ71" s="21"/>
      <c r="CLA71" s="21"/>
      <c r="CLB71" s="21"/>
      <c r="CLC71" s="21"/>
      <c r="CLD71" s="21"/>
      <c r="CLE71" s="21"/>
      <c r="CLF71" s="21"/>
      <c r="CLG71" s="21"/>
      <c r="CLH71" s="21"/>
      <c r="CLI71" s="21"/>
      <c r="CLJ71" s="21"/>
      <c r="CLK71" s="21"/>
      <c r="CLL71" s="21"/>
      <c r="CLM71" s="21"/>
      <c r="CLN71" s="21"/>
      <c r="CLO71" s="21"/>
      <c r="CLP71" s="21"/>
      <c r="CLQ71" s="21"/>
      <c r="CLR71" s="21"/>
      <c r="CLS71" s="21"/>
      <c r="CLT71" s="21"/>
      <c r="CLU71" s="21"/>
      <c r="CLV71" s="21"/>
      <c r="CLW71" s="21"/>
      <c r="CLX71" s="21"/>
      <c r="CLY71" s="21"/>
      <c r="CLZ71" s="21"/>
      <c r="CMA71" s="21"/>
      <c r="CMB71" s="21"/>
      <c r="CMC71" s="21"/>
      <c r="CMD71" s="21"/>
      <c r="CME71" s="21"/>
      <c r="CMF71" s="21"/>
      <c r="CMG71" s="21"/>
      <c r="CMH71" s="21"/>
      <c r="CMI71" s="21"/>
      <c r="CMJ71" s="21"/>
      <c r="CMK71" s="21"/>
      <c r="CML71" s="21"/>
      <c r="CMM71" s="21"/>
      <c r="CMN71" s="21"/>
      <c r="CMO71" s="21"/>
      <c r="CMP71" s="21"/>
      <c r="CMQ71" s="21"/>
      <c r="CMR71" s="21"/>
      <c r="CMS71" s="21"/>
      <c r="CMT71" s="21"/>
      <c r="CMU71" s="21"/>
      <c r="CMV71" s="21"/>
      <c r="CMW71" s="21"/>
      <c r="CMX71" s="21"/>
      <c r="CMY71" s="21"/>
      <c r="CMZ71" s="21"/>
      <c r="CNA71" s="21"/>
      <c r="CNB71" s="21"/>
      <c r="CNC71" s="21"/>
      <c r="CND71" s="21"/>
      <c r="CNE71" s="21"/>
      <c r="CNF71" s="21"/>
      <c r="CNG71" s="21"/>
      <c r="CNH71" s="21"/>
      <c r="CNI71" s="21"/>
      <c r="CNJ71" s="21"/>
      <c r="CNK71" s="21"/>
      <c r="CNL71" s="21"/>
      <c r="CNM71" s="21"/>
      <c r="CNN71" s="21"/>
      <c r="CNO71" s="21"/>
      <c r="CNP71" s="21"/>
      <c r="CNQ71" s="21"/>
      <c r="CNR71" s="21"/>
      <c r="CNS71" s="21"/>
      <c r="CNT71" s="21"/>
      <c r="CNU71" s="21"/>
      <c r="CNV71" s="21"/>
      <c r="CNW71" s="21"/>
      <c r="CNX71" s="21"/>
      <c r="CNY71" s="21"/>
      <c r="CNZ71" s="21"/>
      <c r="COA71" s="21"/>
      <c r="COB71" s="21"/>
      <c r="COC71" s="21"/>
      <c r="COD71" s="21"/>
      <c r="COE71" s="21"/>
      <c r="COF71" s="21"/>
      <c r="COG71" s="21"/>
      <c r="COH71" s="21"/>
      <c r="COI71" s="21"/>
      <c r="COJ71" s="21"/>
      <c r="COK71" s="21"/>
      <c r="COL71" s="21"/>
      <c r="COM71" s="21"/>
      <c r="CON71" s="21"/>
      <c r="COO71" s="21"/>
      <c r="COP71" s="21"/>
      <c r="COQ71" s="21"/>
      <c r="COR71" s="21"/>
      <c r="COS71" s="21"/>
      <c r="COT71" s="21"/>
      <c r="COU71" s="21"/>
      <c r="COV71" s="21"/>
      <c r="COW71" s="21"/>
      <c r="COX71" s="21"/>
      <c r="COY71" s="21"/>
      <c r="COZ71" s="21"/>
      <c r="CPA71" s="21"/>
      <c r="CPB71" s="21"/>
      <c r="CPC71" s="21"/>
      <c r="CPD71" s="21"/>
      <c r="CPE71" s="21"/>
      <c r="CPF71" s="21"/>
      <c r="CPG71" s="21"/>
      <c r="CPH71" s="21"/>
      <c r="CPI71" s="21"/>
      <c r="CPJ71" s="21"/>
      <c r="CPK71" s="21"/>
      <c r="CPL71" s="21"/>
      <c r="CPM71" s="21"/>
      <c r="CPN71" s="21"/>
      <c r="CPO71" s="21"/>
      <c r="CPP71" s="21"/>
      <c r="CPQ71" s="21"/>
      <c r="CPR71" s="21"/>
      <c r="CPS71" s="21"/>
      <c r="CPT71" s="21"/>
      <c r="CPU71" s="21"/>
      <c r="CPV71" s="21"/>
      <c r="CPW71" s="21"/>
      <c r="CPX71" s="21"/>
      <c r="CPY71" s="21"/>
      <c r="CPZ71" s="21"/>
      <c r="CQA71" s="21"/>
      <c r="CQB71" s="21"/>
      <c r="CQC71" s="21"/>
      <c r="CQD71" s="21"/>
      <c r="CQE71" s="21"/>
      <c r="CQF71" s="21"/>
      <c r="CQG71" s="21"/>
      <c r="CQH71" s="21"/>
      <c r="CQI71" s="21"/>
      <c r="CQJ71" s="21"/>
      <c r="CQK71" s="21"/>
      <c r="CQL71" s="21"/>
      <c r="CQM71" s="21"/>
      <c r="CQN71" s="21"/>
      <c r="CQO71" s="21"/>
      <c r="CQP71" s="21"/>
      <c r="CQQ71" s="21"/>
      <c r="CQR71" s="21"/>
      <c r="CQS71" s="21"/>
      <c r="CQT71" s="21"/>
      <c r="CQU71" s="21"/>
      <c r="CQV71" s="21"/>
      <c r="CQW71" s="21"/>
      <c r="CQX71" s="21"/>
      <c r="CQY71" s="21"/>
      <c r="CQZ71" s="21"/>
      <c r="CRA71" s="21"/>
      <c r="CRB71" s="21"/>
      <c r="CRC71" s="21"/>
      <c r="CRD71" s="21"/>
      <c r="CRE71" s="21"/>
      <c r="CRF71" s="21"/>
      <c r="CRG71" s="21"/>
      <c r="CRH71" s="21"/>
      <c r="CRI71" s="21"/>
      <c r="CRJ71" s="21"/>
      <c r="CRK71" s="21"/>
      <c r="CRL71" s="21"/>
      <c r="CRM71" s="21"/>
      <c r="CRN71" s="21"/>
      <c r="CRO71" s="21"/>
      <c r="CRP71" s="21"/>
      <c r="CRQ71" s="21"/>
      <c r="CRR71" s="21"/>
      <c r="CRS71" s="21"/>
      <c r="CRT71" s="21"/>
      <c r="CRU71" s="21"/>
      <c r="CRV71" s="21"/>
      <c r="CRW71" s="21"/>
      <c r="CRX71" s="21"/>
      <c r="CRY71" s="21"/>
      <c r="CRZ71" s="21"/>
      <c r="CSA71" s="21"/>
      <c r="CSB71" s="21"/>
      <c r="CSC71" s="21"/>
      <c r="CSD71" s="21"/>
      <c r="CSE71" s="21"/>
      <c r="CSF71" s="21"/>
      <c r="CSG71" s="21"/>
      <c r="CSH71" s="21"/>
      <c r="CSI71" s="21"/>
      <c r="CSJ71" s="21"/>
      <c r="CSK71" s="21"/>
      <c r="CSL71" s="21"/>
      <c r="CSM71" s="21"/>
      <c r="CSN71" s="21"/>
      <c r="CSO71" s="21"/>
      <c r="CSP71" s="21"/>
      <c r="CSQ71" s="21"/>
      <c r="CSR71" s="21"/>
      <c r="CSS71" s="21"/>
      <c r="CST71" s="21"/>
      <c r="CSU71" s="21"/>
      <c r="CSV71" s="21"/>
      <c r="CSW71" s="21"/>
      <c r="CSX71" s="21"/>
      <c r="CSY71" s="21"/>
      <c r="CSZ71" s="21"/>
      <c r="CTA71" s="21"/>
      <c r="CTB71" s="21"/>
      <c r="CTC71" s="21"/>
      <c r="CTD71" s="21"/>
      <c r="CTE71" s="21"/>
      <c r="CTF71" s="21"/>
      <c r="CTG71" s="21"/>
      <c r="CTH71" s="21"/>
      <c r="CTI71" s="21"/>
      <c r="CTJ71" s="21"/>
      <c r="CTK71" s="21"/>
      <c r="CTL71" s="21"/>
      <c r="CTM71" s="21"/>
      <c r="CTN71" s="21"/>
      <c r="CTO71" s="21"/>
      <c r="CTP71" s="21"/>
      <c r="CTQ71" s="21"/>
      <c r="CTR71" s="21"/>
      <c r="CTS71" s="21"/>
      <c r="CTT71" s="21"/>
      <c r="CTU71" s="21"/>
      <c r="CTV71" s="21"/>
      <c r="CTW71" s="21"/>
      <c r="CTX71" s="21"/>
      <c r="CTY71" s="21"/>
      <c r="CTZ71" s="21"/>
      <c r="CUA71" s="21"/>
      <c r="CUB71" s="21"/>
      <c r="CUC71" s="21"/>
      <c r="CUD71" s="21"/>
      <c r="CUE71" s="21"/>
      <c r="CUF71" s="21"/>
      <c r="CUG71" s="21"/>
      <c r="CUH71" s="21"/>
      <c r="CUI71" s="21"/>
      <c r="CUJ71" s="21"/>
      <c r="CUK71" s="21"/>
      <c r="CUL71" s="21"/>
      <c r="CUM71" s="21"/>
      <c r="CUN71" s="21"/>
      <c r="CUO71" s="21"/>
      <c r="CUP71" s="21"/>
      <c r="CUQ71" s="21"/>
      <c r="CUR71" s="21"/>
      <c r="CUS71" s="21"/>
      <c r="CUT71" s="21"/>
      <c r="CUU71" s="21"/>
      <c r="CUV71" s="21"/>
      <c r="CUW71" s="21"/>
      <c r="CUX71" s="21"/>
      <c r="CUY71" s="21"/>
      <c r="CUZ71" s="21"/>
      <c r="CVA71" s="21"/>
      <c r="CVB71" s="21"/>
      <c r="CVC71" s="21"/>
      <c r="CVD71" s="21"/>
      <c r="CVE71" s="21"/>
      <c r="CVF71" s="21"/>
      <c r="CVG71" s="21"/>
      <c r="CVH71" s="21"/>
      <c r="CVI71" s="21"/>
      <c r="CVJ71" s="21"/>
      <c r="CVK71" s="21"/>
      <c r="CVL71" s="21"/>
      <c r="CVM71" s="21"/>
      <c r="CVN71" s="21"/>
      <c r="CVO71" s="21"/>
      <c r="CVP71" s="21"/>
      <c r="CVQ71" s="21"/>
      <c r="CVR71" s="21"/>
      <c r="CVS71" s="21"/>
      <c r="CVT71" s="21"/>
      <c r="CVU71" s="21"/>
      <c r="CVV71" s="21"/>
      <c r="CVW71" s="21"/>
      <c r="CVX71" s="21"/>
      <c r="CVY71" s="21"/>
      <c r="CVZ71" s="21"/>
      <c r="CWA71" s="21"/>
      <c r="CWB71" s="21"/>
      <c r="CWC71" s="21"/>
      <c r="CWD71" s="21"/>
      <c r="CWE71" s="21"/>
      <c r="CWF71" s="21"/>
      <c r="CWG71" s="21"/>
      <c r="CWH71" s="21"/>
      <c r="CWI71" s="21"/>
      <c r="CWJ71" s="21"/>
      <c r="CWK71" s="21"/>
      <c r="CWL71" s="21"/>
      <c r="CWM71" s="21"/>
      <c r="CWN71" s="21"/>
      <c r="CWO71" s="21"/>
      <c r="CWP71" s="21"/>
      <c r="CWQ71" s="21"/>
      <c r="CWR71" s="21"/>
      <c r="CWS71" s="21"/>
      <c r="CWT71" s="21"/>
      <c r="CWU71" s="21"/>
      <c r="CWV71" s="21"/>
      <c r="CWW71" s="21"/>
      <c r="CWX71" s="21"/>
      <c r="CWY71" s="21"/>
      <c r="CWZ71" s="21"/>
      <c r="CXA71" s="21"/>
      <c r="CXB71" s="21"/>
      <c r="CXC71" s="21"/>
      <c r="CXD71" s="21"/>
      <c r="CXE71" s="21"/>
      <c r="CXF71" s="21"/>
      <c r="CXG71" s="21"/>
      <c r="CXH71" s="21"/>
      <c r="CXI71" s="21"/>
      <c r="CXJ71" s="21"/>
      <c r="CXK71" s="21"/>
      <c r="CXL71" s="21"/>
      <c r="CXM71" s="21"/>
      <c r="CXN71" s="21"/>
      <c r="CXO71" s="21"/>
      <c r="CXP71" s="21"/>
      <c r="CXQ71" s="21"/>
      <c r="CXR71" s="21"/>
      <c r="CXS71" s="21"/>
      <c r="CXT71" s="21"/>
      <c r="CXU71" s="21"/>
      <c r="CXV71" s="21"/>
      <c r="CXW71" s="21"/>
      <c r="CXX71" s="21"/>
      <c r="CXY71" s="21"/>
      <c r="CXZ71" s="21"/>
      <c r="CYA71" s="21"/>
      <c r="CYB71" s="21"/>
      <c r="CYC71" s="21"/>
      <c r="CYD71" s="21"/>
      <c r="CYE71" s="21"/>
      <c r="CYF71" s="21"/>
      <c r="CYG71" s="21"/>
      <c r="CYH71" s="21"/>
      <c r="CYI71" s="21"/>
      <c r="CYJ71" s="21"/>
      <c r="CYK71" s="21"/>
      <c r="CYL71" s="21"/>
      <c r="CYM71" s="21"/>
      <c r="CYN71" s="21"/>
      <c r="CYO71" s="21"/>
      <c r="CYP71" s="21"/>
      <c r="CYQ71" s="21"/>
      <c r="CYR71" s="21"/>
      <c r="CYS71" s="21"/>
      <c r="CYT71" s="21"/>
      <c r="CYU71" s="21"/>
      <c r="CYV71" s="21"/>
      <c r="CYW71" s="21"/>
      <c r="CYX71" s="21"/>
      <c r="CYY71" s="21"/>
      <c r="CYZ71" s="21"/>
      <c r="CZA71" s="21"/>
      <c r="CZB71" s="21"/>
      <c r="CZC71" s="21"/>
      <c r="CZD71" s="21"/>
      <c r="CZE71" s="21"/>
      <c r="CZF71" s="21"/>
      <c r="CZG71" s="21"/>
      <c r="CZH71" s="21"/>
      <c r="CZI71" s="21"/>
      <c r="CZJ71" s="21"/>
      <c r="CZK71" s="21"/>
      <c r="CZL71" s="21"/>
      <c r="CZM71" s="21"/>
      <c r="CZN71" s="21"/>
      <c r="CZO71" s="21"/>
      <c r="CZP71" s="21"/>
      <c r="CZQ71" s="21"/>
      <c r="CZR71" s="21"/>
      <c r="CZS71" s="21"/>
      <c r="CZT71" s="21"/>
      <c r="CZU71" s="21"/>
      <c r="CZV71" s="21"/>
      <c r="CZW71" s="21"/>
      <c r="CZX71" s="21"/>
      <c r="CZY71" s="21"/>
      <c r="CZZ71" s="21"/>
      <c r="DAA71" s="21"/>
      <c r="DAB71" s="21"/>
      <c r="DAC71" s="21"/>
      <c r="DAD71" s="21"/>
      <c r="DAE71" s="21"/>
      <c r="DAF71" s="21"/>
      <c r="DAG71" s="21"/>
      <c r="DAH71" s="21"/>
      <c r="DAI71" s="21"/>
      <c r="DAJ71" s="21"/>
      <c r="DAK71" s="21"/>
      <c r="DAL71" s="21"/>
      <c r="DAM71" s="21"/>
      <c r="DAN71" s="21"/>
      <c r="DAO71" s="21"/>
      <c r="DAP71" s="21"/>
      <c r="DAQ71" s="21"/>
      <c r="DAR71" s="21"/>
      <c r="DAS71" s="21"/>
      <c r="DAT71" s="21"/>
      <c r="DAU71" s="21"/>
      <c r="DAV71" s="21"/>
      <c r="DAW71" s="21"/>
      <c r="DAX71" s="21"/>
      <c r="DAY71" s="21"/>
      <c r="DAZ71" s="21"/>
      <c r="DBA71" s="21"/>
      <c r="DBB71" s="21"/>
      <c r="DBC71" s="21"/>
      <c r="DBD71" s="21"/>
      <c r="DBE71" s="21"/>
      <c r="DBF71" s="21"/>
      <c r="DBG71" s="21"/>
      <c r="DBH71" s="21"/>
      <c r="DBI71" s="21"/>
      <c r="DBJ71" s="21"/>
      <c r="DBK71" s="21"/>
      <c r="DBL71" s="21"/>
      <c r="DBM71" s="21"/>
      <c r="DBN71" s="21"/>
      <c r="DBO71" s="21"/>
      <c r="DBP71" s="21"/>
      <c r="DBQ71" s="21"/>
      <c r="DBR71" s="21"/>
      <c r="DBS71" s="21"/>
      <c r="DBT71" s="21"/>
      <c r="DBU71" s="21"/>
      <c r="DBV71" s="21"/>
      <c r="DBW71" s="21"/>
      <c r="DBX71" s="21"/>
      <c r="DBY71" s="21"/>
      <c r="DBZ71" s="21"/>
      <c r="DCA71" s="21"/>
      <c r="DCB71" s="21"/>
      <c r="DCC71" s="21"/>
      <c r="DCD71" s="21"/>
      <c r="DCE71" s="21"/>
      <c r="DCF71" s="21"/>
      <c r="DCG71" s="21"/>
      <c r="DCH71" s="21"/>
      <c r="DCI71" s="21"/>
      <c r="DCJ71" s="21"/>
      <c r="DCK71" s="21"/>
      <c r="DCL71" s="21"/>
      <c r="DCM71" s="21"/>
      <c r="DCN71" s="21"/>
      <c r="DCO71" s="21"/>
      <c r="DCP71" s="21"/>
      <c r="DCQ71" s="21"/>
      <c r="DCR71" s="21"/>
      <c r="DCS71" s="21"/>
      <c r="DCT71" s="21"/>
      <c r="DCU71" s="21"/>
      <c r="DCV71" s="21"/>
      <c r="DCW71" s="21"/>
      <c r="DCX71" s="21"/>
      <c r="DCY71" s="21"/>
      <c r="DCZ71" s="21"/>
      <c r="DDA71" s="21"/>
      <c r="DDB71" s="21"/>
      <c r="DDC71" s="21"/>
      <c r="DDD71" s="21"/>
      <c r="DDE71" s="21"/>
      <c r="DDF71" s="21"/>
      <c r="DDG71" s="21"/>
      <c r="DDH71" s="21"/>
      <c r="DDI71" s="21"/>
      <c r="DDJ71" s="21"/>
      <c r="DDK71" s="21"/>
      <c r="DDL71" s="21"/>
      <c r="DDM71" s="21"/>
      <c r="DDN71" s="21"/>
      <c r="DDO71" s="21"/>
      <c r="DDP71" s="21"/>
      <c r="DDQ71" s="21"/>
      <c r="DDR71" s="21"/>
      <c r="DDS71" s="21"/>
      <c r="DDT71" s="21"/>
      <c r="DDU71" s="21"/>
      <c r="DDV71" s="21"/>
      <c r="DDW71" s="21"/>
      <c r="DDX71" s="21"/>
      <c r="DDY71" s="21"/>
      <c r="DDZ71" s="21"/>
      <c r="DEA71" s="21"/>
      <c r="DEB71" s="21"/>
      <c r="DEC71" s="21"/>
      <c r="DED71" s="21"/>
      <c r="DEE71" s="21"/>
      <c r="DEF71" s="21"/>
      <c r="DEG71" s="21"/>
      <c r="DEH71" s="21"/>
      <c r="DEI71" s="21"/>
      <c r="DEJ71" s="21"/>
      <c r="DEK71" s="21"/>
      <c r="DEL71" s="21"/>
      <c r="DEM71" s="21"/>
      <c r="DEN71" s="21"/>
      <c r="DEO71" s="21"/>
      <c r="DEP71" s="21"/>
      <c r="DEQ71" s="21"/>
      <c r="DER71" s="21"/>
      <c r="DES71" s="21"/>
      <c r="DET71" s="21"/>
      <c r="DEU71" s="21"/>
      <c r="DEV71" s="21"/>
      <c r="DEW71" s="21"/>
      <c r="DEX71" s="21"/>
      <c r="DEY71" s="21"/>
      <c r="DEZ71" s="21"/>
      <c r="DFA71" s="21"/>
      <c r="DFB71" s="21"/>
      <c r="DFC71" s="21"/>
      <c r="DFD71" s="21"/>
      <c r="DFE71" s="21"/>
      <c r="DFF71" s="21"/>
      <c r="DFG71" s="21"/>
      <c r="DFH71" s="21"/>
      <c r="DFI71" s="21"/>
      <c r="DFJ71" s="21"/>
      <c r="DFK71" s="21"/>
      <c r="DFL71" s="21"/>
      <c r="DFM71" s="21"/>
      <c r="DFN71" s="21"/>
      <c r="DFO71" s="21"/>
      <c r="DFP71" s="21"/>
      <c r="DFQ71" s="21"/>
      <c r="DFR71" s="21"/>
      <c r="DFS71" s="21"/>
      <c r="DFT71" s="21"/>
      <c r="DFU71" s="21"/>
      <c r="DFV71" s="21"/>
      <c r="DFW71" s="21"/>
      <c r="DFX71" s="21"/>
      <c r="DFY71" s="21"/>
      <c r="DFZ71" s="21"/>
      <c r="DGA71" s="21"/>
      <c r="DGB71" s="21"/>
      <c r="DGC71" s="21"/>
      <c r="DGD71" s="21"/>
      <c r="DGE71" s="21"/>
      <c r="DGF71" s="21"/>
      <c r="DGG71" s="21"/>
      <c r="DGH71" s="21"/>
      <c r="DGI71" s="21"/>
      <c r="DGJ71" s="21"/>
      <c r="DGK71" s="21"/>
      <c r="DGL71" s="21"/>
      <c r="DGM71" s="21"/>
      <c r="DGN71" s="21"/>
      <c r="DGO71" s="21"/>
      <c r="DGP71" s="21"/>
      <c r="DGQ71" s="21"/>
      <c r="DGR71" s="21"/>
      <c r="DGS71" s="21"/>
      <c r="DGT71" s="21"/>
      <c r="DGU71" s="21"/>
      <c r="DGV71" s="21"/>
      <c r="DGW71" s="21"/>
      <c r="DGX71" s="21"/>
      <c r="DGY71" s="21"/>
      <c r="DGZ71" s="21"/>
      <c r="DHA71" s="21"/>
      <c r="DHB71" s="21"/>
      <c r="DHC71" s="21"/>
      <c r="DHD71" s="21"/>
      <c r="DHE71" s="21"/>
      <c r="DHF71" s="21"/>
      <c r="DHG71" s="21"/>
      <c r="DHH71" s="21"/>
      <c r="DHI71" s="21"/>
      <c r="DHJ71" s="21"/>
      <c r="DHK71" s="21"/>
      <c r="DHL71" s="21"/>
      <c r="DHM71" s="21"/>
      <c r="DHN71" s="21"/>
      <c r="DHO71" s="21"/>
      <c r="DHP71" s="21"/>
      <c r="DHQ71" s="21"/>
      <c r="DHR71" s="21"/>
      <c r="DHS71" s="21"/>
      <c r="DHT71" s="21"/>
      <c r="DHU71" s="21"/>
      <c r="DHV71" s="21"/>
      <c r="DHW71" s="21"/>
      <c r="DHX71" s="21"/>
      <c r="DHY71" s="21"/>
      <c r="DHZ71" s="21"/>
      <c r="DIA71" s="21"/>
      <c r="DIB71" s="21"/>
      <c r="DIC71" s="21"/>
      <c r="DID71" s="21"/>
      <c r="DIE71" s="21"/>
      <c r="DIF71" s="21"/>
      <c r="DIG71" s="21"/>
      <c r="DIH71" s="21"/>
      <c r="DII71" s="21"/>
      <c r="DIJ71" s="21"/>
      <c r="DIK71" s="21"/>
      <c r="DIL71" s="21"/>
      <c r="DIM71" s="21"/>
      <c r="DIN71" s="21"/>
      <c r="DIO71" s="21"/>
      <c r="DIP71" s="21"/>
      <c r="DIQ71" s="21"/>
      <c r="DIR71" s="21"/>
      <c r="DIS71" s="21"/>
      <c r="DIT71" s="21"/>
      <c r="DIU71" s="21"/>
      <c r="DIV71" s="21"/>
      <c r="DIW71" s="21"/>
      <c r="DIX71" s="21"/>
      <c r="DIY71" s="21"/>
      <c r="DIZ71" s="21"/>
      <c r="DJA71" s="21"/>
      <c r="DJB71" s="21"/>
      <c r="DJC71" s="21"/>
      <c r="DJD71" s="21"/>
      <c r="DJE71" s="21"/>
      <c r="DJF71" s="21"/>
      <c r="DJG71" s="21"/>
      <c r="DJH71" s="21"/>
      <c r="DJI71" s="21"/>
      <c r="DJJ71" s="21"/>
      <c r="DJK71" s="21"/>
      <c r="DJL71" s="21"/>
      <c r="DJM71" s="21"/>
      <c r="DJN71" s="21"/>
      <c r="DJO71" s="21"/>
      <c r="DJP71" s="21"/>
      <c r="DJQ71" s="21"/>
      <c r="DJR71" s="21"/>
      <c r="DJS71" s="21"/>
      <c r="DJT71" s="21"/>
      <c r="DJU71" s="21"/>
      <c r="DJV71" s="21"/>
      <c r="DJW71" s="21"/>
      <c r="DJX71" s="21"/>
      <c r="DJY71" s="21"/>
      <c r="DJZ71" s="21"/>
      <c r="DKA71" s="21"/>
      <c r="DKB71" s="21"/>
      <c r="DKC71" s="21"/>
      <c r="DKD71" s="21"/>
      <c r="DKE71" s="21"/>
      <c r="DKF71" s="21"/>
      <c r="DKG71" s="21"/>
      <c r="DKH71" s="21"/>
      <c r="DKI71" s="21"/>
      <c r="DKJ71" s="21"/>
      <c r="DKK71" s="21"/>
      <c r="DKL71" s="21"/>
      <c r="DKM71" s="21"/>
      <c r="DKN71" s="21"/>
      <c r="DKO71" s="21"/>
      <c r="DKP71" s="21"/>
      <c r="DKQ71" s="21"/>
      <c r="DKR71" s="21"/>
      <c r="DKS71" s="21"/>
      <c r="DKT71" s="21"/>
      <c r="DKU71" s="21"/>
      <c r="DKV71" s="21"/>
      <c r="DKW71" s="21"/>
      <c r="DKX71" s="21"/>
      <c r="DKY71" s="21"/>
      <c r="DKZ71" s="21"/>
      <c r="DLA71" s="21"/>
      <c r="DLB71" s="21"/>
      <c r="DLC71" s="21"/>
      <c r="DLD71" s="21"/>
      <c r="DLE71" s="21"/>
      <c r="DLF71" s="21"/>
      <c r="DLG71" s="21"/>
      <c r="DLH71" s="21"/>
      <c r="DLI71" s="21"/>
      <c r="DLJ71" s="21"/>
      <c r="DLK71" s="21"/>
      <c r="DLL71" s="21"/>
      <c r="DLM71" s="21"/>
      <c r="DLN71" s="21"/>
      <c r="DLO71" s="21"/>
      <c r="DLP71" s="21"/>
      <c r="DLQ71" s="21"/>
      <c r="DLR71" s="21"/>
      <c r="DLS71" s="21"/>
      <c r="DLT71" s="21"/>
      <c r="DLU71" s="21"/>
      <c r="DLV71" s="21"/>
      <c r="DLW71" s="21"/>
      <c r="DLX71" s="21"/>
      <c r="DLY71" s="21"/>
      <c r="DLZ71" s="21"/>
      <c r="DMA71" s="21"/>
      <c r="DMB71" s="21"/>
      <c r="DMC71" s="21"/>
      <c r="DMD71" s="21"/>
      <c r="DME71" s="21"/>
      <c r="DMF71" s="21"/>
      <c r="DMG71" s="21"/>
      <c r="DMH71" s="21"/>
      <c r="DMI71" s="21"/>
      <c r="DMJ71" s="21"/>
      <c r="DMK71" s="21"/>
      <c r="DML71" s="21"/>
      <c r="DMM71" s="21"/>
      <c r="DMN71" s="21"/>
      <c r="DMO71" s="21"/>
      <c r="DMP71" s="21"/>
      <c r="DMQ71" s="21"/>
      <c r="DMR71" s="21"/>
      <c r="DMS71" s="21"/>
      <c r="DMT71" s="21"/>
      <c r="DMU71" s="21"/>
      <c r="DMV71" s="21"/>
      <c r="DMW71" s="21"/>
      <c r="DMX71" s="21"/>
      <c r="DMY71" s="21"/>
      <c r="DMZ71" s="21"/>
      <c r="DNA71" s="21"/>
      <c r="DNB71" s="21"/>
      <c r="DNC71" s="21"/>
      <c r="DND71" s="21"/>
      <c r="DNE71" s="21"/>
      <c r="DNF71" s="21"/>
      <c r="DNG71" s="21"/>
      <c r="DNH71" s="21"/>
      <c r="DNI71" s="21"/>
      <c r="DNJ71" s="21"/>
      <c r="DNK71" s="21"/>
      <c r="DNL71" s="21"/>
      <c r="DNM71" s="21"/>
      <c r="DNN71" s="21"/>
      <c r="DNO71" s="21"/>
      <c r="DNP71" s="21"/>
      <c r="DNQ71" s="21"/>
      <c r="DNR71" s="21"/>
      <c r="DNS71" s="21"/>
      <c r="DNT71" s="21"/>
      <c r="DNU71" s="21"/>
      <c r="DNV71" s="21"/>
      <c r="DNW71" s="21"/>
      <c r="DNX71" s="21"/>
      <c r="DNY71" s="21"/>
      <c r="DNZ71" s="21"/>
      <c r="DOA71" s="21"/>
      <c r="DOB71" s="21"/>
      <c r="DOC71" s="21"/>
      <c r="DOD71" s="21"/>
      <c r="DOE71" s="21"/>
      <c r="DOF71" s="21"/>
      <c r="DOG71" s="21"/>
      <c r="DOH71" s="21"/>
      <c r="DOI71" s="21"/>
      <c r="DOJ71" s="21"/>
      <c r="DOK71" s="21"/>
      <c r="DOL71" s="21"/>
      <c r="DOM71" s="21"/>
      <c r="DON71" s="21"/>
      <c r="DOO71" s="21"/>
      <c r="DOP71" s="21"/>
      <c r="DOQ71" s="21"/>
      <c r="DOR71" s="21"/>
      <c r="DOS71" s="21"/>
      <c r="DOT71" s="21"/>
      <c r="DOU71" s="21"/>
      <c r="DOV71" s="21"/>
      <c r="DOW71" s="21"/>
      <c r="DOX71" s="21"/>
      <c r="DOY71" s="21"/>
      <c r="DOZ71" s="21"/>
      <c r="DPA71" s="21"/>
      <c r="DPB71" s="21"/>
      <c r="DPC71" s="21"/>
      <c r="DPD71" s="21"/>
      <c r="DPE71" s="21"/>
      <c r="DPF71" s="21"/>
      <c r="DPG71" s="21"/>
      <c r="DPH71" s="21"/>
      <c r="DPI71" s="21"/>
      <c r="DPJ71" s="21"/>
      <c r="DPK71" s="21"/>
      <c r="DPL71" s="21"/>
      <c r="DPM71" s="21"/>
      <c r="DPN71" s="21"/>
      <c r="DPO71" s="21"/>
      <c r="DPP71" s="21"/>
      <c r="DPQ71" s="21"/>
      <c r="DPR71" s="21"/>
      <c r="DPS71" s="21"/>
      <c r="DPT71" s="21"/>
      <c r="DPU71" s="21"/>
      <c r="DPV71" s="21"/>
      <c r="DPW71" s="21"/>
      <c r="DPX71" s="21"/>
      <c r="DPY71" s="21"/>
      <c r="DPZ71" s="21"/>
      <c r="DQA71" s="21"/>
      <c r="DQB71" s="21"/>
      <c r="DQC71" s="21"/>
      <c r="DQD71" s="21"/>
      <c r="DQE71" s="21"/>
      <c r="DQF71" s="21"/>
      <c r="DQG71" s="21"/>
      <c r="DQH71" s="21"/>
      <c r="DQI71" s="21"/>
      <c r="DQJ71" s="21"/>
      <c r="DQK71" s="21"/>
      <c r="DQL71" s="21"/>
      <c r="DQM71" s="21"/>
      <c r="DQN71" s="21"/>
      <c r="DQO71" s="21"/>
      <c r="DQP71" s="21"/>
      <c r="DQQ71" s="21"/>
      <c r="DQR71" s="21"/>
      <c r="DQS71" s="21"/>
      <c r="DQT71" s="21"/>
      <c r="DQU71" s="21"/>
      <c r="DQV71" s="21"/>
      <c r="DQW71" s="21"/>
      <c r="DQX71" s="21"/>
      <c r="DQY71" s="21"/>
      <c r="DQZ71" s="21"/>
      <c r="DRA71" s="21"/>
      <c r="DRB71" s="21"/>
      <c r="DRC71" s="21"/>
      <c r="DRD71" s="21"/>
      <c r="DRE71" s="21"/>
      <c r="DRF71" s="21"/>
      <c r="DRG71" s="21"/>
      <c r="DRH71" s="21"/>
      <c r="DRI71" s="21"/>
      <c r="DRJ71" s="21"/>
      <c r="DRK71" s="21"/>
      <c r="DRL71" s="21"/>
      <c r="DRM71" s="21"/>
      <c r="DRN71" s="21"/>
      <c r="DRO71" s="21"/>
      <c r="DRP71" s="21"/>
      <c r="DRQ71" s="21"/>
      <c r="DRR71" s="21"/>
      <c r="DRS71" s="21"/>
      <c r="DRT71" s="21"/>
      <c r="DRU71" s="21"/>
      <c r="DRV71" s="21"/>
      <c r="DRW71" s="21"/>
      <c r="DRX71" s="21"/>
      <c r="DRY71" s="21"/>
      <c r="DRZ71" s="21"/>
      <c r="DSA71" s="21"/>
      <c r="DSB71" s="21"/>
      <c r="DSC71" s="21"/>
      <c r="DSD71" s="21"/>
      <c r="DSE71" s="21"/>
      <c r="DSF71" s="21"/>
      <c r="DSG71" s="21"/>
      <c r="DSH71" s="21"/>
      <c r="DSI71" s="21"/>
      <c r="DSJ71" s="21"/>
      <c r="DSK71" s="21"/>
      <c r="DSL71" s="21"/>
      <c r="DSM71" s="21"/>
      <c r="DSN71" s="21"/>
      <c r="DSO71" s="21"/>
      <c r="DSP71" s="21"/>
      <c r="DSQ71" s="21"/>
      <c r="DSR71" s="21"/>
      <c r="DSS71" s="21"/>
      <c r="DST71" s="21"/>
      <c r="DSU71" s="21"/>
      <c r="DSV71" s="21"/>
      <c r="DSW71" s="21"/>
      <c r="DSX71" s="21"/>
      <c r="DSY71" s="21"/>
      <c r="DSZ71" s="21"/>
      <c r="DTA71" s="21"/>
      <c r="DTB71" s="21"/>
      <c r="DTC71" s="21"/>
      <c r="DTD71" s="21"/>
      <c r="DTE71" s="21"/>
      <c r="DTF71" s="21"/>
      <c r="DTG71" s="21"/>
      <c r="DTH71" s="21"/>
      <c r="DTI71" s="21"/>
      <c r="DTJ71" s="21"/>
      <c r="DTK71" s="21"/>
      <c r="DTL71" s="21"/>
      <c r="DTM71" s="21"/>
      <c r="DTN71" s="21"/>
      <c r="DTO71" s="21"/>
      <c r="DTP71" s="21"/>
      <c r="DTQ71" s="21"/>
      <c r="DTR71" s="21"/>
      <c r="DTS71" s="21"/>
      <c r="DTT71" s="21"/>
      <c r="DTU71" s="21"/>
      <c r="DTV71" s="21"/>
      <c r="DTW71" s="21"/>
      <c r="DTX71" s="21"/>
      <c r="DTY71" s="21"/>
      <c r="DTZ71" s="21"/>
      <c r="DUA71" s="21"/>
      <c r="DUB71" s="21"/>
      <c r="DUC71" s="21"/>
      <c r="DUD71" s="21"/>
      <c r="DUE71" s="21"/>
      <c r="DUF71" s="21"/>
      <c r="DUG71" s="21"/>
      <c r="DUH71" s="21"/>
      <c r="DUI71" s="21"/>
      <c r="DUJ71" s="21"/>
      <c r="DUK71" s="21"/>
      <c r="DUL71" s="21"/>
      <c r="DUM71" s="21"/>
      <c r="DUN71" s="21"/>
      <c r="DUO71" s="21"/>
      <c r="DUP71" s="21"/>
      <c r="DUQ71" s="21"/>
      <c r="DUR71" s="21"/>
      <c r="DUS71" s="21"/>
      <c r="DUT71" s="21"/>
      <c r="DUU71" s="21"/>
      <c r="DUV71" s="21"/>
      <c r="DUW71" s="21"/>
      <c r="DUX71" s="21"/>
      <c r="DUY71" s="21"/>
      <c r="DUZ71" s="21"/>
      <c r="DVA71" s="21"/>
      <c r="DVB71" s="21"/>
      <c r="DVC71" s="21"/>
      <c r="DVD71" s="21"/>
      <c r="DVE71" s="21"/>
      <c r="DVF71" s="21"/>
      <c r="DVG71" s="21"/>
      <c r="DVH71" s="21"/>
      <c r="DVI71" s="21"/>
      <c r="DVJ71" s="21"/>
      <c r="DVK71" s="21"/>
      <c r="DVL71" s="21"/>
      <c r="DVM71" s="21"/>
      <c r="DVN71" s="21"/>
      <c r="DVO71" s="21"/>
      <c r="DVP71" s="21"/>
      <c r="DVQ71" s="21"/>
      <c r="DVR71" s="21"/>
      <c r="DVS71" s="21"/>
      <c r="DVT71" s="21"/>
      <c r="DVU71" s="21"/>
      <c r="DVV71" s="21"/>
      <c r="DVW71" s="21"/>
      <c r="DVX71" s="21"/>
      <c r="DVY71" s="21"/>
      <c r="DVZ71" s="21"/>
      <c r="DWA71" s="21"/>
      <c r="DWB71" s="21"/>
      <c r="DWC71" s="21"/>
      <c r="DWD71" s="21"/>
      <c r="DWE71" s="21"/>
      <c r="DWF71" s="21"/>
      <c r="DWG71" s="21"/>
      <c r="DWH71" s="21"/>
      <c r="DWI71" s="21"/>
      <c r="DWJ71" s="21"/>
      <c r="DWK71" s="21"/>
      <c r="DWL71" s="21"/>
      <c r="DWM71" s="21"/>
      <c r="DWN71" s="21"/>
      <c r="DWO71" s="21"/>
      <c r="DWP71" s="21"/>
      <c r="DWQ71" s="21"/>
      <c r="DWR71" s="21"/>
      <c r="DWS71" s="21"/>
      <c r="DWT71" s="21"/>
      <c r="DWU71" s="21"/>
      <c r="DWV71" s="21"/>
      <c r="DWW71" s="21"/>
      <c r="DWX71" s="21"/>
      <c r="DWY71" s="21"/>
      <c r="DWZ71" s="21"/>
      <c r="DXA71" s="21"/>
      <c r="DXB71" s="21"/>
      <c r="DXC71" s="21"/>
      <c r="DXD71" s="21"/>
      <c r="DXE71" s="21"/>
      <c r="DXF71" s="21"/>
      <c r="DXG71" s="21"/>
      <c r="DXH71" s="21"/>
      <c r="DXI71" s="21"/>
      <c r="DXJ71" s="21"/>
      <c r="DXK71" s="21"/>
      <c r="DXL71" s="21"/>
      <c r="DXM71" s="21"/>
      <c r="DXN71" s="21"/>
      <c r="DXO71" s="21"/>
      <c r="DXP71" s="21"/>
      <c r="DXQ71" s="21"/>
      <c r="DXR71" s="21"/>
      <c r="DXS71" s="21"/>
      <c r="DXT71" s="21"/>
      <c r="DXU71" s="21"/>
      <c r="DXV71" s="21"/>
      <c r="DXW71" s="21"/>
      <c r="DXX71" s="21"/>
      <c r="DXY71" s="21"/>
      <c r="DXZ71" s="21"/>
      <c r="DYA71" s="21"/>
      <c r="DYB71" s="21"/>
      <c r="DYC71" s="21"/>
      <c r="DYD71" s="21"/>
      <c r="DYE71" s="21"/>
      <c r="DYF71" s="21"/>
      <c r="DYG71" s="21"/>
      <c r="DYH71" s="21"/>
      <c r="DYI71" s="21"/>
      <c r="DYJ71" s="21"/>
      <c r="DYK71" s="21"/>
      <c r="DYL71" s="21"/>
      <c r="DYM71" s="21"/>
      <c r="DYN71" s="21"/>
      <c r="DYO71" s="21"/>
      <c r="DYP71" s="21"/>
      <c r="DYQ71" s="21"/>
      <c r="DYR71" s="21"/>
      <c r="DYS71" s="21"/>
      <c r="DYT71" s="21"/>
      <c r="DYU71" s="21"/>
      <c r="DYV71" s="21"/>
      <c r="DYW71" s="21"/>
      <c r="DYX71" s="21"/>
      <c r="DYY71" s="21"/>
      <c r="DYZ71" s="21"/>
      <c r="DZA71" s="21"/>
      <c r="DZB71" s="21"/>
      <c r="DZC71" s="21"/>
      <c r="DZD71" s="21"/>
      <c r="DZE71" s="21"/>
      <c r="DZF71" s="21"/>
      <c r="DZG71" s="21"/>
      <c r="DZH71" s="21"/>
      <c r="DZI71" s="21"/>
      <c r="DZJ71" s="21"/>
      <c r="DZK71" s="21"/>
      <c r="DZL71" s="21"/>
      <c r="DZM71" s="21"/>
      <c r="DZN71" s="21"/>
      <c r="DZO71" s="21"/>
      <c r="DZP71" s="21"/>
      <c r="DZQ71" s="21"/>
      <c r="DZR71" s="21"/>
      <c r="DZS71" s="21"/>
      <c r="DZT71" s="21"/>
      <c r="DZU71" s="21"/>
      <c r="DZV71" s="21"/>
      <c r="DZW71" s="21"/>
      <c r="DZX71" s="21"/>
      <c r="DZY71" s="21"/>
      <c r="DZZ71" s="21"/>
      <c r="EAA71" s="21"/>
      <c r="EAB71" s="21"/>
      <c r="EAC71" s="21"/>
      <c r="EAD71" s="21"/>
      <c r="EAE71" s="21"/>
      <c r="EAF71" s="21"/>
      <c r="EAG71" s="21"/>
      <c r="EAH71" s="21"/>
      <c r="EAI71" s="21"/>
      <c r="EAJ71" s="21"/>
      <c r="EAK71" s="21"/>
      <c r="EAL71" s="21"/>
      <c r="EAM71" s="21"/>
      <c r="EAN71" s="21"/>
      <c r="EAO71" s="21"/>
      <c r="EAP71" s="21"/>
      <c r="EAQ71" s="21"/>
      <c r="EAR71" s="21"/>
      <c r="EAS71" s="21"/>
      <c r="EAT71" s="21"/>
      <c r="EAU71" s="21"/>
      <c r="EAV71" s="21"/>
      <c r="EAW71" s="21"/>
      <c r="EAX71" s="21"/>
      <c r="EAY71" s="21"/>
      <c r="EAZ71" s="21"/>
      <c r="EBA71" s="21"/>
      <c r="EBB71" s="21"/>
      <c r="EBC71" s="21"/>
      <c r="EBD71" s="21"/>
      <c r="EBE71" s="21"/>
      <c r="EBF71" s="21"/>
      <c r="EBG71" s="21"/>
      <c r="EBH71" s="21"/>
      <c r="EBI71" s="21"/>
      <c r="EBJ71" s="21"/>
      <c r="EBK71" s="21"/>
      <c r="EBL71" s="21"/>
      <c r="EBM71" s="21"/>
      <c r="EBN71" s="21"/>
      <c r="EBO71" s="21"/>
      <c r="EBP71" s="21"/>
      <c r="EBQ71" s="21"/>
      <c r="EBR71" s="21"/>
      <c r="EBS71" s="21"/>
      <c r="EBT71" s="21"/>
      <c r="EBU71" s="21"/>
      <c r="EBV71" s="21"/>
      <c r="EBW71" s="21"/>
      <c r="EBX71" s="21"/>
      <c r="EBY71" s="21"/>
      <c r="EBZ71" s="21"/>
      <c r="ECA71" s="21"/>
      <c r="ECB71" s="21"/>
      <c r="ECC71" s="21"/>
      <c r="ECD71" s="21"/>
      <c r="ECE71" s="21"/>
      <c r="ECF71" s="21"/>
      <c r="ECG71" s="21"/>
      <c r="ECH71" s="21"/>
      <c r="ECI71" s="21"/>
      <c r="ECJ71" s="21"/>
      <c r="ECK71" s="21"/>
      <c r="ECL71" s="21"/>
      <c r="ECM71" s="21"/>
      <c r="ECN71" s="21"/>
      <c r="ECO71" s="21"/>
      <c r="ECP71" s="21"/>
      <c r="ECQ71" s="21"/>
      <c r="ECR71" s="21"/>
      <c r="ECS71" s="21"/>
      <c r="ECT71" s="21"/>
      <c r="ECU71" s="21"/>
      <c r="ECV71" s="21"/>
      <c r="ECW71" s="21"/>
      <c r="ECX71" s="21"/>
      <c r="ECY71" s="21"/>
      <c r="ECZ71" s="21"/>
      <c r="EDA71" s="21"/>
      <c r="EDB71" s="21"/>
      <c r="EDC71" s="21"/>
      <c r="EDD71" s="21"/>
      <c r="EDE71" s="21"/>
      <c r="EDF71" s="21"/>
      <c r="EDG71" s="21"/>
      <c r="EDH71" s="21"/>
      <c r="EDI71" s="21"/>
      <c r="EDJ71" s="21"/>
      <c r="EDK71" s="21"/>
      <c r="EDL71" s="21"/>
      <c r="EDM71" s="21"/>
      <c r="EDN71" s="21"/>
      <c r="EDO71" s="21"/>
      <c r="EDP71" s="21"/>
      <c r="EDQ71" s="21"/>
      <c r="EDR71" s="21"/>
      <c r="EDS71" s="21"/>
      <c r="EDT71" s="21"/>
      <c r="EDU71" s="21"/>
      <c r="EDV71" s="21"/>
      <c r="EDW71" s="21"/>
      <c r="EDX71" s="21"/>
      <c r="EDY71" s="21"/>
      <c r="EDZ71" s="21"/>
      <c r="EEA71" s="21"/>
      <c r="EEB71" s="21"/>
      <c r="EEC71" s="21"/>
      <c r="EED71" s="21"/>
      <c r="EEE71" s="21"/>
      <c r="EEF71" s="21"/>
      <c r="EEG71" s="21"/>
      <c r="EEH71" s="21"/>
      <c r="EEI71" s="21"/>
      <c r="EEJ71" s="21"/>
      <c r="EEK71" s="21"/>
      <c r="EEL71" s="21"/>
      <c r="EEM71" s="21"/>
      <c r="EEN71" s="21"/>
      <c r="EEO71" s="21"/>
      <c r="EEP71" s="21"/>
      <c r="EEQ71" s="21"/>
      <c r="EER71" s="21"/>
      <c r="EES71" s="21"/>
      <c r="EET71" s="21"/>
      <c r="EEU71" s="21"/>
      <c r="EEV71" s="21"/>
      <c r="EEW71" s="21"/>
      <c r="EEX71" s="21"/>
      <c r="EEY71" s="21"/>
      <c r="EEZ71" s="21"/>
      <c r="EFA71" s="21"/>
      <c r="EFB71" s="21"/>
      <c r="EFC71" s="21"/>
      <c r="EFD71" s="21"/>
      <c r="EFE71" s="21"/>
      <c r="EFF71" s="21"/>
      <c r="EFG71" s="21"/>
      <c r="EFH71" s="21"/>
      <c r="EFI71" s="21"/>
      <c r="EFJ71" s="21"/>
      <c r="EFK71" s="21"/>
      <c r="EFL71" s="21"/>
      <c r="EFM71" s="21"/>
      <c r="EFN71" s="21"/>
      <c r="EFO71" s="21"/>
      <c r="EFP71" s="21"/>
      <c r="EFQ71" s="21"/>
      <c r="EFR71" s="21"/>
      <c r="EFS71" s="21"/>
      <c r="EFT71" s="21"/>
      <c r="EFU71" s="21"/>
      <c r="EFV71" s="21"/>
      <c r="EFW71" s="21"/>
      <c r="EFX71" s="21"/>
      <c r="EFY71" s="21"/>
      <c r="EFZ71" s="21"/>
      <c r="EGA71" s="21"/>
      <c r="EGB71" s="21"/>
      <c r="EGC71" s="21"/>
      <c r="EGD71" s="21"/>
      <c r="EGE71" s="21"/>
      <c r="EGF71" s="21"/>
      <c r="EGG71" s="21"/>
      <c r="EGH71" s="21"/>
      <c r="EGI71" s="21"/>
      <c r="EGJ71" s="21"/>
      <c r="EGK71" s="21"/>
      <c r="EGL71" s="21"/>
      <c r="EGM71" s="21"/>
      <c r="EGN71" s="21"/>
      <c r="EGO71" s="21"/>
      <c r="EGP71" s="21"/>
      <c r="EGQ71" s="21"/>
      <c r="EGR71" s="21"/>
      <c r="EGS71" s="21"/>
      <c r="EGT71" s="21"/>
      <c r="EGU71" s="21"/>
      <c r="EGV71" s="21"/>
      <c r="EGW71" s="21"/>
      <c r="EGX71" s="21"/>
      <c r="EGY71" s="21"/>
      <c r="EGZ71" s="21"/>
      <c r="EHA71" s="21"/>
      <c r="EHB71" s="21"/>
      <c r="EHC71" s="21"/>
      <c r="EHD71" s="21"/>
      <c r="EHE71" s="21"/>
      <c r="EHF71" s="21"/>
      <c r="EHG71" s="21"/>
      <c r="EHH71" s="21"/>
      <c r="EHI71" s="21"/>
      <c r="EHJ71" s="21"/>
      <c r="EHK71" s="21"/>
      <c r="EHL71" s="21"/>
      <c r="EHM71" s="21"/>
      <c r="EHN71" s="21"/>
      <c r="EHO71" s="21"/>
      <c r="EHP71" s="21"/>
      <c r="EHQ71" s="21"/>
      <c r="EHR71" s="21"/>
      <c r="EHS71" s="21"/>
      <c r="EHT71" s="21"/>
      <c r="EHU71" s="21"/>
      <c r="EHV71" s="21"/>
      <c r="EHW71" s="21"/>
      <c r="EHX71" s="21"/>
      <c r="EHY71" s="21"/>
      <c r="EHZ71" s="21"/>
      <c r="EIA71" s="21"/>
      <c r="EIB71" s="21"/>
      <c r="EIC71" s="21"/>
      <c r="EID71" s="21"/>
      <c r="EIE71" s="21"/>
      <c r="EIF71" s="21"/>
      <c r="EIG71" s="21"/>
      <c r="EIH71" s="21"/>
      <c r="EII71" s="21"/>
      <c r="EIJ71" s="21"/>
      <c r="EIK71" s="21"/>
      <c r="EIL71" s="21"/>
      <c r="EIM71" s="21"/>
      <c r="EIN71" s="21"/>
      <c r="EIO71" s="21"/>
      <c r="EIP71" s="21"/>
      <c r="EIQ71" s="21"/>
      <c r="EIR71" s="21"/>
      <c r="EIS71" s="21"/>
      <c r="EIT71" s="21"/>
      <c r="EIU71" s="21"/>
      <c r="EIV71" s="21"/>
      <c r="EIW71" s="21"/>
      <c r="EIX71" s="21"/>
      <c r="EIY71" s="21"/>
      <c r="EIZ71" s="21"/>
      <c r="EJA71" s="21"/>
      <c r="EJB71" s="21"/>
      <c r="EJC71" s="21"/>
      <c r="EJD71" s="21"/>
      <c r="EJE71" s="21"/>
      <c r="EJF71" s="21"/>
      <c r="EJG71" s="21"/>
      <c r="EJH71" s="21"/>
      <c r="EJI71" s="21"/>
      <c r="EJJ71" s="21"/>
      <c r="EJK71" s="21"/>
      <c r="EJL71" s="21"/>
      <c r="EJM71" s="21"/>
      <c r="EJN71" s="21"/>
      <c r="EJO71" s="21"/>
      <c r="EJP71" s="21"/>
      <c r="EJQ71" s="21"/>
      <c r="EJR71" s="21"/>
      <c r="EJS71" s="21"/>
      <c r="EJT71" s="21"/>
      <c r="EJU71" s="21"/>
      <c r="EJV71" s="21"/>
      <c r="EJW71" s="21"/>
      <c r="EJX71" s="21"/>
      <c r="EJY71" s="21"/>
      <c r="EJZ71" s="21"/>
      <c r="EKA71" s="21"/>
      <c r="EKB71" s="21"/>
      <c r="EKC71" s="21"/>
      <c r="EKD71" s="21"/>
      <c r="EKE71" s="21"/>
      <c r="EKF71" s="21"/>
      <c r="EKG71" s="21"/>
      <c r="EKH71" s="21"/>
      <c r="EKI71" s="21"/>
      <c r="EKJ71" s="21"/>
      <c r="EKK71" s="21"/>
      <c r="EKL71" s="21"/>
      <c r="EKM71" s="21"/>
      <c r="EKN71" s="21"/>
      <c r="EKO71" s="21"/>
      <c r="EKP71" s="21"/>
      <c r="EKQ71" s="21"/>
      <c r="EKR71" s="21"/>
      <c r="EKS71" s="21"/>
      <c r="EKT71" s="21"/>
      <c r="EKU71" s="21"/>
      <c r="EKV71" s="21"/>
      <c r="EKW71" s="21"/>
      <c r="EKX71" s="21"/>
      <c r="EKY71" s="21"/>
      <c r="EKZ71" s="21"/>
      <c r="ELA71" s="21"/>
      <c r="ELB71" s="21"/>
      <c r="ELC71" s="21"/>
      <c r="ELD71" s="21"/>
      <c r="ELE71" s="21"/>
      <c r="ELF71" s="21"/>
      <c r="ELG71" s="21"/>
      <c r="ELH71" s="21"/>
      <c r="ELI71" s="21"/>
      <c r="ELJ71" s="21"/>
      <c r="ELK71" s="21"/>
      <c r="ELL71" s="21"/>
      <c r="ELM71" s="21"/>
      <c r="ELN71" s="21"/>
      <c r="ELO71" s="21"/>
      <c r="ELP71" s="21"/>
      <c r="ELQ71" s="21"/>
      <c r="ELR71" s="21"/>
      <c r="ELS71" s="21"/>
      <c r="ELT71" s="21"/>
      <c r="ELU71" s="21"/>
      <c r="ELV71" s="21"/>
      <c r="ELW71" s="21"/>
      <c r="ELX71" s="21"/>
      <c r="ELY71" s="21"/>
      <c r="ELZ71" s="21"/>
      <c r="EMA71" s="21"/>
      <c r="EMB71" s="21"/>
      <c r="EMC71" s="21"/>
      <c r="EMD71" s="21"/>
      <c r="EME71" s="21"/>
      <c r="EMF71" s="21"/>
      <c r="EMG71" s="21"/>
      <c r="EMH71" s="21"/>
      <c r="EMI71" s="21"/>
      <c r="EMJ71" s="21"/>
      <c r="EMK71" s="21"/>
      <c r="EML71" s="21"/>
      <c r="EMM71" s="21"/>
      <c r="EMN71" s="21"/>
      <c r="EMO71" s="21"/>
      <c r="EMP71" s="21"/>
      <c r="EMQ71" s="21"/>
      <c r="EMR71" s="21"/>
      <c r="EMS71" s="21"/>
      <c r="EMT71" s="21"/>
      <c r="EMU71" s="21"/>
      <c r="EMV71" s="21"/>
      <c r="EMW71" s="21"/>
      <c r="EMX71" s="21"/>
      <c r="EMY71" s="21"/>
      <c r="EMZ71" s="21"/>
      <c r="ENA71" s="21"/>
      <c r="ENB71" s="21"/>
      <c r="ENC71" s="21"/>
      <c r="END71" s="21"/>
      <c r="ENE71" s="21"/>
      <c r="ENF71" s="21"/>
      <c r="ENG71" s="21"/>
      <c r="ENH71" s="21"/>
      <c r="ENI71" s="21"/>
      <c r="ENJ71" s="21"/>
      <c r="ENK71" s="21"/>
      <c r="ENL71" s="21"/>
      <c r="ENM71" s="21"/>
      <c r="ENN71" s="21"/>
      <c r="ENO71" s="21"/>
      <c r="ENP71" s="21"/>
      <c r="ENQ71" s="21"/>
      <c r="ENR71" s="21"/>
      <c r="ENS71" s="21"/>
      <c r="ENT71" s="21"/>
      <c r="ENU71" s="21"/>
      <c r="ENV71" s="21"/>
      <c r="ENW71" s="21"/>
      <c r="ENX71" s="21"/>
      <c r="ENY71" s="21"/>
      <c r="ENZ71" s="21"/>
      <c r="EOA71" s="21"/>
      <c r="EOB71" s="21"/>
      <c r="EOC71" s="21"/>
      <c r="EOD71" s="21"/>
      <c r="EOE71" s="21"/>
      <c r="EOF71" s="21"/>
      <c r="EOG71" s="21"/>
      <c r="EOH71" s="21"/>
      <c r="EOI71" s="21"/>
      <c r="EOJ71" s="21"/>
      <c r="EOK71" s="21"/>
      <c r="EOL71" s="21"/>
      <c r="EOM71" s="21"/>
      <c r="EON71" s="21"/>
      <c r="EOO71" s="21"/>
      <c r="EOP71" s="21"/>
      <c r="EOQ71" s="21"/>
      <c r="EOR71" s="21"/>
      <c r="EOS71" s="21"/>
      <c r="EOT71" s="21"/>
      <c r="EOU71" s="21"/>
      <c r="EOV71" s="21"/>
      <c r="EOW71" s="21"/>
      <c r="EOX71" s="21"/>
      <c r="EOY71" s="21"/>
      <c r="EOZ71" s="21"/>
      <c r="EPA71" s="21"/>
      <c r="EPB71" s="21"/>
      <c r="EPC71" s="21"/>
      <c r="EPD71" s="21"/>
      <c r="EPE71" s="21"/>
      <c r="EPF71" s="21"/>
      <c r="EPG71" s="21"/>
      <c r="EPH71" s="21"/>
      <c r="EPI71" s="21"/>
      <c r="EPJ71" s="21"/>
      <c r="EPK71" s="21"/>
      <c r="EPL71" s="21"/>
      <c r="EPM71" s="21"/>
      <c r="EPN71" s="21"/>
      <c r="EPO71" s="21"/>
      <c r="EPP71" s="21"/>
      <c r="EPQ71" s="21"/>
      <c r="EPR71" s="21"/>
      <c r="EPS71" s="21"/>
      <c r="EPT71" s="21"/>
      <c r="EPU71" s="21"/>
      <c r="EPV71" s="21"/>
      <c r="EPW71" s="21"/>
      <c r="EPX71" s="21"/>
      <c r="EPY71" s="21"/>
      <c r="EPZ71" s="21"/>
      <c r="EQA71" s="21"/>
      <c r="EQB71" s="21"/>
      <c r="EQC71" s="21"/>
      <c r="EQD71" s="21"/>
      <c r="EQE71" s="21"/>
      <c r="EQF71" s="21"/>
      <c r="EQG71" s="21"/>
      <c r="EQH71" s="21"/>
      <c r="EQI71" s="21"/>
      <c r="EQJ71" s="21"/>
      <c r="EQK71" s="21"/>
      <c r="EQL71" s="21"/>
      <c r="EQM71" s="21"/>
      <c r="EQN71" s="21"/>
      <c r="EQO71" s="21"/>
      <c r="EQP71" s="21"/>
      <c r="EQQ71" s="21"/>
      <c r="EQR71" s="21"/>
      <c r="EQS71" s="21"/>
      <c r="EQT71" s="21"/>
      <c r="EQU71" s="21"/>
      <c r="EQV71" s="21"/>
      <c r="EQW71" s="21"/>
      <c r="EQX71" s="21"/>
      <c r="EQY71" s="21"/>
      <c r="EQZ71" s="21"/>
      <c r="ERA71" s="21"/>
      <c r="ERB71" s="21"/>
      <c r="ERC71" s="21"/>
      <c r="ERD71" s="21"/>
      <c r="ERE71" s="21"/>
      <c r="ERF71" s="21"/>
      <c r="ERG71" s="21"/>
      <c r="ERH71" s="21"/>
      <c r="ERI71" s="21"/>
      <c r="ERJ71" s="21"/>
      <c r="ERK71" s="21"/>
      <c r="ERL71" s="21"/>
      <c r="ERM71" s="21"/>
      <c r="ERN71" s="21"/>
      <c r="ERO71" s="21"/>
      <c r="ERP71" s="21"/>
      <c r="ERQ71" s="21"/>
      <c r="ERR71" s="21"/>
      <c r="ERS71" s="21"/>
      <c r="ERT71" s="21"/>
      <c r="ERU71" s="21"/>
      <c r="ERV71" s="21"/>
      <c r="ERW71" s="21"/>
      <c r="ERX71" s="21"/>
      <c r="ERY71" s="21"/>
      <c r="ERZ71" s="21"/>
      <c r="ESA71" s="21"/>
      <c r="ESB71" s="21"/>
      <c r="ESC71" s="21"/>
      <c r="ESD71" s="21"/>
      <c r="ESE71" s="21"/>
      <c r="ESF71" s="21"/>
      <c r="ESG71" s="21"/>
      <c r="ESH71" s="21"/>
      <c r="ESI71" s="21"/>
      <c r="ESJ71" s="21"/>
      <c r="ESK71" s="21"/>
      <c r="ESL71" s="21"/>
      <c r="ESM71" s="21"/>
      <c r="ESN71" s="21"/>
      <c r="ESO71" s="21"/>
      <c r="ESP71" s="21"/>
      <c r="ESQ71" s="21"/>
      <c r="ESR71" s="21"/>
      <c r="ESS71" s="21"/>
      <c r="EST71" s="21"/>
      <c r="ESU71" s="21"/>
      <c r="ESV71" s="21"/>
      <c r="ESW71" s="21"/>
      <c r="ESX71" s="21"/>
      <c r="ESY71" s="21"/>
      <c r="ESZ71" s="21"/>
      <c r="ETA71" s="21"/>
      <c r="ETB71" s="21"/>
      <c r="ETC71" s="21"/>
      <c r="ETD71" s="21"/>
      <c r="ETE71" s="21"/>
      <c r="ETF71" s="21"/>
      <c r="ETG71" s="21"/>
      <c r="ETH71" s="21"/>
      <c r="ETI71" s="21"/>
      <c r="ETJ71" s="21"/>
      <c r="ETK71" s="21"/>
      <c r="ETL71" s="21"/>
      <c r="ETM71" s="21"/>
      <c r="ETN71" s="21"/>
      <c r="ETO71" s="21"/>
      <c r="ETP71" s="21"/>
      <c r="ETQ71" s="21"/>
      <c r="ETR71" s="21"/>
      <c r="ETS71" s="21"/>
      <c r="ETT71" s="21"/>
      <c r="ETU71" s="21"/>
      <c r="ETV71" s="21"/>
      <c r="ETW71" s="21"/>
      <c r="ETX71" s="21"/>
      <c r="ETY71" s="21"/>
      <c r="ETZ71" s="21"/>
      <c r="EUA71" s="21"/>
      <c r="EUB71" s="21"/>
      <c r="EUC71" s="21"/>
      <c r="EUD71" s="21"/>
      <c r="EUE71" s="21"/>
      <c r="EUF71" s="21"/>
      <c r="EUG71" s="21"/>
      <c r="EUH71" s="21"/>
      <c r="EUI71" s="21"/>
      <c r="EUJ71" s="21"/>
      <c r="EUK71" s="21"/>
      <c r="EUL71" s="21"/>
      <c r="EUM71" s="21"/>
      <c r="EUN71" s="21"/>
      <c r="EUO71" s="21"/>
      <c r="EUP71" s="21"/>
      <c r="EUQ71" s="21"/>
      <c r="EUR71" s="21"/>
      <c r="EUS71" s="21"/>
      <c r="EUT71" s="21"/>
      <c r="EUU71" s="21"/>
      <c r="EUV71" s="21"/>
      <c r="EUW71" s="21"/>
      <c r="EUX71" s="21"/>
      <c r="EUY71" s="21"/>
      <c r="EUZ71" s="21"/>
      <c r="EVA71" s="21"/>
      <c r="EVB71" s="21"/>
      <c r="EVC71" s="21"/>
      <c r="EVD71" s="21"/>
      <c r="EVE71" s="21"/>
      <c r="EVF71" s="21"/>
      <c r="EVG71" s="21"/>
      <c r="EVH71" s="21"/>
      <c r="EVI71" s="21"/>
      <c r="EVJ71" s="21"/>
      <c r="EVK71" s="21"/>
      <c r="EVL71" s="21"/>
      <c r="EVM71" s="21"/>
      <c r="EVN71" s="21"/>
      <c r="EVO71" s="21"/>
      <c r="EVP71" s="21"/>
      <c r="EVQ71" s="21"/>
      <c r="EVR71" s="21"/>
      <c r="EVS71" s="21"/>
      <c r="EVT71" s="21"/>
      <c r="EVU71" s="21"/>
      <c r="EVV71" s="21"/>
      <c r="EVW71" s="21"/>
      <c r="EVX71" s="21"/>
      <c r="EVY71" s="21"/>
      <c r="EVZ71" s="21"/>
      <c r="EWA71" s="21"/>
      <c r="EWB71" s="21"/>
      <c r="EWC71" s="21"/>
      <c r="EWD71" s="21"/>
      <c r="EWE71" s="21"/>
      <c r="EWF71" s="21"/>
      <c r="EWG71" s="21"/>
      <c r="EWH71" s="21"/>
      <c r="EWI71" s="21"/>
      <c r="EWJ71" s="21"/>
      <c r="EWK71" s="21"/>
      <c r="EWL71" s="21"/>
      <c r="EWM71" s="21"/>
      <c r="EWN71" s="21"/>
      <c r="EWO71" s="21"/>
      <c r="EWP71" s="21"/>
      <c r="EWQ71" s="21"/>
      <c r="EWR71" s="21"/>
      <c r="EWS71" s="21"/>
      <c r="EWT71" s="21"/>
      <c r="EWU71" s="21"/>
      <c r="EWV71" s="21"/>
      <c r="EWW71" s="21"/>
      <c r="EWX71" s="21"/>
      <c r="EWY71" s="21"/>
      <c r="EWZ71" s="21"/>
      <c r="EXA71" s="21"/>
      <c r="EXB71" s="21"/>
      <c r="EXC71" s="21"/>
      <c r="EXD71" s="21"/>
      <c r="EXE71" s="21"/>
      <c r="EXF71" s="21"/>
      <c r="EXG71" s="21"/>
      <c r="EXH71" s="21"/>
      <c r="EXI71" s="21"/>
      <c r="EXJ71" s="21"/>
      <c r="EXK71" s="21"/>
      <c r="EXL71" s="21"/>
      <c r="EXM71" s="21"/>
      <c r="EXN71" s="21"/>
      <c r="EXO71" s="21"/>
      <c r="EXP71" s="21"/>
      <c r="EXQ71" s="21"/>
      <c r="EXR71" s="21"/>
      <c r="EXS71" s="21"/>
      <c r="EXT71" s="21"/>
      <c r="EXU71" s="21"/>
      <c r="EXV71" s="21"/>
      <c r="EXW71" s="21"/>
      <c r="EXX71" s="21"/>
      <c r="EXY71" s="21"/>
      <c r="EXZ71" s="21"/>
      <c r="EYA71" s="21"/>
      <c r="EYB71" s="21"/>
      <c r="EYC71" s="21"/>
      <c r="EYD71" s="21"/>
      <c r="EYE71" s="21"/>
      <c r="EYF71" s="21"/>
      <c r="EYG71" s="21"/>
      <c r="EYH71" s="21"/>
      <c r="EYI71" s="21"/>
      <c r="EYJ71" s="21"/>
      <c r="EYK71" s="21"/>
      <c r="EYL71" s="21"/>
      <c r="EYM71" s="21"/>
      <c r="EYN71" s="21"/>
      <c r="EYO71" s="21"/>
      <c r="EYP71" s="21"/>
      <c r="EYQ71" s="21"/>
      <c r="EYR71" s="21"/>
      <c r="EYS71" s="21"/>
      <c r="EYT71" s="21"/>
      <c r="EYU71" s="21"/>
      <c r="EYV71" s="21"/>
      <c r="EYW71" s="21"/>
      <c r="EYX71" s="21"/>
      <c r="EYY71" s="21"/>
      <c r="EYZ71" s="21"/>
      <c r="EZA71" s="21"/>
      <c r="EZB71" s="21"/>
      <c r="EZC71" s="21"/>
      <c r="EZD71" s="21"/>
      <c r="EZE71" s="21"/>
      <c r="EZF71" s="21"/>
      <c r="EZG71" s="21"/>
      <c r="EZH71" s="21"/>
      <c r="EZI71" s="21"/>
      <c r="EZJ71" s="21"/>
      <c r="EZK71" s="21"/>
      <c r="EZL71" s="21"/>
      <c r="EZM71" s="21"/>
      <c r="EZN71" s="21"/>
      <c r="EZO71" s="21"/>
      <c r="EZP71" s="21"/>
      <c r="EZQ71" s="21"/>
      <c r="EZR71" s="21"/>
      <c r="EZS71" s="21"/>
      <c r="EZT71" s="21"/>
      <c r="EZU71" s="21"/>
      <c r="EZV71" s="21"/>
      <c r="EZW71" s="21"/>
      <c r="EZX71" s="21"/>
      <c r="EZY71" s="21"/>
      <c r="EZZ71" s="21"/>
      <c r="FAA71" s="21"/>
      <c r="FAB71" s="21"/>
      <c r="FAC71" s="21"/>
      <c r="FAD71" s="21"/>
      <c r="FAE71" s="21"/>
      <c r="FAF71" s="21"/>
      <c r="FAG71" s="21"/>
      <c r="FAH71" s="21"/>
      <c r="FAI71" s="21"/>
      <c r="FAJ71" s="21"/>
      <c r="FAK71" s="21"/>
      <c r="FAL71" s="21"/>
      <c r="FAM71" s="21"/>
      <c r="FAN71" s="21"/>
      <c r="FAO71" s="21"/>
      <c r="FAP71" s="21"/>
      <c r="FAQ71" s="21"/>
      <c r="FAR71" s="21"/>
      <c r="FAS71" s="21"/>
      <c r="FAT71" s="21"/>
      <c r="FAU71" s="21"/>
      <c r="FAV71" s="21"/>
      <c r="FAW71" s="21"/>
      <c r="FAX71" s="21"/>
      <c r="FAY71" s="21"/>
      <c r="FAZ71" s="21"/>
      <c r="FBA71" s="21"/>
      <c r="FBB71" s="21"/>
      <c r="FBC71" s="21"/>
      <c r="FBD71" s="21"/>
      <c r="FBE71" s="21"/>
      <c r="FBF71" s="21"/>
      <c r="FBG71" s="21"/>
      <c r="FBH71" s="21"/>
      <c r="FBI71" s="21"/>
      <c r="FBJ71" s="21"/>
      <c r="FBK71" s="21"/>
      <c r="FBL71" s="21"/>
      <c r="FBM71" s="21"/>
      <c r="FBN71" s="21"/>
      <c r="FBO71" s="21"/>
      <c r="FBP71" s="21"/>
      <c r="FBQ71" s="21"/>
      <c r="FBR71" s="21"/>
      <c r="FBS71" s="21"/>
      <c r="FBT71" s="21"/>
      <c r="FBU71" s="21"/>
      <c r="FBV71" s="21"/>
      <c r="FBW71" s="21"/>
      <c r="FBX71" s="21"/>
      <c r="FBY71" s="21"/>
      <c r="FBZ71" s="21"/>
      <c r="FCA71" s="21"/>
      <c r="FCB71" s="21"/>
      <c r="FCC71" s="21"/>
      <c r="FCD71" s="21"/>
      <c r="FCE71" s="21"/>
      <c r="FCF71" s="21"/>
      <c r="FCG71" s="21"/>
      <c r="FCH71" s="21"/>
      <c r="FCI71" s="21"/>
      <c r="FCJ71" s="21"/>
      <c r="FCK71" s="21"/>
      <c r="FCL71" s="21"/>
      <c r="FCM71" s="21"/>
      <c r="FCN71" s="21"/>
      <c r="FCO71" s="21"/>
      <c r="FCP71" s="21"/>
      <c r="FCQ71" s="21"/>
      <c r="FCR71" s="21"/>
      <c r="FCS71" s="21"/>
      <c r="FCT71" s="21"/>
      <c r="FCU71" s="21"/>
      <c r="FCV71" s="21"/>
      <c r="FCW71" s="21"/>
      <c r="FCX71" s="21"/>
      <c r="FCY71" s="21"/>
      <c r="FCZ71" s="21"/>
      <c r="FDA71" s="21"/>
      <c r="FDB71" s="21"/>
      <c r="FDC71" s="21"/>
      <c r="FDD71" s="21"/>
      <c r="FDE71" s="21"/>
      <c r="FDF71" s="21"/>
      <c r="FDG71" s="21"/>
      <c r="FDH71" s="21"/>
      <c r="FDI71" s="21"/>
      <c r="FDJ71" s="21"/>
      <c r="FDK71" s="21"/>
      <c r="FDL71" s="21"/>
      <c r="FDM71" s="21"/>
      <c r="FDN71" s="21"/>
      <c r="FDO71" s="21"/>
      <c r="FDP71" s="21"/>
      <c r="FDQ71" s="21"/>
      <c r="FDR71" s="21"/>
      <c r="FDS71" s="21"/>
      <c r="FDT71" s="21"/>
      <c r="FDU71" s="21"/>
      <c r="FDV71" s="21"/>
      <c r="FDW71" s="21"/>
      <c r="FDX71" s="21"/>
      <c r="FDY71" s="21"/>
      <c r="FDZ71" s="21"/>
      <c r="FEA71" s="21"/>
      <c r="FEB71" s="21"/>
      <c r="FEC71" s="21"/>
      <c r="FED71" s="21"/>
      <c r="FEE71" s="21"/>
      <c r="FEF71" s="21"/>
      <c r="FEG71" s="21"/>
      <c r="FEH71" s="21"/>
      <c r="FEI71" s="21"/>
      <c r="FEJ71" s="21"/>
      <c r="FEK71" s="21"/>
      <c r="FEL71" s="21"/>
      <c r="FEM71" s="21"/>
      <c r="FEN71" s="21"/>
      <c r="FEO71" s="21"/>
      <c r="FEP71" s="21"/>
      <c r="FEQ71" s="21"/>
      <c r="FER71" s="21"/>
      <c r="FES71" s="21"/>
      <c r="FET71" s="21"/>
      <c r="FEU71" s="21"/>
      <c r="FEV71" s="21"/>
      <c r="FEW71" s="21"/>
      <c r="FEX71" s="21"/>
      <c r="FEY71" s="21"/>
      <c r="FEZ71" s="21"/>
      <c r="FFA71" s="21"/>
      <c r="FFB71" s="21"/>
      <c r="FFC71" s="21"/>
      <c r="FFD71" s="21"/>
      <c r="FFE71" s="21"/>
      <c r="FFF71" s="21"/>
      <c r="FFG71" s="21"/>
      <c r="FFH71" s="21"/>
      <c r="FFI71" s="21"/>
      <c r="FFJ71" s="21"/>
      <c r="FFK71" s="21"/>
      <c r="FFL71" s="21"/>
      <c r="FFM71" s="21"/>
      <c r="FFN71" s="21"/>
      <c r="FFO71" s="21"/>
      <c r="FFP71" s="21"/>
      <c r="FFQ71" s="21"/>
      <c r="FFR71" s="21"/>
      <c r="FFS71" s="21"/>
      <c r="FFT71" s="21"/>
      <c r="FFU71" s="21"/>
      <c r="FFV71" s="21"/>
      <c r="FFW71" s="21"/>
      <c r="FFX71" s="21"/>
      <c r="FFY71" s="21"/>
      <c r="FFZ71" s="21"/>
      <c r="FGA71" s="21"/>
      <c r="FGB71" s="21"/>
      <c r="FGC71" s="21"/>
      <c r="FGD71" s="21"/>
      <c r="FGE71" s="21"/>
      <c r="FGF71" s="21"/>
      <c r="FGG71" s="21"/>
      <c r="FGH71" s="21"/>
      <c r="FGI71" s="21"/>
      <c r="FGJ71" s="21"/>
      <c r="FGK71" s="21"/>
      <c r="FGL71" s="21"/>
      <c r="FGM71" s="21"/>
      <c r="FGN71" s="21"/>
      <c r="FGO71" s="21"/>
      <c r="FGP71" s="21"/>
      <c r="FGQ71" s="21"/>
      <c r="FGR71" s="21"/>
      <c r="FGS71" s="21"/>
      <c r="FGT71" s="21"/>
      <c r="FGU71" s="21"/>
      <c r="FGV71" s="21"/>
      <c r="FGW71" s="21"/>
      <c r="FGX71" s="21"/>
      <c r="FGY71" s="21"/>
      <c r="FGZ71" s="21"/>
      <c r="FHA71" s="21"/>
      <c r="FHB71" s="21"/>
      <c r="FHC71" s="21"/>
      <c r="FHD71" s="21"/>
      <c r="FHE71" s="21"/>
      <c r="FHF71" s="21"/>
      <c r="FHG71" s="21"/>
      <c r="FHH71" s="21"/>
      <c r="FHI71" s="21"/>
      <c r="FHJ71" s="21"/>
      <c r="FHK71" s="21"/>
      <c r="FHL71" s="21"/>
      <c r="FHM71" s="21"/>
      <c r="FHN71" s="21"/>
      <c r="FHO71" s="21"/>
      <c r="FHP71" s="21"/>
      <c r="FHQ71" s="21"/>
      <c r="FHR71" s="21"/>
      <c r="FHS71" s="21"/>
      <c r="FHT71" s="21"/>
      <c r="FHU71" s="21"/>
      <c r="FHV71" s="21"/>
      <c r="FHW71" s="21"/>
      <c r="FHX71" s="21"/>
      <c r="FHY71" s="21"/>
      <c r="FHZ71" s="21"/>
      <c r="FIA71" s="21"/>
      <c r="FIB71" s="21"/>
      <c r="FIC71" s="21"/>
      <c r="FID71" s="21"/>
      <c r="FIE71" s="21"/>
      <c r="FIF71" s="21"/>
      <c r="FIG71" s="21"/>
      <c r="FIH71" s="21"/>
      <c r="FII71" s="21"/>
      <c r="FIJ71" s="21"/>
      <c r="FIK71" s="21"/>
      <c r="FIL71" s="21"/>
      <c r="FIM71" s="21"/>
      <c r="FIN71" s="21"/>
      <c r="FIO71" s="21"/>
      <c r="FIP71" s="21"/>
      <c r="FIQ71" s="21"/>
      <c r="FIR71" s="21"/>
      <c r="FIS71" s="21"/>
      <c r="FIT71" s="21"/>
      <c r="FIU71" s="21"/>
      <c r="FIV71" s="21"/>
      <c r="FIW71" s="21"/>
      <c r="FIX71" s="21"/>
      <c r="FIY71" s="21"/>
      <c r="FIZ71" s="21"/>
      <c r="FJA71" s="21"/>
      <c r="FJB71" s="21"/>
      <c r="FJC71" s="21"/>
      <c r="FJD71" s="21"/>
      <c r="FJE71" s="21"/>
      <c r="FJF71" s="21"/>
      <c r="FJG71" s="21"/>
      <c r="FJH71" s="21"/>
      <c r="FJI71" s="21"/>
      <c r="FJJ71" s="21"/>
      <c r="FJK71" s="21"/>
      <c r="FJL71" s="21"/>
      <c r="FJM71" s="21"/>
      <c r="FJN71" s="21"/>
      <c r="FJO71" s="21"/>
      <c r="FJP71" s="21"/>
      <c r="FJQ71" s="21"/>
      <c r="FJR71" s="21"/>
      <c r="FJS71" s="21"/>
      <c r="FJT71" s="21"/>
      <c r="FJU71" s="21"/>
      <c r="FJV71" s="21"/>
      <c r="FJW71" s="21"/>
      <c r="FJX71" s="21"/>
      <c r="FJY71" s="21"/>
      <c r="FJZ71" s="21"/>
      <c r="FKA71" s="21"/>
      <c r="FKB71" s="21"/>
      <c r="FKC71" s="21"/>
      <c r="FKD71" s="21"/>
      <c r="FKE71" s="21"/>
      <c r="FKF71" s="21"/>
      <c r="FKG71" s="21"/>
      <c r="FKH71" s="21"/>
      <c r="FKI71" s="21"/>
      <c r="FKJ71" s="21"/>
      <c r="FKK71" s="21"/>
      <c r="FKL71" s="21"/>
      <c r="FKM71" s="21"/>
      <c r="FKN71" s="21"/>
      <c r="FKO71" s="21"/>
      <c r="FKP71" s="21"/>
      <c r="FKQ71" s="21"/>
      <c r="FKR71" s="21"/>
      <c r="FKS71" s="21"/>
      <c r="FKT71" s="21"/>
      <c r="FKU71" s="21"/>
      <c r="FKV71" s="21"/>
      <c r="FKW71" s="21"/>
      <c r="FKX71" s="21"/>
      <c r="FKY71" s="21"/>
      <c r="FKZ71" s="21"/>
      <c r="FLA71" s="21"/>
      <c r="FLB71" s="21"/>
      <c r="FLC71" s="21"/>
      <c r="FLD71" s="21"/>
      <c r="FLE71" s="21"/>
      <c r="FLF71" s="21"/>
      <c r="FLG71" s="21"/>
      <c r="FLH71" s="21"/>
      <c r="FLI71" s="21"/>
      <c r="FLJ71" s="21"/>
      <c r="FLK71" s="21"/>
      <c r="FLL71" s="21"/>
      <c r="FLM71" s="21"/>
      <c r="FLN71" s="21"/>
      <c r="FLO71" s="21"/>
      <c r="FLP71" s="21"/>
      <c r="FLQ71" s="21"/>
      <c r="FLR71" s="21"/>
      <c r="FLS71" s="21"/>
      <c r="FLT71" s="21"/>
      <c r="FLU71" s="21"/>
      <c r="FLV71" s="21"/>
      <c r="FLW71" s="21"/>
      <c r="FLX71" s="21"/>
      <c r="FLY71" s="21"/>
      <c r="FLZ71" s="21"/>
      <c r="FMA71" s="21"/>
      <c r="FMB71" s="21"/>
      <c r="FMC71" s="21"/>
      <c r="FMD71" s="21"/>
      <c r="FME71" s="21"/>
      <c r="FMF71" s="21"/>
      <c r="FMG71" s="21"/>
      <c r="FMH71" s="21"/>
      <c r="FMI71" s="21"/>
      <c r="FMJ71" s="21"/>
      <c r="FMK71" s="21"/>
      <c r="FML71" s="21"/>
      <c r="FMM71" s="21"/>
      <c r="FMN71" s="21"/>
      <c r="FMO71" s="21"/>
      <c r="FMP71" s="21"/>
      <c r="FMQ71" s="21"/>
      <c r="FMR71" s="21"/>
      <c r="FMS71" s="21"/>
      <c r="FMT71" s="21"/>
      <c r="FMU71" s="21"/>
      <c r="FMV71" s="21"/>
      <c r="FMW71" s="21"/>
      <c r="FMX71" s="21"/>
      <c r="FMY71" s="21"/>
      <c r="FMZ71" s="21"/>
      <c r="FNA71" s="21"/>
      <c r="FNB71" s="21"/>
      <c r="FNC71" s="21"/>
      <c r="FND71" s="21"/>
      <c r="FNE71" s="21"/>
      <c r="FNF71" s="21"/>
      <c r="FNG71" s="21"/>
      <c r="FNH71" s="21"/>
      <c r="FNI71" s="21"/>
      <c r="FNJ71" s="21"/>
      <c r="FNK71" s="21"/>
      <c r="FNL71" s="21"/>
      <c r="FNM71" s="21"/>
      <c r="FNN71" s="21"/>
      <c r="FNO71" s="21"/>
      <c r="FNP71" s="21"/>
      <c r="FNQ71" s="21"/>
      <c r="FNR71" s="21"/>
      <c r="FNS71" s="21"/>
      <c r="FNT71" s="21"/>
      <c r="FNU71" s="21"/>
      <c r="FNV71" s="21"/>
      <c r="FNW71" s="21"/>
      <c r="FNX71" s="21"/>
      <c r="FNY71" s="21"/>
      <c r="FNZ71" s="21"/>
      <c r="FOA71" s="21"/>
      <c r="FOB71" s="21"/>
      <c r="FOC71" s="21"/>
      <c r="FOD71" s="21"/>
      <c r="FOE71" s="21"/>
      <c r="FOF71" s="21"/>
      <c r="FOG71" s="21"/>
      <c r="FOH71" s="21"/>
      <c r="FOI71" s="21"/>
      <c r="FOJ71" s="21"/>
      <c r="FOK71" s="21"/>
      <c r="FOL71" s="21"/>
      <c r="FOM71" s="21"/>
      <c r="FON71" s="21"/>
      <c r="FOO71" s="21"/>
      <c r="FOP71" s="21"/>
      <c r="FOQ71" s="21"/>
      <c r="FOR71" s="21"/>
      <c r="FOS71" s="21"/>
      <c r="FOT71" s="21"/>
      <c r="FOU71" s="21"/>
      <c r="FOV71" s="21"/>
      <c r="FOW71" s="21"/>
      <c r="FOX71" s="21"/>
      <c r="FOY71" s="21"/>
      <c r="FOZ71" s="21"/>
      <c r="FPA71" s="21"/>
      <c r="FPB71" s="21"/>
      <c r="FPC71" s="21"/>
      <c r="FPD71" s="21"/>
      <c r="FPE71" s="21"/>
      <c r="FPF71" s="21"/>
      <c r="FPG71" s="21"/>
      <c r="FPH71" s="21"/>
      <c r="FPI71" s="21"/>
      <c r="FPJ71" s="21"/>
      <c r="FPK71" s="21"/>
      <c r="FPL71" s="21"/>
      <c r="FPM71" s="21"/>
      <c r="FPN71" s="21"/>
      <c r="FPO71" s="21"/>
      <c r="FPP71" s="21"/>
      <c r="FPQ71" s="21"/>
      <c r="FPR71" s="21"/>
      <c r="FPS71" s="21"/>
      <c r="FPT71" s="21"/>
      <c r="FPU71" s="21"/>
      <c r="FPV71" s="21"/>
      <c r="FPW71" s="21"/>
      <c r="FPX71" s="21"/>
      <c r="FPY71" s="21"/>
      <c r="FPZ71" s="21"/>
      <c r="FQA71" s="21"/>
      <c r="FQB71" s="21"/>
      <c r="FQC71" s="21"/>
      <c r="FQD71" s="21"/>
      <c r="FQE71" s="21"/>
      <c r="FQF71" s="21"/>
      <c r="FQG71" s="21"/>
      <c r="FQH71" s="21"/>
      <c r="FQI71" s="21"/>
      <c r="FQJ71" s="21"/>
      <c r="FQK71" s="21"/>
      <c r="FQL71" s="21"/>
      <c r="FQM71" s="21"/>
      <c r="FQN71" s="21"/>
      <c r="FQO71" s="21"/>
      <c r="FQP71" s="21"/>
      <c r="FQQ71" s="21"/>
      <c r="FQR71" s="21"/>
      <c r="FQS71" s="21"/>
      <c r="FQT71" s="21"/>
      <c r="FQU71" s="21"/>
      <c r="FQV71" s="21"/>
      <c r="FQW71" s="21"/>
      <c r="FQX71" s="21"/>
      <c r="FQY71" s="21"/>
      <c r="FQZ71" s="21"/>
      <c r="FRA71" s="21"/>
      <c r="FRB71" s="21"/>
      <c r="FRC71" s="21"/>
      <c r="FRD71" s="21"/>
      <c r="FRE71" s="21"/>
      <c r="FRF71" s="21"/>
      <c r="FRG71" s="21"/>
      <c r="FRH71" s="21"/>
      <c r="FRI71" s="21"/>
      <c r="FRJ71" s="21"/>
      <c r="FRK71" s="21"/>
      <c r="FRL71" s="21"/>
      <c r="FRM71" s="21"/>
      <c r="FRN71" s="21"/>
      <c r="FRO71" s="21"/>
      <c r="FRP71" s="21"/>
      <c r="FRQ71" s="21"/>
      <c r="FRR71" s="21"/>
      <c r="FRS71" s="21"/>
      <c r="FRT71" s="21"/>
      <c r="FRU71" s="21"/>
      <c r="FRV71" s="21"/>
      <c r="FRW71" s="21"/>
      <c r="FRX71" s="21"/>
      <c r="FRY71" s="21"/>
      <c r="FRZ71" s="21"/>
      <c r="FSA71" s="21"/>
      <c r="FSB71" s="21"/>
      <c r="FSC71" s="21"/>
      <c r="FSD71" s="21"/>
      <c r="FSE71" s="21"/>
      <c r="FSF71" s="21"/>
      <c r="FSG71" s="21"/>
      <c r="FSH71" s="21"/>
      <c r="FSI71" s="21"/>
      <c r="FSJ71" s="21"/>
      <c r="FSK71" s="21"/>
      <c r="FSL71" s="21"/>
      <c r="FSM71" s="21"/>
      <c r="FSN71" s="21"/>
      <c r="FSO71" s="21"/>
      <c r="FSP71" s="21"/>
      <c r="FSQ71" s="21"/>
      <c r="FSR71" s="21"/>
      <c r="FSS71" s="21"/>
      <c r="FST71" s="21"/>
      <c r="FSU71" s="21"/>
      <c r="FSV71" s="21"/>
      <c r="FSW71" s="21"/>
      <c r="FSX71" s="21"/>
      <c r="FSY71" s="21"/>
      <c r="FSZ71" s="21"/>
      <c r="FTA71" s="21"/>
      <c r="FTB71" s="21"/>
      <c r="FTC71" s="21"/>
      <c r="FTD71" s="21"/>
      <c r="FTE71" s="21"/>
      <c r="FTF71" s="21"/>
      <c r="FTG71" s="21"/>
      <c r="FTH71" s="21"/>
      <c r="FTI71" s="21"/>
      <c r="FTJ71" s="21"/>
      <c r="FTK71" s="21"/>
      <c r="FTL71" s="21"/>
      <c r="FTM71" s="21"/>
      <c r="FTN71" s="21"/>
      <c r="FTO71" s="21"/>
      <c r="FTP71" s="21"/>
      <c r="FTQ71" s="21"/>
      <c r="FTR71" s="21"/>
      <c r="FTS71" s="21"/>
      <c r="FTT71" s="21"/>
      <c r="FTU71" s="21"/>
      <c r="FTV71" s="21"/>
      <c r="FTW71" s="21"/>
      <c r="FTX71" s="21"/>
      <c r="FTY71" s="21"/>
      <c r="FTZ71" s="21"/>
      <c r="FUA71" s="21"/>
      <c r="FUB71" s="21"/>
      <c r="FUC71" s="21"/>
      <c r="FUD71" s="21"/>
      <c r="FUE71" s="21"/>
      <c r="FUF71" s="21"/>
      <c r="FUG71" s="21"/>
      <c r="FUH71" s="21"/>
      <c r="FUI71" s="21"/>
      <c r="FUJ71" s="21"/>
      <c r="FUK71" s="21"/>
      <c r="FUL71" s="21"/>
      <c r="FUM71" s="21"/>
      <c r="FUN71" s="21"/>
      <c r="FUO71" s="21"/>
      <c r="FUP71" s="21"/>
      <c r="FUQ71" s="21"/>
      <c r="FUR71" s="21"/>
      <c r="FUS71" s="21"/>
      <c r="FUT71" s="21"/>
      <c r="FUU71" s="21"/>
      <c r="FUV71" s="21"/>
      <c r="FUW71" s="21"/>
      <c r="FUX71" s="21"/>
      <c r="FUY71" s="21"/>
      <c r="FUZ71" s="21"/>
      <c r="FVA71" s="21"/>
      <c r="FVB71" s="21"/>
      <c r="FVC71" s="21"/>
      <c r="FVD71" s="21"/>
      <c r="FVE71" s="21"/>
      <c r="FVF71" s="21"/>
      <c r="FVG71" s="21"/>
      <c r="FVH71" s="21"/>
      <c r="FVI71" s="21"/>
      <c r="FVJ71" s="21"/>
      <c r="FVK71" s="21"/>
      <c r="FVL71" s="21"/>
      <c r="FVM71" s="21"/>
      <c r="FVN71" s="21"/>
      <c r="FVO71" s="21"/>
      <c r="FVP71" s="21"/>
      <c r="FVQ71" s="21"/>
      <c r="FVR71" s="21"/>
      <c r="FVS71" s="21"/>
      <c r="FVT71" s="21"/>
      <c r="FVU71" s="21"/>
      <c r="FVV71" s="21"/>
      <c r="FVW71" s="21"/>
      <c r="FVX71" s="21"/>
      <c r="FVY71" s="21"/>
      <c r="FVZ71" s="21"/>
      <c r="FWA71" s="21"/>
      <c r="FWB71" s="21"/>
      <c r="FWC71" s="21"/>
      <c r="FWD71" s="21"/>
      <c r="FWE71" s="21"/>
      <c r="FWF71" s="21"/>
      <c r="FWG71" s="21"/>
      <c r="FWH71" s="21"/>
      <c r="FWI71" s="21"/>
      <c r="FWJ71" s="21"/>
      <c r="FWK71" s="21"/>
      <c r="FWL71" s="21"/>
      <c r="FWM71" s="21"/>
      <c r="FWN71" s="21"/>
      <c r="FWO71" s="21"/>
      <c r="FWP71" s="21"/>
      <c r="FWQ71" s="21"/>
      <c r="FWR71" s="21"/>
      <c r="FWS71" s="21"/>
      <c r="FWT71" s="21"/>
      <c r="FWU71" s="21"/>
      <c r="FWV71" s="21"/>
      <c r="FWW71" s="21"/>
      <c r="FWX71" s="21"/>
      <c r="FWY71" s="21"/>
      <c r="FWZ71" s="21"/>
      <c r="FXA71" s="21"/>
      <c r="FXB71" s="21"/>
      <c r="FXC71" s="21"/>
      <c r="FXD71" s="21"/>
      <c r="FXE71" s="21"/>
      <c r="FXF71" s="21"/>
      <c r="FXG71" s="21"/>
      <c r="FXH71" s="21"/>
      <c r="FXI71" s="21"/>
      <c r="FXJ71" s="21"/>
      <c r="FXK71" s="21"/>
      <c r="FXL71" s="21"/>
      <c r="FXM71" s="21"/>
      <c r="FXN71" s="21"/>
      <c r="FXO71" s="21"/>
      <c r="FXP71" s="21"/>
      <c r="FXQ71" s="21"/>
      <c r="FXR71" s="21"/>
      <c r="FXS71" s="21"/>
      <c r="FXT71" s="21"/>
      <c r="FXU71" s="21"/>
      <c r="FXV71" s="21"/>
      <c r="FXW71" s="21"/>
      <c r="FXX71" s="21"/>
      <c r="FXY71" s="21"/>
      <c r="FXZ71" s="21"/>
      <c r="FYA71" s="21"/>
      <c r="FYB71" s="21"/>
      <c r="FYC71" s="21"/>
      <c r="FYD71" s="21"/>
      <c r="FYE71" s="21"/>
      <c r="FYF71" s="21"/>
      <c r="FYG71" s="21"/>
      <c r="FYH71" s="21"/>
      <c r="FYI71" s="21"/>
      <c r="FYJ71" s="21"/>
      <c r="FYK71" s="21"/>
      <c r="FYL71" s="21"/>
      <c r="FYM71" s="21"/>
      <c r="FYN71" s="21"/>
      <c r="FYO71" s="21"/>
      <c r="FYP71" s="21"/>
      <c r="FYQ71" s="21"/>
      <c r="FYR71" s="21"/>
      <c r="FYS71" s="21"/>
      <c r="FYT71" s="21"/>
      <c r="FYU71" s="21"/>
      <c r="FYV71" s="21"/>
      <c r="FYW71" s="21"/>
      <c r="FYX71" s="21"/>
      <c r="FYY71" s="21"/>
      <c r="FYZ71" s="21"/>
      <c r="FZA71" s="21"/>
      <c r="FZB71" s="21"/>
      <c r="FZC71" s="21"/>
      <c r="FZD71" s="21"/>
      <c r="FZE71" s="21"/>
      <c r="FZF71" s="21"/>
      <c r="FZG71" s="21"/>
      <c r="FZH71" s="21"/>
      <c r="FZI71" s="21"/>
      <c r="FZJ71" s="21"/>
      <c r="FZK71" s="21"/>
      <c r="FZL71" s="21"/>
      <c r="FZM71" s="21"/>
      <c r="FZN71" s="21"/>
      <c r="FZO71" s="21"/>
      <c r="FZP71" s="21"/>
      <c r="FZQ71" s="21"/>
      <c r="FZR71" s="21"/>
      <c r="FZS71" s="21"/>
      <c r="FZT71" s="21"/>
      <c r="FZU71" s="21"/>
      <c r="FZV71" s="21"/>
      <c r="FZW71" s="21"/>
      <c r="FZX71" s="21"/>
      <c r="FZY71" s="21"/>
      <c r="FZZ71" s="21"/>
      <c r="GAA71" s="21"/>
      <c r="GAB71" s="21"/>
      <c r="GAC71" s="21"/>
      <c r="GAD71" s="21"/>
      <c r="GAE71" s="21"/>
      <c r="GAF71" s="21"/>
      <c r="GAG71" s="21"/>
      <c r="GAH71" s="21"/>
      <c r="GAI71" s="21"/>
      <c r="GAJ71" s="21"/>
      <c r="GAK71" s="21"/>
      <c r="GAL71" s="21"/>
      <c r="GAM71" s="21"/>
      <c r="GAN71" s="21"/>
      <c r="GAO71" s="21"/>
      <c r="GAP71" s="21"/>
      <c r="GAQ71" s="21"/>
      <c r="GAR71" s="21"/>
      <c r="GAS71" s="21"/>
      <c r="GAT71" s="21"/>
      <c r="GAU71" s="21"/>
      <c r="GAV71" s="21"/>
      <c r="GAW71" s="21"/>
      <c r="GAX71" s="21"/>
      <c r="GAY71" s="21"/>
      <c r="GAZ71" s="21"/>
      <c r="GBA71" s="21"/>
      <c r="GBB71" s="21"/>
      <c r="GBC71" s="21"/>
      <c r="GBD71" s="21"/>
      <c r="GBE71" s="21"/>
      <c r="GBF71" s="21"/>
      <c r="GBG71" s="21"/>
      <c r="GBH71" s="21"/>
      <c r="GBI71" s="21"/>
      <c r="GBJ71" s="21"/>
      <c r="GBK71" s="21"/>
      <c r="GBL71" s="21"/>
      <c r="GBM71" s="21"/>
      <c r="GBN71" s="21"/>
      <c r="GBO71" s="21"/>
      <c r="GBP71" s="21"/>
      <c r="GBQ71" s="21"/>
      <c r="GBR71" s="21"/>
      <c r="GBS71" s="21"/>
      <c r="GBT71" s="21"/>
      <c r="GBU71" s="21"/>
      <c r="GBV71" s="21"/>
      <c r="GBW71" s="21"/>
      <c r="GBX71" s="21"/>
      <c r="GBY71" s="21"/>
      <c r="GBZ71" s="21"/>
      <c r="GCA71" s="21"/>
      <c r="GCB71" s="21"/>
      <c r="GCC71" s="21"/>
      <c r="GCD71" s="21"/>
      <c r="GCE71" s="21"/>
      <c r="GCF71" s="21"/>
      <c r="GCG71" s="21"/>
      <c r="GCH71" s="21"/>
      <c r="GCI71" s="21"/>
      <c r="GCJ71" s="21"/>
      <c r="GCK71" s="21"/>
      <c r="GCL71" s="21"/>
      <c r="GCM71" s="21"/>
      <c r="GCN71" s="21"/>
      <c r="GCO71" s="21"/>
      <c r="GCP71" s="21"/>
      <c r="GCQ71" s="21"/>
      <c r="GCR71" s="21"/>
      <c r="GCS71" s="21"/>
      <c r="GCT71" s="21"/>
      <c r="GCU71" s="21"/>
      <c r="GCV71" s="21"/>
      <c r="GCW71" s="21"/>
      <c r="GCX71" s="21"/>
      <c r="GCY71" s="21"/>
      <c r="GCZ71" s="21"/>
      <c r="GDA71" s="21"/>
      <c r="GDB71" s="21"/>
      <c r="GDC71" s="21"/>
      <c r="GDD71" s="21"/>
      <c r="GDE71" s="21"/>
      <c r="GDF71" s="21"/>
      <c r="GDG71" s="21"/>
      <c r="GDH71" s="21"/>
      <c r="GDI71" s="21"/>
      <c r="GDJ71" s="21"/>
      <c r="GDK71" s="21"/>
      <c r="GDL71" s="21"/>
      <c r="GDM71" s="21"/>
      <c r="GDN71" s="21"/>
      <c r="GDO71" s="21"/>
      <c r="GDP71" s="21"/>
      <c r="GDQ71" s="21"/>
      <c r="GDR71" s="21"/>
      <c r="GDS71" s="21"/>
      <c r="GDT71" s="21"/>
      <c r="GDU71" s="21"/>
      <c r="GDV71" s="21"/>
      <c r="GDW71" s="21"/>
      <c r="GDX71" s="21"/>
      <c r="GDY71" s="21"/>
      <c r="GDZ71" s="21"/>
      <c r="GEA71" s="21"/>
      <c r="GEB71" s="21"/>
      <c r="GEC71" s="21"/>
      <c r="GED71" s="21"/>
      <c r="GEE71" s="21"/>
      <c r="GEF71" s="21"/>
      <c r="GEG71" s="21"/>
      <c r="GEH71" s="21"/>
      <c r="GEI71" s="21"/>
      <c r="GEJ71" s="21"/>
      <c r="GEK71" s="21"/>
      <c r="GEL71" s="21"/>
      <c r="GEM71" s="21"/>
      <c r="GEN71" s="21"/>
      <c r="GEO71" s="21"/>
      <c r="GEP71" s="21"/>
      <c r="GEQ71" s="21"/>
      <c r="GER71" s="21"/>
      <c r="GES71" s="21"/>
      <c r="GET71" s="21"/>
      <c r="GEU71" s="21"/>
      <c r="GEV71" s="21"/>
      <c r="GEW71" s="21"/>
      <c r="GEX71" s="21"/>
      <c r="GEY71" s="21"/>
      <c r="GEZ71" s="21"/>
      <c r="GFA71" s="21"/>
      <c r="GFB71" s="21"/>
      <c r="GFC71" s="21"/>
      <c r="GFD71" s="21"/>
      <c r="GFE71" s="21"/>
      <c r="GFF71" s="21"/>
      <c r="GFG71" s="21"/>
      <c r="GFH71" s="21"/>
      <c r="GFI71" s="21"/>
      <c r="GFJ71" s="21"/>
      <c r="GFK71" s="21"/>
      <c r="GFL71" s="21"/>
      <c r="GFM71" s="21"/>
      <c r="GFN71" s="21"/>
      <c r="GFO71" s="21"/>
      <c r="GFP71" s="21"/>
      <c r="GFQ71" s="21"/>
      <c r="GFR71" s="21"/>
      <c r="GFS71" s="21"/>
      <c r="GFT71" s="21"/>
      <c r="GFU71" s="21"/>
      <c r="GFV71" s="21"/>
      <c r="GFW71" s="21"/>
      <c r="GFX71" s="21"/>
      <c r="GFY71" s="21"/>
      <c r="GFZ71" s="21"/>
      <c r="GGA71" s="21"/>
      <c r="GGB71" s="21"/>
      <c r="GGC71" s="21"/>
      <c r="GGD71" s="21"/>
      <c r="GGE71" s="21"/>
      <c r="GGF71" s="21"/>
      <c r="GGG71" s="21"/>
      <c r="GGH71" s="21"/>
      <c r="GGI71" s="21"/>
      <c r="GGJ71" s="21"/>
      <c r="GGK71" s="21"/>
      <c r="GGL71" s="21"/>
      <c r="GGM71" s="21"/>
      <c r="GGN71" s="21"/>
      <c r="GGO71" s="21"/>
      <c r="GGP71" s="21"/>
      <c r="GGQ71" s="21"/>
      <c r="GGR71" s="21"/>
      <c r="GGS71" s="21"/>
      <c r="GGT71" s="21"/>
      <c r="GGU71" s="21"/>
      <c r="GGV71" s="21"/>
      <c r="GGW71" s="21"/>
      <c r="GGX71" s="21"/>
      <c r="GGY71" s="21"/>
      <c r="GGZ71" s="21"/>
      <c r="GHA71" s="21"/>
      <c r="GHB71" s="21"/>
      <c r="GHC71" s="21"/>
      <c r="GHD71" s="21"/>
      <c r="GHE71" s="21"/>
      <c r="GHF71" s="21"/>
      <c r="GHG71" s="21"/>
      <c r="GHH71" s="21"/>
      <c r="GHI71" s="21"/>
      <c r="GHJ71" s="21"/>
      <c r="GHK71" s="21"/>
      <c r="GHL71" s="21"/>
      <c r="GHM71" s="21"/>
      <c r="GHN71" s="21"/>
      <c r="GHO71" s="21"/>
      <c r="GHP71" s="21"/>
      <c r="GHQ71" s="21"/>
      <c r="GHR71" s="21"/>
      <c r="GHS71" s="21"/>
      <c r="GHT71" s="21"/>
      <c r="GHU71" s="21"/>
      <c r="GHV71" s="21"/>
      <c r="GHW71" s="21"/>
      <c r="GHX71" s="21"/>
      <c r="GHY71" s="21"/>
      <c r="GHZ71" s="21"/>
      <c r="GIA71" s="21"/>
      <c r="GIB71" s="21"/>
      <c r="GIC71" s="21"/>
      <c r="GID71" s="21"/>
      <c r="GIE71" s="21"/>
      <c r="GIF71" s="21"/>
      <c r="GIG71" s="21"/>
      <c r="GIH71" s="21"/>
      <c r="GII71" s="21"/>
      <c r="GIJ71" s="21"/>
      <c r="GIK71" s="21"/>
      <c r="GIL71" s="21"/>
      <c r="GIM71" s="21"/>
      <c r="GIN71" s="21"/>
      <c r="GIO71" s="21"/>
      <c r="GIP71" s="21"/>
      <c r="GIQ71" s="21"/>
      <c r="GIR71" s="21"/>
      <c r="GIS71" s="21"/>
      <c r="GIT71" s="21"/>
      <c r="GIU71" s="21"/>
      <c r="GIV71" s="21"/>
      <c r="GIW71" s="21"/>
      <c r="GIX71" s="21"/>
      <c r="GIY71" s="21"/>
      <c r="GIZ71" s="21"/>
      <c r="GJA71" s="21"/>
      <c r="GJB71" s="21"/>
      <c r="GJC71" s="21"/>
      <c r="GJD71" s="21"/>
      <c r="GJE71" s="21"/>
      <c r="GJF71" s="21"/>
      <c r="GJG71" s="21"/>
      <c r="GJH71" s="21"/>
      <c r="GJI71" s="21"/>
      <c r="GJJ71" s="21"/>
      <c r="GJK71" s="21"/>
      <c r="GJL71" s="21"/>
      <c r="GJM71" s="21"/>
      <c r="GJN71" s="21"/>
      <c r="GJO71" s="21"/>
      <c r="GJP71" s="21"/>
      <c r="GJQ71" s="21"/>
      <c r="GJR71" s="21"/>
      <c r="GJS71" s="21"/>
      <c r="GJT71" s="21"/>
      <c r="GJU71" s="21"/>
      <c r="GJV71" s="21"/>
      <c r="GJW71" s="21"/>
      <c r="GJX71" s="21"/>
      <c r="GJY71" s="21"/>
      <c r="GJZ71" s="21"/>
      <c r="GKA71" s="21"/>
      <c r="GKB71" s="21"/>
      <c r="GKC71" s="21"/>
      <c r="GKD71" s="21"/>
      <c r="GKE71" s="21"/>
      <c r="GKF71" s="21"/>
      <c r="GKG71" s="21"/>
      <c r="GKH71" s="21"/>
      <c r="GKI71" s="21"/>
      <c r="GKJ71" s="21"/>
      <c r="GKK71" s="21"/>
      <c r="GKL71" s="21"/>
      <c r="GKM71" s="21"/>
      <c r="GKN71" s="21"/>
      <c r="GKO71" s="21"/>
      <c r="GKP71" s="21"/>
      <c r="GKQ71" s="21"/>
      <c r="GKR71" s="21"/>
      <c r="GKS71" s="21"/>
      <c r="GKT71" s="21"/>
      <c r="GKU71" s="21"/>
      <c r="GKV71" s="21"/>
      <c r="GKW71" s="21"/>
      <c r="GKX71" s="21"/>
      <c r="GKY71" s="21"/>
      <c r="GKZ71" s="21"/>
      <c r="GLA71" s="21"/>
      <c r="GLB71" s="21"/>
      <c r="GLC71" s="21"/>
      <c r="GLD71" s="21"/>
      <c r="GLE71" s="21"/>
      <c r="GLF71" s="21"/>
      <c r="GLG71" s="21"/>
      <c r="GLH71" s="21"/>
      <c r="GLI71" s="21"/>
      <c r="GLJ71" s="21"/>
      <c r="GLK71" s="21"/>
      <c r="GLL71" s="21"/>
      <c r="GLM71" s="21"/>
      <c r="GLN71" s="21"/>
      <c r="GLO71" s="21"/>
      <c r="GLP71" s="21"/>
      <c r="GLQ71" s="21"/>
      <c r="GLR71" s="21"/>
      <c r="GLS71" s="21"/>
      <c r="GLT71" s="21"/>
      <c r="GLU71" s="21"/>
      <c r="GLV71" s="21"/>
      <c r="GLW71" s="21"/>
      <c r="GLX71" s="21"/>
      <c r="GLY71" s="21"/>
      <c r="GLZ71" s="21"/>
      <c r="GMA71" s="21"/>
      <c r="GMB71" s="21"/>
      <c r="GMC71" s="21"/>
      <c r="GMD71" s="21"/>
      <c r="GME71" s="21"/>
      <c r="GMF71" s="21"/>
      <c r="GMG71" s="21"/>
      <c r="GMH71" s="21"/>
      <c r="GMI71" s="21"/>
      <c r="GMJ71" s="21"/>
      <c r="GMK71" s="21"/>
      <c r="GML71" s="21"/>
      <c r="GMM71" s="21"/>
      <c r="GMN71" s="21"/>
      <c r="GMO71" s="21"/>
      <c r="GMP71" s="21"/>
      <c r="GMQ71" s="21"/>
      <c r="GMR71" s="21"/>
      <c r="GMS71" s="21"/>
      <c r="GMT71" s="21"/>
      <c r="GMU71" s="21"/>
      <c r="GMV71" s="21"/>
      <c r="GMW71" s="21"/>
      <c r="GMX71" s="21"/>
      <c r="GMY71" s="21"/>
      <c r="GMZ71" s="21"/>
      <c r="GNA71" s="21"/>
      <c r="GNB71" s="21"/>
      <c r="GNC71" s="21"/>
      <c r="GND71" s="21"/>
      <c r="GNE71" s="21"/>
      <c r="GNF71" s="21"/>
      <c r="GNG71" s="21"/>
      <c r="GNH71" s="21"/>
      <c r="GNI71" s="21"/>
      <c r="GNJ71" s="21"/>
      <c r="GNK71" s="21"/>
      <c r="GNL71" s="21"/>
      <c r="GNM71" s="21"/>
      <c r="GNN71" s="21"/>
      <c r="GNO71" s="21"/>
      <c r="GNP71" s="21"/>
      <c r="GNQ71" s="21"/>
      <c r="GNR71" s="21"/>
      <c r="GNS71" s="21"/>
      <c r="GNT71" s="21"/>
      <c r="GNU71" s="21"/>
      <c r="GNV71" s="21"/>
      <c r="GNW71" s="21"/>
      <c r="GNX71" s="21"/>
      <c r="GNY71" s="21"/>
      <c r="GNZ71" s="21"/>
      <c r="GOA71" s="21"/>
      <c r="GOB71" s="21"/>
      <c r="GOC71" s="21"/>
      <c r="GOD71" s="21"/>
      <c r="GOE71" s="21"/>
      <c r="GOF71" s="21"/>
      <c r="GOG71" s="21"/>
      <c r="GOH71" s="21"/>
      <c r="GOI71" s="21"/>
      <c r="GOJ71" s="21"/>
      <c r="GOK71" s="21"/>
      <c r="GOL71" s="21"/>
      <c r="GOM71" s="21"/>
      <c r="GON71" s="21"/>
      <c r="GOO71" s="21"/>
      <c r="GOP71" s="21"/>
      <c r="GOQ71" s="21"/>
      <c r="GOR71" s="21"/>
      <c r="GOS71" s="21"/>
      <c r="GOT71" s="21"/>
      <c r="GOU71" s="21"/>
      <c r="GOV71" s="21"/>
      <c r="GOW71" s="21"/>
      <c r="GOX71" s="21"/>
      <c r="GOY71" s="21"/>
      <c r="GOZ71" s="21"/>
      <c r="GPA71" s="21"/>
      <c r="GPB71" s="21"/>
      <c r="GPC71" s="21"/>
      <c r="GPD71" s="21"/>
      <c r="GPE71" s="21"/>
      <c r="GPF71" s="21"/>
      <c r="GPG71" s="21"/>
      <c r="GPH71" s="21"/>
      <c r="GPI71" s="21"/>
      <c r="GPJ71" s="21"/>
      <c r="GPK71" s="21"/>
      <c r="GPL71" s="21"/>
      <c r="GPM71" s="21"/>
      <c r="GPN71" s="21"/>
      <c r="GPO71" s="21"/>
      <c r="GPP71" s="21"/>
      <c r="GPQ71" s="21"/>
      <c r="GPR71" s="21"/>
      <c r="GPS71" s="21"/>
      <c r="GPT71" s="21"/>
      <c r="GPU71" s="21"/>
      <c r="GPV71" s="21"/>
      <c r="GPW71" s="21"/>
      <c r="GPX71" s="21"/>
      <c r="GPY71" s="21"/>
      <c r="GPZ71" s="21"/>
      <c r="GQA71" s="21"/>
      <c r="GQB71" s="21"/>
      <c r="GQC71" s="21"/>
      <c r="GQD71" s="21"/>
      <c r="GQE71" s="21"/>
      <c r="GQF71" s="21"/>
      <c r="GQG71" s="21"/>
      <c r="GQH71" s="21"/>
      <c r="GQI71" s="21"/>
      <c r="GQJ71" s="21"/>
      <c r="GQK71" s="21"/>
      <c r="GQL71" s="21"/>
      <c r="GQM71" s="21"/>
      <c r="GQN71" s="21"/>
      <c r="GQO71" s="21"/>
      <c r="GQP71" s="21"/>
      <c r="GQQ71" s="21"/>
      <c r="GQR71" s="21"/>
      <c r="GQS71" s="21"/>
      <c r="GQT71" s="21"/>
      <c r="GQU71" s="21"/>
      <c r="GQV71" s="21"/>
      <c r="GQW71" s="21"/>
      <c r="GQX71" s="21"/>
      <c r="GQY71" s="21"/>
      <c r="GQZ71" s="21"/>
      <c r="GRA71" s="21"/>
      <c r="GRB71" s="21"/>
      <c r="GRC71" s="21"/>
      <c r="GRD71" s="21"/>
      <c r="GRE71" s="21"/>
      <c r="GRF71" s="21"/>
      <c r="GRG71" s="21"/>
      <c r="GRH71" s="21"/>
      <c r="GRI71" s="21"/>
      <c r="GRJ71" s="21"/>
      <c r="GRK71" s="21"/>
      <c r="GRL71" s="21"/>
      <c r="GRM71" s="21"/>
      <c r="GRN71" s="21"/>
      <c r="GRO71" s="21"/>
      <c r="GRP71" s="21"/>
      <c r="GRQ71" s="21"/>
      <c r="GRR71" s="21"/>
      <c r="GRS71" s="21"/>
      <c r="GRT71" s="21"/>
      <c r="GRU71" s="21"/>
      <c r="GRV71" s="21"/>
      <c r="GRW71" s="21"/>
      <c r="GRX71" s="21"/>
      <c r="GRY71" s="21"/>
      <c r="GRZ71" s="21"/>
      <c r="GSA71" s="21"/>
      <c r="GSB71" s="21"/>
      <c r="GSC71" s="21"/>
      <c r="GSD71" s="21"/>
      <c r="GSE71" s="21"/>
      <c r="GSF71" s="21"/>
      <c r="GSG71" s="21"/>
      <c r="GSH71" s="21"/>
      <c r="GSI71" s="21"/>
      <c r="GSJ71" s="21"/>
      <c r="GSK71" s="21"/>
      <c r="GSL71" s="21"/>
      <c r="GSM71" s="21"/>
      <c r="GSN71" s="21"/>
      <c r="GSO71" s="21"/>
      <c r="GSP71" s="21"/>
      <c r="GSQ71" s="21"/>
      <c r="GSR71" s="21"/>
      <c r="GSS71" s="21"/>
      <c r="GST71" s="21"/>
      <c r="GSU71" s="21"/>
      <c r="GSV71" s="21"/>
      <c r="GSW71" s="21"/>
      <c r="GSX71" s="21"/>
      <c r="GSY71" s="21"/>
      <c r="GSZ71" s="21"/>
      <c r="GTA71" s="21"/>
      <c r="GTB71" s="21"/>
      <c r="GTC71" s="21"/>
      <c r="GTD71" s="21"/>
      <c r="GTE71" s="21"/>
      <c r="GTF71" s="21"/>
      <c r="GTG71" s="21"/>
      <c r="GTH71" s="21"/>
      <c r="GTI71" s="21"/>
      <c r="GTJ71" s="21"/>
      <c r="GTK71" s="21"/>
      <c r="GTL71" s="21"/>
      <c r="GTM71" s="21"/>
      <c r="GTN71" s="21"/>
      <c r="GTO71" s="21"/>
      <c r="GTP71" s="21"/>
      <c r="GTQ71" s="21"/>
      <c r="GTR71" s="21"/>
      <c r="GTS71" s="21"/>
      <c r="GTT71" s="21"/>
      <c r="GTU71" s="21"/>
      <c r="GTV71" s="21"/>
      <c r="GTW71" s="21"/>
      <c r="GTX71" s="21"/>
      <c r="GTY71" s="21"/>
      <c r="GTZ71" s="21"/>
      <c r="GUA71" s="21"/>
      <c r="GUB71" s="21"/>
      <c r="GUC71" s="21"/>
      <c r="GUD71" s="21"/>
      <c r="GUE71" s="21"/>
      <c r="GUF71" s="21"/>
      <c r="GUG71" s="21"/>
      <c r="GUH71" s="21"/>
      <c r="GUI71" s="21"/>
      <c r="GUJ71" s="21"/>
      <c r="GUK71" s="21"/>
      <c r="GUL71" s="21"/>
      <c r="GUM71" s="21"/>
      <c r="GUN71" s="21"/>
      <c r="GUO71" s="21"/>
      <c r="GUP71" s="21"/>
      <c r="GUQ71" s="21"/>
      <c r="GUR71" s="21"/>
      <c r="GUS71" s="21"/>
      <c r="GUT71" s="21"/>
      <c r="GUU71" s="21"/>
      <c r="GUV71" s="21"/>
      <c r="GUW71" s="21"/>
      <c r="GUX71" s="21"/>
      <c r="GUY71" s="21"/>
      <c r="GUZ71" s="21"/>
      <c r="GVA71" s="21"/>
      <c r="GVB71" s="21"/>
      <c r="GVC71" s="21"/>
      <c r="GVD71" s="21"/>
      <c r="GVE71" s="21"/>
      <c r="GVF71" s="21"/>
      <c r="GVG71" s="21"/>
      <c r="GVH71" s="21"/>
      <c r="GVI71" s="21"/>
      <c r="GVJ71" s="21"/>
      <c r="GVK71" s="21"/>
      <c r="GVL71" s="21"/>
      <c r="GVM71" s="21"/>
      <c r="GVN71" s="21"/>
      <c r="GVO71" s="21"/>
      <c r="GVP71" s="21"/>
      <c r="GVQ71" s="21"/>
      <c r="GVR71" s="21"/>
      <c r="GVS71" s="21"/>
      <c r="GVT71" s="21"/>
      <c r="GVU71" s="21"/>
      <c r="GVV71" s="21"/>
      <c r="GVW71" s="21"/>
      <c r="GVX71" s="21"/>
      <c r="GVY71" s="21"/>
      <c r="GVZ71" s="21"/>
      <c r="GWA71" s="21"/>
      <c r="GWB71" s="21"/>
      <c r="GWC71" s="21"/>
      <c r="GWD71" s="21"/>
      <c r="GWE71" s="21"/>
      <c r="GWF71" s="21"/>
      <c r="GWG71" s="21"/>
      <c r="GWH71" s="21"/>
      <c r="GWI71" s="21"/>
      <c r="GWJ71" s="21"/>
      <c r="GWK71" s="21"/>
      <c r="GWL71" s="21"/>
      <c r="GWM71" s="21"/>
      <c r="GWN71" s="21"/>
      <c r="GWO71" s="21"/>
      <c r="GWP71" s="21"/>
      <c r="GWQ71" s="21"/>
      <c r="GWR71" s="21"/>
      <c r="GWS71" s="21"/>
      <c r="GWT71" s="21"/>
      <c r="GWU71" s="21"/>
      <c r="GWV71" s="21"/>
      <c r="GWW71" s="21"/>
      <c r="GWX71" s="21"/>
      <c r="GWY71" s="21"/>
      <c r="GWZ71" s="21"/>
      <c r="GXA71" s="21"/>
      <c r="GXB71" s="21"/>
      <c r="GXC71" s="21"/>
      <c r="GXD71" s="21"/>
      <c r="GXE71" s="21"/>
      <c r="GXF71" s="21"/>
      <c r="GXG71" s="21"/>
      <c r="GXH71" s="21"/>
      <c r="GXI71" s="21"/>
      <c r="GXJ71" s="21"/>
      <c r="GXK71" s="21"/>
      <c r="GXL71" s="21"/>
      <c r="GXM71" s="21"/>
      <c r="GXN71" s="21"/>
      <c r="GXO71" s="21"/>
      <c r="GXP71" s="21"/>
      <c r="GXQ71" s="21"/>
      <c r="GXR71" s="21"/>
      <c r="GXS71" s="21"/>
      <c r="GXT71" s="21"/>
      <c r="GXU71" s="21"/>
      <c r="GXV71" s="21"/>
      <c r="GXW71" s="21"/>
      <c r="GXX71" s="21"/>
      <c r="GXY71" s="21"/>
      <c r="GXZ71" s="21"/>
      <c r="GYA71" s="21"/>
      <c r="GYB71" s="21"/>
      <c r="GYC71" s="21"/>
      <c r="GYD71" s="21"/>
      <c r="GYE71" s="21"/>
      <c r="GYF71" s="21"/>
      <c r="GYG71" s="21"/>
      <c r="GYH71" s="21"/>
      <c r="GYI71" s="21"/>
      <c r="GYJ71" s="21"/>
      <c r="GYK71" s="21"/>
      <c r="GYL71" s="21"/>
      <c r="GYM71" s="21"/>
      <c r="GYN71" s="21"/>
      <c r="GYO71" s="21"/>
      <c r="GYP71" s="21"/>
      <c r="GYQ71" s="21"/>
      <c r="GYR71" s="21"/>
      <c r="GYS71" s="21"/>
      <c r="GYT71" s="21"/>
      <c r="GYU71" s="21"/>
      <c r="GYV71" s="21"/>
      <c r="GYW71" s="21"/>
      <c r="GYX71" s="21"/>
      <c r="GYY71" s="21"/>
      <c r="GYZ71" s="21"/>
      <c r="GZA71" s="21"/>
      <c r="GZB71" s="21"/>
      <c r="GZC71" s="21"/>
      <c r="GZD71" s="21"/>
      <c r="GZE71" s="21"/>
      <c r="GZF71" s="21"/>
      <c r="GZG71" s="21"/>
      <c r="GZH71" s="21"/>
      <c r="GZI71" s="21"/>
      <c r="GZJ71" s="21"/>
      <c r="GZK71" s="21"/>
      <c r="GZL71" s="21"/>
      <c r="GZM71" s="21"/>
      <c r="GZN71" s="21"/>
      <c r="GZO71" s="21"/>
      <c r="GZP71" s="21"/>
      <c r="GZQ71" s="21"/>
      <c r="GZR71" s="21"/>
      <c r="GZS71" s="21"/>
      <c r="GZT71" s="21"/>
      <c r="GZU71" s="21"/>
      <c r="GZV71" s="21"/>
      <c r="GZW71" s="21"/>
      <c r="GZX71" s="21"/>
      <c r="GZY71" s="21"/>
      <c r="GZZ71" s="21"/>
      <c r="HAA71" s="21"/>
      <c r="HAB71" s="21"/>
      <c r="HAC71" s="21"/>
      <c r="HAD71" s="21"/>
      <c r="HAE71" s="21"/>
      <c r="HAF71" s="21"/>
      <c r="HAG71" s="21"/>
      <c r="HAH71" s="21"/>
      <c r="HAI71" s="21"/>
      <c r="HAJ71" s="21"/>
      <c r="HAK71" s="21"/>
      <c r="HAL71" s="21"/>
      <c r="HAM71" s="21"/>
      <c r="HAN71" s="21"/>
      <c r="HAO71" s="21"/>
      <c r="HAP71" s="21"/>
      <c r="HAQ71" s="21"/>
      <c r="HAR71" s="21"/>
      <c r="HAS71" s="21"/>
      <c r="HAT71" s="21"/>
      <c r="HAU71" s="21"/>
      <c r="HAV71" s="21"/>
      <c r="HAW71" s="21"/>
      <c r="HAX71" s="21"/>
      <c r="HAY71" s="21"/>
      <c r="HAZ71" s="21"/>
      <c r="HBA71" s="21"/>
      <c r="HBB71" s="21"/>
      <c r="HBC71" s="21"/>
      <c r="HBD71" s="21"/>
      <c r="HBE71" s="21"/>
      <c r="HBF71" s="21"/>
      <c r="HBG71" s="21"/>
      <c r="HBH71" s="21"/>
      <c r="HBI71" s="21"/>
      <c r="HBJ71" s="21"/>
      <c r="HBK71" s="21"/>
      <c r="HBL71" s="21"/>
      <c r="HBM71" s="21"/>
      <c r="HBN71" s="21"/>
      <c r="HBO71" s="21"/>
      <c r="HBP71" s="21"/>
      <c r="HBQ71" s="21"/>
      <c r="HBR71" s="21"/>
      <c r="HBS71" s="21"/>
      <c r="HBT71" s="21"/>
      <c r="HBU71" s="21"/>
      <c r="HBV71" s="21"/>
      <c r="HBW71" s="21"/>
      <c r="HBX71" s="21"/>
      <c r="HBY71" s="21"/>
      <c r="HBZ71" s="21"/>
      <c r="HCA71" s="21"/>
      <c r="HCB71" s="21"/>
      <c r="HCC71" s="21"/>
      <c r="HCD71" s="21"/>
      <c r="HCE71" s="21"/>
      <c r="HCF71" s="21"/>
      <c r="HCG71" s="21"/>
      <c r="HCH71" s="21"/>
      <c r="HCI71" s="21"/>
      <c r="HCJ71" s="21"/>
      <c r="HCK71" s="21"/>
      <c r="HCL71" s="21"/>
      <c r="HCM71" s="21"/>
      <c r="HCN71" s="21"/>
      <c r="HCO71" s="21"/>
      <c r="HCP71" s="21"/>
      <c r="HCQ71" s="21"/>
      <c r="HCR71" s="21"/>
      <c r="HCS71" s="21"/>
      <c r="HCT71" s="21"/>
      <c r="HCU71" s="21"/>
      <c r="HCV71" s="21"/>
      <c r="HCW71" s="21"/>
      <c r="HCX71" s="21"/>
      <c r="HCY71" s="21"/>
      <c r="HCZ71" s="21"/>
      <c r="HDA71" s="21"/>
      <c r="HDB71" s="21"/>
      <c r="HDC71" s="21"/>
      <c r="HDD71" s="21"/>
      <c r="HDE71" s="21"/>
      <c r="HDF71" s="21"/>
      <c r="HDG71" s="21"/>
      <c r="HDH71" s="21"/>
      <c r="HDI71" s="21"/>
      <c r="HDJ71" s="21"/>
      <c r="HDK71" s="21"/>
      <c r="HDL71" s="21"/>
      <c r="HDM71" s="21"/>
      <c r="HDN71" s="21"/>
      <c r="HDO71" s="21"/>
      <c r="HDP71" s="21"/>
      <c r="HDQ71" s="21"/>
      <c r="HDR71" s="21"/>
      <c r="HDS71" s="21"/>
      <c r="HDT71" s="21"/>
      <c r="HDU71" s="21"/>
      <c r="HDV71" s="21"/>
      <c r="HDW71" s="21"/>
      <c r="HDX71" s="21"/>
      <c r="HDY71" s="21"/>
      <c r="HDZ71" s="21"/>
      <c r="HEA71" s="21"/>
      <c r="HEB71" s="21"/>
      <c r="HEC71" s="21"/>
      <c r="HED71" s="21"/>
      <c r="HEE71" s="21"/>
      <c r="HEF71" s="21"/>
      <c r="HEG71" s="21"/>
      <c r="HEH71" s="21"/>
      <c r="HEI71" s="21"/>
      <c r="HEJ71" s="21"/>
      <c r="HEK71" s="21"/>
      <c r="HEL71" s="21"/>
      <c r="HEM71" s="21"/>
      <c r="HEN71" s="21"/>
      <c r="HEO71" s="21"/>
      <c r="HEP71" s="21"/>
      <c r="HEQ71" s="21"/>
      <c r="HER71" s="21"/>
      <c r="HES71" s="21"/>
      <c r="HET71" s="21"/>
      <c r="HEU71" s="21"/>
      <c r="HEV71" s="21"/>
      <c r="HEW71" s="21"/>
      <c r="HEX71" s="21"/>
      <c r="HEY71" s="21"/>
      <c r="HEZ71" s="21"/>
      <c r="HFA71" s="21"/>
      <c r="HFB71" s="21"/>
      <c r="HFC71" s="21"/>
      <c r="HFD71" s="21"/>
      <c r="HFE71" s="21"/>
      <c r="HFF71" s="21"/>
      <c r="HFG71" s="21"/>
      <c r="HFH71" s="21"/>
      <c r="HFI71" s="21"/>
      <c r="HFJ71" s="21"/>
      <c r="HFK71" s="21"/>
      <c r="HFL71" s="21"/>
      <c r="HFM71" s="21"/>
      <c r="HFN71" s="21"/>
      <c r="HFO71" s="21"/>
      <c r="HFP71" s="21"/>
      <c r="HFQ71" s="21"/>
      <c r="HFR71" s="21"/>
      <c r="HFS71" s="21"/>
      <c r="HFT71" s="21"/>
      <c r="HFU71" s="21"/>
      <c r="HFV71" s="21"/>
      <c r="HFW71" s="21"/>
      <c r="HFX71" s="21"/>
      <c r="HFY71" s="21"/>
      <c r="HFZ71" s="21"/>
      <c r="HGA71" s="21"/>
      <c r="HGB71" s="21"/>
      <c r="HGC71" s="21"/>
      <c r="HGD71" s="21"/>
      <c r="HGE71" s="21"/>
      <c r="HGF71" s="21"/>
      <c r="HGG71" s="21"/>
      <c r="HGH71" s="21"/>
      <c r="HGI71" s="21"/>
      <c r="HGJ71" s="21"/>
      <c r="HGK71" s="21"/>
      <c r="HGL71" s="21"/>
      <c r="HGM71" s="21"/>
      <c r="HGN71" s="21"/>
      <c r="HGO71" s="21"/>
      <c r="HGP71" s="21"/>
      <c r="HGQ71" s="21"/>
      <c r="HGR71" s="21"/>
      <c r="HGS71" s="21"/>
      <c r="HGT71" s="21"/>
      <c r="HGU71" s="21"/>
      <c r="HGV71" s="21"/>
      <c r="HGW71" s="21"/>
      <c r="HGX71" s="21"/>
      <c r="HGY71" s="21"/>
      <c r="HGZ71" s="21"/>
      <c r="HHA71" s="21"/>
      <c r="HHB71" s="21"/>
      <c r="HHC71" s="21"/>
      <c r="HHD71" s="21"/>
      <c r="HHE71" s="21"/>
      <c r="HHF71" s="21"/>
      <c r="HHG71" s="21"/>
      <c r="HHH71" s="21"/>
      <c r="HHI71" s="21"/>
      <c r="HHJ71" s="21"/>
      <c r="HHK71" s="21"/>
      <c r="HHL71" s="21"/>
      <c r="HHM71" s="21"/>
      <c r="HHN71" s="21"/>
      <c r="HHO71" s="21"/>
      <c r="HHP71" s="21"/>
      <c r="HHQ71" s="21"/>
      <c r="HHR71" s="21"/>
      <c r="HHS71" s="21"/>
      <c r="HHT71" s="21"/>
      <c r="HHU71" s="21"/>
      <c r="HHV71" s="21"/>
      <c r="HHW71" s="21"/>
      <c r="HHX71" s="21"/>
      <c r="HHY71" s="21"/>
      <c r="HHZ71" s="21"/>
      <c r="HIA71" s="21"/>
      <c r="HIB71" s="21"/>
      <c r="HIC71" s="21"/>
      <c r="HID71" s="21"/>
      <c r="HIE71" s="21"/>
      <c r="HIF71" s="21"/>
      <c r="HIG71" s="21"/>
      <c r="HIH71" s="21"/>
      <c r="HII71" s="21"/>
      <c r="HIJ71" s="21"/>
      <c r="HIK71" s="21"/>
      <c r="HIL71" s="21"/>
      <c r="HIM71" s="21"/>
      <c r="HIN71" s="21"/>
      <c r="HIO71" s="21"/>
      <c r="HIP71" s="21"/>
      <c r="HIQ71" s="21"/>
      <c r="HIR71" s="21"/>
      <c r="HIS71" s="21"/>
      <c r="HIT71" s="21"/>
      <c r="HIU71" s="21"/>
      <c r="HIV71" s="21"/>
      <c r="HIW71" s="21"/>
      <c r="HIX71" s="21"/>
      <c r="HIY71" s="21"/>
      <c r="HIZ71" s="21"/>
      <c r="HJA71" s="21"/>
      <c r="HJB71" s="21"/>
      <c r="HJC71" s="21"/>
      <c r="HJD71" s="21"/>
      <c r="HJE71" s="21"/>
      <c r="HJF71" s="21"/>
      <c r="HJG71" s="21"/>
      <c r="HJH71" s="21"/>
      <c r="HJI71" s="21"/>
      <c r="HJJ71" s="21"/>
      <c r="HJK71" s="21"/>
      <c r="HJL71" s="21"/>
      <c r="HJM71" s="21"/>
      <c r="HJN71" s="21"/>
      <c r="HJO71" s="21"/>
      <c r="HJP71" s="21"/>
      <c r="HJQ71" s="21"/>
      <c r="HJR71" s="21"/>
      <c r="HJS71" s="21"/>
      <c r="HJT71" s="21"/>
      <c r="HJU71" s="21"/>
      <c r="HJV71" s="21"/>
      <c r="HJW71" s="21"/>
      <c r="HJX71" s="21"/>
      <c r="HJY71" s="21"/>
      <c r="HJZ71" s="21"/>
      <c r="HKA71" s="21"/>
      <c r="HKB71" s="21"/>
      <c r="HKC71" s="21"/>
      <c r="HKD71" s="21"/>
      <c r="HKE71" s="21"/>
      <c r="HKF71" s="21"/>
      <c r="HKG71" s="21"/>
      <c r="HKH71" s="21"/>
      <c r="HKI71" s="21"/>
      <c r="HKJ71" s="21"/>
      <c r="HKK71" s="21"/>
      <c r="HKL71" s="21"/>
      <c r="HKM71" s="21"/>
      <c r="HKN71" s="21"/>
      <c r="HKO71" s="21"/>
      <c r="HKP71" s="21"/>
      <c r="HKQ71" s="21"/>
      <c r="HKR71" s="21"/>
      <c r="HKS71" s="21"/>
      <c r="HKT71" s="21"/>
      <c r="HKU71" s="21"/>
      <c r="HKV71" s="21"/>
      <c r="HKW71" s="21"/>
      <c r="HKX71" s="21"/>
      <c r="HKY71" s="21"/>
      <c r="HKZ71" s="21"/>
      <c r="HLA71" s="21"/>
      <c r="HLB71" s="21"/>
      <c r="HLC71" s="21"/>
      <c r="HLD71" s="21"/>
      <c r="HLE71" s="21"/>
      <c r="HLF71" s="21"/>
      <c r="HLG71" s="21"/>
      <c r="HLH71" s="21"/>
      <c r="HLI71" s="21"/>
      <c r="HLJ71" s="21"/>
      <c r="HLK71" s="21"/>
      <c r="HLL71" s="21"/>
      <c r="HLM71" s="21"/>
      <c r="HLN71" s="21"/>
      <c r="HLO71" s="21"/>
      <c r="HLP71" s="21"/>
      <c r="HLQ71" s="21"/>
      <c r="HLR71" s="21"/>
      <c r="HLS71" s="21"/>
      <c r="HLT71" s="21"/>
      <c r="HLU71" s="21"/>
      <c r="HLV71" s="21"/>
      <c r="HLW71" s="21"/>
      <c r="HLX71" s="21"/>
      <c r="HLY71" s="21"/>
      <c r="HLZ71" s="21"/>
      <c r="HMA71" s="21"/>
      <c r="HMB71" s="21"/>
      <c r="HMC71" s="21"/>
      <c r="HMD71" s="21"/>
      <c r="HME71" s="21"/>
      <c r="HMF71" s="21"/>
      <c r="HMG71" s="21"/>
      <c r="HMH71" s="21"/>
      <c r="HMI71" s="21"/>
      <c r="HMJ71" s="21"/>
      <c r="HMK71" s="21"/>
      <c r="HML71" s="21"/>
      <c r="HMM71" s="21"/>
      <c r="HMN71" s="21"/>
      <c r="HMO71" s="21"/>
      <c r="HMP71" s="21"/>
      <c r="HMQ71" s="21"/>
      <c r="HMR71" s="21"/>
      <c r="HMS71" s="21"/>
      <c r="HMT71" s="21"/>
      <c r="HMU71" s="21"/>
      <c r="HMV71" s="21"/>
      <c r="HMW71" s="21"/>
      <c r="HMX71" s="21"/>
      <c r="HMY71" s="21"/>
      <c r="HMZ71" s="21"/>
      <c r="HNA71" s="21"/>
      <c r="HNB71" s="21"/>
      <c r="HNC71" s="21"/>
      <c r="HND71" s="21"/>
      <c r="HNE71" s="21"/>
      <c r="HNF71" s="21"/>
      <c r="HNG71" s="21"/>
      <c r="HNH71" s="21"/>
      <c r="HNI71" s="21"/>
      <c r="HNJ71" s="21"/>
      <c r="HNK71" s="21"/>
      <c r="HNL71" s="21"/>
      <c r="HNM71" s="21"/>
      <c r="HNN71" s="21"/>
      <c r="HNO71" s="21"/>
      <c r="HNP71" s="21"/>
      <c r="HNQ71" s="21"/>
      <c r="HNR71" s="21"/>
      <c r="HNS71" s="21"/>
      <c r="HNT71" s="21"/>
      <c r="HNU71" s="21"/>
      <c r="HNV71" s="21"/>
      <c r="HNW71" s="21"/>
      <c r="HNX71" s="21"/>
      <c r="HNY71" s="21"/>
      <c r="HNZ71" s="21"/>
      <c r="HOA71" s="21"/>
      <c r="HOB71" s="21"/>
      <c r="HOC71" s="21"/>
      <c r="HOD71" s="21"/>
      <c r="HOE71" s="21"/>
      <c r="HOF71" s="21"/>
      <c r="HOG71" s="21"/>
      <c r="HOH71" s="21"/>
      <c r="HOI71" s="21"/>
      <c r="HOJ71" s="21"/>
      <c r="HOK71" s="21"/>
      <c r="HOL71" s="21"/>
      <c r="HOM71" s="21"/>
      <c r="HON71" s="21"/>
      <c r="HOO71" s="21"/>
      <c r="HOP71" s="21"/>
      <c r="HOQ71" s="21"/>
      <c r="HOR71" s="21"/>
      <c r="HOS71" s="21"/>
      <c r="HOT71" s="21"/>
      <c r="HOU71" s="21"/>
      <c r="HOV71" s="21"/>
      <c r="HOW71" s="21"/>
      <c r="HOX71" s="21"/>
      <c r="HOY71" s="21"/>
      <c r="HOZ71" s="21"/>
      <c r="HPA71" s="21"/>
      <c r="HPB71" s="21"/>
      <c r="HPC71" s="21"/>
      <c r="HPD71" s="21"/>
      <c r="HPE71" s="21"/>
      <c r="HPF71" s="21"/>
      <c r="HPG71" s="21"/>
      <c r="HPH71" s="21"/>
      <c r="HPI71" s="21"/>
      <c r="HPJ71" s="21"/>
      <c r="HPK71" s="21"/>
      <c r="HPL71" s="21"/>
      <c r="HPM71" s="21"/>
      <c r="HPN71" s="21"/>
      <c r="HPO71" s="21"/>
      <c r="HPP71" s="21"/>
      <c r="HPQ71" s="21"/>
      <c r="HPR71" s="21"/>
      <c r="HPS71" s="21"/>
      <c r="HPT71" s="21"/>
      <c r="HPU71" s="21"/>
      <c r="HPV71" s="21"/>
      <c r="HPW71" s="21"/>
      <c r="HPX71" s="21"/>
      <c r="HPY71" s="21"/>
      <c r="HPZ71" s="21"/>
      <c r="HQA71" s="21"/>
      <c r="HQB71" s="21"/>
      <c r="HQC71" s="21"/>
      <c r="HQD71" s="21"/>
      <c r="HQE71" s="21"/>
      <c r="HQF71" s="21"/>
      <c r="HQG71" s="21"/>
      <c r="HQH71" s="21"/>
      <c r="HQI71" s="21"/>
      <c r="HQJ71" s="21"/>
      <c r="HQK71" s="21"/>
      <c r="HQL71" s="21"/>
      <c r="HQM71" s="21"/>
      <c r="HQN71" s="21"/>
      <c r="HQO71" s="21"/>
      <c r="HQP71" s="21"/>
      <c r="HQQ71" s="21"/>
      <c r="HQR71" s="21"/>
      <c r="HQS71" s="21"/>
      <c r="HQT71" s="21"/>
      <c r="HQU71" s="21"/>
      <c r="HQV71" s="21"/>
      <c r="HQW71" s="21"/>
      <c r="HQX71" s="21"/>
      <c r="HQY71" s="21"/>
      <c r="HQZ71" s="21"/>
      <c r="HRA71" s="21"/>
      <c r="HRB71" s="21"/>
      <c r="HRC71" s="21"/>
      <c r="HRD71" s="21"/>
      <c r="HRE71" s="21"/>
      <c r="HRF71" s="21"/>
      <c r="HRG71" s="21"/>
      <c r="HRH71" s="21"/>
      <c r="HRI71" s="21"/>
      <c r="HRJ71" s="21"/>
      <c r="HRK71" s="21"/>
      <c r="HRL71" s="21"/>
      <c r="HRM71" s="21"/>
      <c r="HRN71" s="21"/>
      <c r="HRO71" s="21"/>
      <c r="HRP71" s="21"/>
      <c r="HRQ71" s="21"/>
      <c r="HRR71" s="21"/>
      <c r="HRS71" s="21"/>
      <c r="HRT71" s="21"/>
      <c r="HRU71" s="21"/>
      <c r="HRV71" s="21"/>
      <c r="HRW71" s="21"/>
      <c r="HRX71" s="21"/>
      <c r="HRY71" s="21"/>
      <c r="HRZ71" s="21"/>
      <c r="HSA71" s="21"/>
      <c r="HSB71" s="21"/>
      <c r="HSC71" s="21"/>
      <c r="HSD71" s="21"/>
      <c r="HSE71" s="21"/>
      <c r="HSF71" s="21"/>
      <c r="HSG71" s="21"/>
      <c r="HSH71" s="21"/>
      <c r="HSI71" s="21"/>
      <c r="HSJ71" s="21"/>
      <c r="HSK71" s="21"/>
      <c r="HSL71" s="21"/>
      <c r="HSM71" s="21"/>
      <c r="HSN71" s="21"/>
      <c r="HSO71" s="21"/>
      <c r="HSP71" s="21"/>
      <c r="HSQ71" s="21"/>
      <c r="HSR71" s="21"/>
      <c r="HSS71" s="21"/>
      <c r="HST71" s="21"/>
      <c r="HSU71" s="21"/>
      <c r="HSV71" s="21"/>
      <c r="HSW71" s="21"/>
      <c r="HSX71" s="21"/>
      <c r="HSY71" s="21"/>
      <c r="HSZ71" s="21"/>
      <c r="HTA71" s="21"/>
      <c r="HTB71" s="21"/>
      <c r="HTC71" s="21"/>
      <c r="HTD71" s="21"/>
      <c r="HTE71" s="21"/>
      <c r="HTF71" s="21"/>
      <c r="HTG71" s="21"/>
      <c r="HTH71" s="21"/>
      <c r="HTI71" s="21"/>
      <c r="HTJ71" s="21"/>
      <c r="HTK71" s="21"/>
      <c r="HTL71" s="21"/>
      <c r="HTM71" s="21"/>
      <c r="HTN71" s="21"/>
      <c r="HTO71" s="21"/>
      <c r="HTP71" s="21"/>
      <c r="HTQ71" s="21"/>
      <c r="HTR71" s="21"/>
      <c r="HTS71" s="21"/>
      <c r="HTT71" s="21"/>
      <c r="HTU71" s="21"/>
      <c r="HTV71" s="21"/>
      <c r="HTW71" s="21"/>
      <c r="HTX71" s="21"/>
      <c r="HTY71" s="21"/>
      <c r="HTZ71" s="21"/>
      <c r="HUA71" s="21"/>
      <c r="HUB71" s="21"/>
      <c r="HUC71" s="21"/>
      <c r="HUD71" s="21"/>
      <c r="HUE71" s="21"/>
      <c r="HUF71" s="21"/>
      <c r="HUG71" s="21"/>
      <c r="HUH71" s="21"/>
      <c r="HUI71" s="21"/>
      <c r="HUJ71" s="21"/>
      <c r="HUK71" s="21"/>
      <c r="HUL71" s="21"/>
      <c r="HUM71" s="21"/>
      <c r="HUN71" s="21"/>
      <c r="HUO71" s="21"/>
      <c r="HUP71" s="21"/>
      <c r="HUQ71" s="21"/>
      <c r="HUR71" s="21"/>
      <c r="HUS71" s="21"/>
      <c r="HUT71" s="21"/>
      <c r="HUU71" s="21"/>
      <c r="HUV71" s="21"/>
      <c r="HUW71" s="21"/>
      <c r="HUX71" s="21"/>
      <c r="HUY71" s="21"/>
      <c r="HUZ71" s="21"/>
      <c r="HVA71" s="21"/>
      <c r="HVB71" s="21"/>
      <c r="HVC71" s="21"/>
      <c r="HVD71" s="21"/>
      <c r="HVE71" s="21"/>
      <c r="HVF71" s="21"/>
      <c r="HVG71" s="21"/>
      <c r="HVH71" s="21"/>
      <c r="HVI71" s="21"/>
      <c r="HVJ71" s="21"/>
      <c r="HVK71" s="21"/>
      <c r="HVL71" s="21"/>
      <c r="HVM71" s="21"/>
      <c r="HVN71" s="21"/>
      <c r="HVO71" s="21"/>
      <c r="HVP71" s="21"/>
      <c r="HVQ71" s="21"/>
      <c r="HVR71" s="21"/>
      <c r="HVS71" s="21"/>
      <c r="HVT71" s="21"/>
      <c r="HVU71" s="21"/>
      <c r="HVV71" s="21"/>
      <c r="HVW71" s="21"/>
      <c r="HVX71" s="21"/>
      <c r="HVY71" s="21"/>
      <c r="HVZ71" s="21"/>
      <c r="HWA71" s="21"/>
      <c r="HWB71" s="21"/>
      <c r="HWC71" s="21"/>
      <c r="HWD71" s="21"/>
      <c r="HWE71" s="21"/>
      <c r="HWF71" s="21"/>
      <c r="HWG71" s="21"/>
      <c r="HWH71" s="21"/>
      <c r="HWI71" s="21"/>
      <c r="HWJ71" s="21"/>
      <c r="HWK71" s="21"/>
      <c r="HWL71" s="21"/>
      <c r="HWM71" s="21"/>
      <c r="HWN71" s="21"/>
      <c r="HWO71" s="21"/>
      <c r="HWP71" s="21"/>
      <c r="HWQ71" s="21"/>
      <c r="HWR71" s="21"/>
      <c r="HWS71" s="21"/>
      <c r="HWT71" s="21"/>
      <c r="HWU71" s="21"/>
      <c r="HWV71" s="21"/>
      <c r="HWW71" s="21"/>
      <c r="HWX71" s="21"/>
      <c r="HWY71" s="21"/>
      <c r="HWZ71" s="21"/>
      <c r="HXA71" s="21"/>
      <c r="HXB71" s="21"/>
      <c r="HXC71" s="21"/>
      <c r="HXD71" s="21"/>
      <c r="HXE71" s="21"/>
      <c r="HXF71" s="21"/>
      <c r="HXG71" s="21"/>
      <c r="HXH71" s="21"/>
      <c r="HXI71" s="21"/>
      <c r="HXJ71" s="21"/>
      <c r="HXK71" s="21"/>
      <c r="HXL71" s="21"/>
      <c r="HXM71" s="21"/>
      <c r="HXN71" s="21"/>
      <c r="HXO71" s="21"/>
      <c r="HXP71" s="21"/>
      <c r="HXQ71" s="21"/>
      <c r="HXR71" s="21"/>
      <c r="HXS71" s="21"/>
      <c r="HXT71" s="21"/>
      <c r="HXU71" s="21"/>
      <c r="HXV71" s="21"/>
      <c r="HXW71" s="21"/>
      <c r="HXX71" s="21"/>
      <c r="HXY71" s="21"/>
      <c r="HXZ71" s="21"/>
      <c r="HYA71" s="21"/>
      <c r="HYB71" s="21"/>
      <c r="HYC71" s="21"/>
      <c r="HYD71" s="21"/>
      <c r="HYE71" s="21"/>
      <c r="HYF71" s="21"/>
      <c r="HYG71" s="21"/>
      <c r="HYH71" s="21"/>
      <c r="HYI71" s="21"/>
      <c r="HYJ71" s="21"/>
      <c r="HYK71" s="21"/>
      <c r="HYL71" s="21"/>
      <c r="HYM71" s="21"/>
      <c r="HYN71" s="21"/>
      <c r="HYO71" s="21"/>
      <c r="HYP71" s="21"/>
      <c r="HYQ71" s="21"/>
      <c r="HYR71" s="21"/>
      <c r="HYS71" s="21"/>
      <c r="HYT71" s="21"/>
      <c r="HYU71" s="21"/>
      <c r="HYV71" s="21"/>
      <c r="HYW71" s="21"/>
      <c r="HYX71" s="21"/>
      <c r="HYY71" s="21"/>
      <c r="HYZ71" s="21"/>
      <c r="HZA71" s="21"/>
      <c r="HZB71" s="21"/>
      <c r="HZC71" s="21"/>
      <c r="HZD71" s="21"/>
      <c r="HZE71" s="21"/>
      <c r="HZF71" s="21"/>
      <c r="HZG71" s="21"/>
      <c r="HZH71" s="21"/>
      <c r="HZI71" s="21"/>
      <c r="HZJ71" s="21"/>
      <c r="HZK71" s="21"/>
      <c r="HZL71" s="21"/>
      <c r="HZM71" s="21"/>
      <c r="HZN71" s="21"/>
      <c r="HZO71" s="21"/>
      <c r="HZP71" s="21"/>
      <c r="HZQ71" s="21"/>
      <c r="HZR71" s="21"/>
      <c r="HZS71" s="21"/>
      <c r="HZT71" s="21"/>
      <c r="HZU71" s="21"/>
      <c r="HZV71" s="21"/>
      <c r="HZW71" s="21"/>
      <c r="HZX71" s="21"/>
      <c r="HZY71" s="21"/>
      <c r="HZZ71" s="21"/>
      <c r="IAA71" s="21"/>
      <c r="IAB71" s="21"/>
      <c r="IAC71" s="21"/>
      <c r="IAD71" s="21"/>
      <c r="IAE71" s="21"/>
      <c r="IAF71" s="21"/>
      <c r="IAG71" s="21"/>
      <c r="IAH71" s="21"/>
      <c r="IAI71" s="21"/>
      <c r="IAJ71" s="21"/>
      <c r="IAK71" s="21"/>
      <c r="IAL71" s="21"/>
      <c r="IAM71" s="21"/>
      <c r="IAN71" s="21"/>
      <c r="IAO71" s="21"/>
      <c r="IAP71" s="21"/>
      <c r="IAQ71" s="21"/>
      <c r="IAR71" s="21"/>
      <c r="IAS71" s="21"/>
      <c r="IAT71" s="21"/>
      <c r="IAU71" s="21"/>
      <c r="IAV71" s="21"/>
      <c r="IAW71" s="21"/>
      <c r="IAX71" s="21"/>
      <c r="IAY71" s="21"/>
      <c r="IAZ71" s="21"/>
      <c r="IBA71" s="21"/>
      <c r="IBB71" s="21"/>
      <c r="IBC71" s="21"/>
      <c r="IBD71" s="21"/>
      <c r="IBE71" s="21"/>
      <c r="IBF71" s="21"/>
      <c r="IBG71" s="21"/>
      <c r="IBH71" s="21"/>
      <c r="IBI71" s="21"/>
      <c r="IBJ71" s="21"/>
      <c r="IBK71" s="21"/>
      <c r="IBL71" s="21"/>
      <c r="IBM71" s="21"/>
      <c r="IBN71" s="21"/>
      <c r="IBO71" s="21"/>
      <c r="IBP71" s="21"/>
      <c r="IBQ71" s="21"/>
      <c r="IBR71" s="21"/>
      <c r="IBS71" s="21"/>
      <c r="IBT71" s="21"/>
      <c r="IBU71" s="21"/>
      <c r="IBV71" s="21"/>
      <c r="IBW71" s="21"/>
      <c r="IBX71" s="21"/>
      <c r="IBY71" s="21"/>
      <c r="IBZ71" s="21"/>
      <c r="ICA71" s="21"/>
      <c r="ICB71" s="21"/>
      <c r="ICC71" s="21"/>
      <c r="ICD71" s="21"/>
      <c r="ICE71" s="21"/>
      <c r="ICF71" s="21"/>
      <c r="ICG71" s="21"/>
      <c r="ICH71" s="21"/>
      <c r="ICI71" s="21"/>
      <c r="ICJ71" s="21"/>
      <c r="ICK71" s="21"/>
      <c r="ICL71" s="21"/>
      <c r="ICM71" s="21"/>
      <c r="ICN71" s="21"/>
      <c r="ICO71" s="21"/>
      <c r="ICP71" s="21"/>
      <c r="ICQ71" s="21"/>
      <c r="ICR71" s="21"/>
      <c r="ICS71" s="21"/>
      <c r="ICT71" s="21"/>
      <c r="ICU71" s="21"/>
      <c r="ICV71" s="21"/>
      <c r="ICW71" s="21"/>
      <c r="ICX71" s="21"/>
      <c r="ICY71" s="21"/>
      <c r="ICZ71" s="21"/>
      <c r="IDA71" s="21"/>
      <c r="IDB71" s="21"/>
      <c r="IDC71" s="21"/>
      <c r="IDD71" s="21"/>
      <c r="IDE71" s="21"/>
      <c r="IDF71" s="21"/>
      <c r="IDG71" s="21"/>
      <c r="IDH71" s="21"/>
      <c r="IDI71" s="21"/>
      <c r="IDJ71" s="21"/>
      <c r="IDK71" s="21"/>
      <c r="IDL71" s="21"/>
      <c r="IDM71" s="21"/>
      <c r="IDN71" s="21"/>
      <c r="IDO71" s="21"/>
      <c r="IDP71" s="21"/>
      <c r="IDQ71" s="21"/>
      <c r="IDR71" s="21"/>
      <c r="IDS71" s="21"/>
      <c r="IDT71" s="21"/>
      <c r="IDU71" s="21"/>
      <c r="IDV71" s="21"/>
      <c r="IDW71" s="21"/>
      <c r="IDX71" s="21"/>
      <c r="IDY71" s="21"/>
      <c r="IDZ71" s="21"/>
      <c r="IEA71" s="21"/>
      <c r="IEB71" s="21"/>
      <c r="IEC71" s="21"/>
      <c r="IED71" s="21"/>
      <c r="IEE71" s="21"/>
      <c r="IEF71" s="21"/>
      <c r="IEG71" s="21"/>
      <c r="IEH71" s="21"/>
      <c r="IEI71" s="21"/>
      <c r="IEJ71" s="21"/>
      <c r="IEK71" s="21"/>
      <c r="IEL71" s="21"/>
      <c r="IEM71" s="21"/>
      <c r="IEN71" s="21"/>
      <c r="IEO71" s="21"/>
      <c r="IEP71" s="21"/>
      <c r="IEQ71" s="21"/>
      <c r="IER71" s="21"/>
      <c r="IES71" s="21"/>
      <c r="IET71" s="21"/>
      <c r="IEU71" s="21"/>
      <c r="IEV71" s="21"/>
      <c r="IEW71" s="21"/>
      <c r="IEX71" s="21"/>
      <c r="IEY71" s="21"/>
      <c r="IEZ71" s="21"/>
      <c r="IFA71" s="21"/>
      <c r="IFB71" s="21"/>
      <c r="IFC71" s="21"/>
      <c r="IFD71" s="21"/>
      <c r="IFE71" s="21"/>
      <c r="IFF71" s="21"/>
      <c r="IFG71" s="21"/>
      <c r="IFH71" s="21"/>
      <c r="IFI71" s="21"/>
      <c r="IFJ71" s="21"/>
      <c r="IFK71" s="21"/>
      <c r="IFL71" s="21"/>
      <c r="IFM71" s="21"/>
      <c r="IFN71" s="21"/>
      <c r="IFO71" s="21"/>
      <c r="IFP71" s="21"/>
      <c r="IFQ71" s="21"/>
      <c r="IFR71" s="21"/>
      <c r="IFS71" s="21"/>
      <c r="IFT71" s="21"/>
      <c r="IFU71" s="21"/>
      <c r="IFV71" s="21"/>
      <c r="IFW71" s="21"/>
      <c r="IFX71" s="21"/>
      <c r="IFY71" s="21"/>
      <c r="IFZ71" s="21"/>
      <c r="IGA71" s="21"/>
      <c r="IGB71" s="21"/>
      <c r="IGC71" s="21"/>
      <c r="IGD71" s="21"/>
      <c r="IGE71" s="21"/>
      <c r="IGF71" s="21"/>
      <c r="IGG71" s="21"/>
      <c r="IGH71" s="21"/>
      <c r="IGI71" s="21"/>
      <c r="IGJ71" s="21"/>
      <c r="IGK71" s="21"/>
      <c r="IGL71" s="21"/>
      <c r="IGM71" s="21"/>
      <c r="IGN71" s="21"/>
      <c r="IGO71" s="21"/>
      <c r="IGP71" s="21"/>
      <c r="IGQ71" s="21"/>
      <c r="IGR71" s="21"/>
      <c r="IGS71" s="21"/>
      <c r="IGT71" s="21"/>
      <c r="IGU71" s="21"/>
      <c r="IGV71" s="21"/>
      <c r="IGW71" s="21"/>
      <c r="IGX71" s="21"/>
      <c r="IGY71" s="21"/>
      <c r="IGZ71" s="21"/>
      <c r="IHA71" s="21"/>
      <c r="IHB71" s="21"/>
      <c r="IHC71" s="21"/>
      <c r="IHD71" s="21"/>
      <c r="IHE71" s="21"/>
      <c r="IHF71" s="21"/>
      <c r="IHG71" s="21"/>
      <c r="IHH71" s="21"/>
      <c r="IHI71" s="21"/>
      <c r="IHJ71" s="21"/>
      <c r="IHK71" s="21"/>
      <c r="IHL71" s="21"/>
      <c r="IHM71" s="21"/>
      <c r="IHN71" s="21"/>
      <c r="IHO71" s="21"/>
      <c r="IHP71" s="21"/>
      <c r="IHQ71" s="21"/>
      <c r="IHR71" s="21"/>
      <c r="IHS71" s="21"/>
      <c r="IHT71" s="21"/>
      <c r="IHU71" s="21"/>
      <c r="IHV71" s="21"/>
      <c r="IHW71" s="21"/>
      <c r="IHX71" s="21"/>
      <c r="IHY71" s="21"/>
      <c r="IHZ71" s="21"/>
      <c r="IIA71" s="21"/>
      <c r="IIB71" s="21"/>
      <c r="IIC71" s="21"/>
      <c r="IID71" s="21"/>
      <c r="IIE71" s="21"/>
      <c r="IIF71" s="21"/>
      <c r="IIG71" s="21"/>
      <c r="IIH71" s="21"/>
      <c r="III71" s="21"/>
      <c r="IIJ71" s="21"/>
      <c r="IIK71" s="21"/>
      <c r="IIL71" s="21"/>
      <c r="IIM71" s="21"/>
      <c r="IIN71" s="21"/>
      <c r="IIO71" s="21"/>
      <c r="IIP71" s="21"/>
      <c r="IIQ71" s="21"/>
      <c r="IIR71" s="21"/>
      <c r="IIS71" s="21"/>
      <c r="IIT71" s="21"/>
      <c r="IIU71" s="21"/>
      <c r="IIV71" s="21"/>
      <c r="IIW71" s="21"/>
      <c r="IIX71" s="21"/>
      <c r="IIY71" s="21"/>
      <c r="IIZ71" s="21"/>
      <c r="IJA71" s="21"/>
      <c r="IJB71" s="21"/>
      <c r="IJC71" s="21"/>
      <c r="IJD71" s="21"/>
      <c r="IJE71" s="21"/>
      <c r="IJF71" s="21"/>
      <c r="IJG71" s="21"/>
      <c r="IJH71" s="21"/>
      <c r="IJI71" s="21"/>
      <c r="IJJ71" s="21"/>
      <c r="IJK71" s="21"/>
      <c r="IJL71" s="21"/>
      <c r="IJM71" s="21"/>
      <c r="IJN71" s="21"/>
      <c r="IJO71" s="21"/>
      <c r="IJP71" s="21"/>
      <c r="IJQ71" s="21"/>
      <c r="IJR71" s="21"/>
      <c r="IJS71" s="21"/>
      <c r="IJT71" s="21"/>
      <c r="IJU71" s="21"/>
      <c r="IJV71" s="21"/>
      <c r="IJW71" s="21"/>
      <c r="IJX71" s="21"/>
      <c r="IJY71" s="21"/>
      <c r="IJZ71" s="21"/>
      <c r="IKA71" s="21"/>
      <c r="IKB71" s="21"/>
      <c r="IKC71" s="21"/>
      <c r="IKD71" s="21"/>
      <c r="IKE71" s="21"/>
      <c r="IKF71" s="21"/>
      <c r="IKG71" s="21"/>
      <c r="IKH71" s="21"/>
      <c r="IKI71" s="21"/>
      <c r="IKJ71" s="21"/>
      <c r="IKK71" s="21"/>
      <c r="IKL71" s="21"/>
      <c r="IKM71" s="21"/>
      <c r="IKN71" s="21"/>
      <c r="IKO71" s="21"/>
      <c r="IKP71" s="21"/>
      <c r="IKQ71" s="21"/>
      <c r="IKR71" s="21"/>
      <c r="IKS71" s="21"/>
      <c r="IKT71" s="21"/>
      <c r="IKU71" s="21"/>
      <c r="IKV71" s="21"/>
      <c r="IKW71" s="21"/>
      <c r="IKX71" s="21"/>
      <c r="IKY71" s="21"/>
      <c r="IKZ71" s="21"/>
      <c r="ILA71" s="21"/>
      <c r="ILB71" s="21"/>
      <c r="ILC71" s="21"/>
      <c r="ILD71" s="21"/>
      <c r="ILE71" s="21"/>
      <c r="ILF71" s="21"/>
      <c r="ILG71" s="21"/>
      <c r="ILH71" s="21"/>
      <c r="ILI71" s="21"/>
      <c r="ILJ71" s="21"/>
      <c r="ILK71" s="21"/>
      <c r="ILL71" s="21"/>
      <c r="ILM71" s="21"/>
      <c r="ILN71" s="21"/>
      <c r="ILO71" s="21"/>
      <c r="ILP71" s="21"/>
      <c r="ILQ71" s="21"/>
      <c r="ILR71" s="21"/>
      <c r="ILS71" s="21"/>
      <c r="ILT71" s="21"/>
      <c r="ILU71" s="21"/>
      <c r="ILV71" s="21"/>
      <c r="ILW71" s="21"/>
      <c r="ILX71" s="21"/>
      <c r="ILY71" s="21"/>
      <c r="ILZ71" s="21"/>
      <c r="IMA71" s="21"/>
      <c r="IMB71" s="21"/>
      <c r="IMC71" s="21"/>
      <c r="IMD71" s="21"/>
      <c r="IME71" s="21"/>
      <c r="IMF71" s="21"/>
      <c r="IMG71" s="21"/>
      <c r="IMH71" s="21"/>
      <c r="IMI71" s="21"/>
      <c r="IMJ71" s="21"/>
      <c r="IMK71" s="21"/>
      <c r="IML71" s="21"/>
      <c r="IMM71" s="21"/>
      <c r="IMN71" s="21"/>
      <c r="IMO71" s="21"/>
      <c r="IMP71" s="21"/>
      <c r="IMQ71" s="21"/>
      <c r="IMR71" s="21"/>
      <c r="IMS71" s="21"/>
      <c r="IMT71" s="21"/>
      <c r="IMU71" s="21"/>
      <c r="IMV71" s="21"/>
      <c r="IMW71" s="21"/>
      <c r="IMX71" s="21"/>
      <c r="IMY71" s="21"/>
      <c r="IMZ71" s="21"/>
      <c r="INA71" s="21"/>
      <c r="INB71" s="21"/>
      <c r="INC71" s="21"/>
      <c r="IND71" s="21"/>
      <c r="INE71" s="21"/>
      <c r="INF71" s="21"/>
      <c r="ING71" s="21"/>
      <c r="INH71" s="21"/>
      <c r="INI71" s="21"/>
      <c r="INJ71" s="21"/>
      <c r="INK71" s="21"/>
      <c r="INL71" s="21"/>
      <c r="INM71" s="21"/>
      <c r="INN71" s="21"/>
      <c r="INO71" s="21"/>
      <c r="INP71" s="21"/>
      <c r="INQ71" s="21"/>
      <c r="INR71" s="21"/>
      <c r="INS71" s="21"/>
      <c r="INT71" s="21"/>
      <c r="INU71" s="21"/>
      <c r="INV71" s="21"/>
      <c r="INW71" s="21"/>
      <c r="INX71" s="21"/>
      <c r="INY71" s="21"/>
      <c r="INZ71" s="21"/>
      <c r="IOA71" s="21"/>
      <c r="IOB71" s="21"/>
      <c r="IOC71" s="21"/>
      <c r="IOD71" s="21"/>
      <c r="IOE71" s="21"/>
      <c r="IOF71" s="21"/>
      <c r="IOG71" s="21"/>
      <c r="IOH71" s="21"/>
      <c r="IOI71" s="21"/>
      <c r="IOJ71" s="21"/>
      <c r="IOK71" s="21"/>
      <c r="IOL71" s="21"/>
      <c r="IOM71" s="21"/>
      <c r="ION71" s="21"/>
      <c r="IOO71" s="21"/>
      <c r="IOP71" s="21"/>
      <c r="IOQ71" s="21"/>
      <c r="IOR71" s="21"/>
      <c r="IOS71" s="21"/>
      <c r="IOT71" s="21"/>
      <c r="IOU71" s="21"/>
      <c r="IOV71" s="21"/>
      <c r="IOW71" s="21"/>
      <c r="IOX71" s="21"/>
      <c r="IOY71" s="21"/>
      <c r="IOZ71" s="21"/>
      <c r="IPA71" s="21"/>
      <c r="IPB71" s="21"/>
      <c r="IPC71" s="21"/>
      <c r="IPD71" s="21"/>
      <c r="IPE71" s="21"/>
      <c r="IPF71" s="21"/>
      <c r="IPG71" s="21"/>
      <c r="IPH71" s="21"/>
      <c r="IPI71" s="21"/>
      <c r="IPJ71" s="21"/>
      <c r="IPK71" s="21"/>
      <c r="IPL71" s="21"/>
      <c r="IPM71" s="21"/>
      <c r="IPN71" s="21"/>
      <c r="IPO71" s="21"/>
      <c r="IPP71" s="21"/>
      <c r="IPQ71" s="21"/>
      <c r="IPR71" s="21"/>
      <c r="IPS71" s="21"/>
      <c r="IPT71" s="21"/>
      <c r="IPU71" s="21"/>
      <c r="IPV71" s="21"/>
      <c r="IPW71" s="21"/>
      <c r="IPX71" s="21"/>
      <c r="IPY71" s="21"/>
      <c r="IPZ71" s="21"/>
      <c r="IQA71" s="21"/>
      <c r="IQB71" s="21"/>
      <c r="IQC71" s="21"/>
      <c r="IQD71" s="21"/>
      <c r="IQE71" s="21"/>
      <c r="IQF71" s="21"/>
      <c r="IQG71" s="21"/>
      <c r="IQH71" s="21"/>
      <c r="IQI71" s="21"/>
      <c r="IQJ71" s="21"/>
      <c r="IQK71" s="21"/>
      <c r="IQL71" s="21"/>
      <c r="IQM71" s="21"/>
      <c r="IQN71" s="21"/>
      <c r="IQO71" s="21"/>
      <c r="IQP71" s="21"/>
      <c r="IQQ71" s="21"/>
      <c r="IQR71" s="21"/>
      <c r="IQS71" s="21"/>
      <c r="IQT71" s="21"/>
      <c r="IQU71" s="21"/>
      <c r="IQV71" s="21"/>
      <c r="IQW71" s="21"/>
      <c r="IQX71" s="21"/>
      <c r="IQY71" s="21"/>
      <c r="IQZ71" s="21"/>
      <c r="IRA71" s="21"/>
      <c r="IRB71" s="21"/>
      <c r="IRC71" s="21"/>
      <c r="IRD71" s="21"/>
      <c r="IRE71" s="21"/>
      <c r="IRF71" s="21"/>
      <c r="IRG71" s="21"/>
      <c r="IRH71" s="21"/>
      <c r="IRI71" s="21"/>
      <c r="IRJ71" s="21"/>
      <c r="IRK71" s="21"/>
      <c r="IRL71" s="21"/>
      <c r="IRM71" s="21"/>
      <c r="IRN71" s="21"/>
      <c r="IRO71" s="21"/>
      <c r="IRP71" s="21"/>
      <c r="IRQ71" s="21"/>
      <c r="IRR71" s="21"/>
      <c r="IRS71" s="21"/>
      <c r="IRT71" s="21"/>
      <c r="IRU71" s="21"/>
      <c r="IRV71" s="21"/>
      <c r="IRW71" s="21"/>
      <c r="IRX71" s="21"/>
      <c r="IRY71" s="21"/>
      <c r="IRZ71" s="21"/>
      <c r="ISA71" s="21"/>
      <c r="ISB71" s="21"/>
      <c r="ISC71" s="21"/>
      <c r="ISD71" s="21"/>
      <c r="ISE71" s="21"/>
      <c r="ISF71" s="21"/>
      <c r="ISG71" s="21"/>
      <c r="ISH71" s="21"/>
      <c r="ISI71" s="21"/>
      <c r="ISJ71" s="21"/>
      <c r="ISK71" s="21"/>
      <c r="ISL71" s="21"/>
      <c r="ISM71" s="21"/>
      <c r="ISN71" s="21"/>
      <c r="ISO71" s="21"/>
      <c r="ISP71" s="21"/>
      <c r="ISQ71" s="21"/>
      <c r="ISR71" s="21"/>
      <c r="ISS71" s="21"/>
      <c r="IST71" s="21"/>
      <c r="ISU71" s="21"/>
      <c r="ISV71" s="21"/>
      <c r="ISW71" s="21"/>
      <c r="ISX71" s="21"/>
      <c r="ISY71" s="21"/>
      <c r="ISZ71" s="21"/>
      <c r="ITA71" s="21"/>
      <c r="ITB71" s="21"/>
      <c r="ITC71" s="21"/>
      <c r="ITD71" s="21"/>
      <c r="ITE71" s="21"/>
      <c r="ITF71" s="21"/>
      <c r="ITG71" s="21"/>
      <c r="ITH71" s="21"/>
      <c r="ITI71" s="21"/>
      <c r="ITJ71" s="21"/>
      <c r="ITK71" s="21"/>
      <c r="ITL71" s="21"/>
      <c r="ITM71" s="21"/>
      <c r="ITN71" s="21"/>
      <c r="ITO71" s="21"/>
      <c r="ITP71" s="21"/>
      <c r="ITQ71" s="21"/>
      <c r="ITR71" s="21"/>
      <c r="ITS71" s="21"/>
      <c r="ITT71" s="21"/>
      <c r="ITU71" s="21"/>
      <c r="ITV71" s="21"/>
      <c r="ITW71" s="21"/>
      <c r="ITX71" s="21"/>
      <c r="ITY71" s="21"/>
      <c r="ITZ71" s="21"/>
      <c r="IUA71" s="21"/>
      <c r="IUB71" s="21"/>
      <c r="IUC71" s="21"/>
      <c r="IUD71" s="21"/>
      <c r="IUE71" s="21"/>
      <c r="IUF71" s="21"/>
      <c r="IUG71" s="21"/>
      <c r="IUH71" s="21"/>
      <c r="IUI71" s="21"/>
      <c r="IUJ71" s="21"/>
      <c r="IUK71" s="21"/>
      <c r="IUL71" s="21"/>
      <c r="IUM71" s="21"/>
      <c r="IUN71" s="21"/>
      <c r="IUO71" s="21"/>
      <c r="IUP71" s="21"/>
      <c r="IUQ71" s="21"/>
      <c r="IUR71" s="21"/>
      <c r="IUS71" s="21"/>
      <c r="IUT71" s="21"/>
      <c r="IUU71" s="21"/>
      <c r="IUV71" s="21"/>
      <c r="IUW71" s="21"/>
      <c r="IUX71" s="21"/>
      <c r="IUY71" s="21"/>
      <c r="IUZ71" s="21"/>
      <c r="IVA71" s="21"/>
      <c r="IVB71" s="21"/>
      <c r="IVC71" s="21"/>
      <c r="IVD71" s="21"/>
      <c r="IVE71" s="21"/>
      <c r="IVF71" s="21"/>
      <c r="IVG71" s="21"/>
      <c r="IVH71" s="21"/>
      <c r="IVI71" s="21"/>
      <c r="IVJ71" s="21"/>
      <c r="IVK71" s="21"/>
      <c r="IVL71" s="21"/>
      <c r="IVM71" s="21"/>
      <c r="IVN71" s="21"/>
      <c r="IVO71" s="21"/>
      <c r="IVP71" s="21"/>
      <c r="IVQ71" s="21"/>
      <c r="IVR71" s="21"/>
      <c r="IVS71" s="21"/>
      <c r="IVT71" s="21"/>
      <c r="IVU71" s="21"/>
      <c r="IVV71" s="21"/>
      <c r="IVW71" s="21"/>
      <c r="IVX71" s="21"/>
      <c r="IVY71" s="21"/>
      <c r="IVZ71" s="21"/>
      <c r="IWA71" s="21"/>
      <c r="IWB71" s="21"/>
      <c r="IWC71" s="21"/>
      <c r="IWD71" s="21"/>
      <c r="IWE71" s="21"/>
      <c r="IWF71" s="21"/>
      <c r="IWG71" s="21"/>
      <c r="IWH71" s="21"/>
      <c r="IWI71" s="21"/>
      <c r="IWJ71" s="21"/>
      <c r="IWK71" s="21"/>
      <c r="IWL71" s="21"/>
      <c r="IWM71" s="21"/>
      <c r="IWN71" s="21"/>
      <c r="IWO71" s="21"/>
      <c r="IWP71" s="21"/>
      <c r="IWQ71" s="21"/>
      <c r="IWR71" s="21"/>
      <c r="IWS71" s="21"/>
      <c r="IWT71" s="21"/>
      <c r="IWU71" s="21"/>
      <c r="IWV71" s="21"/>
      <c r="IWW71" s="21"/>
      <c r="IWX71" s="21"/>
      <c r="IWY71" s="21"/>
      <c r="IWZ71" s="21"/>
      <c r="IXA71" s="21"/>
      <c r="IXB71" s="21"/>
      <c r="IXC71" s="21"/>
      <c r="IXD71" s="21"/>
      <c r="IXE71" s="21"/>
      <c r="IXF71" s="21"/>
      <c r="IXG71" s="21"/>
      <c r="IXH71" s="21"/>
      <c r="IXI71" s="21"/>
      <c r="IXJ71" s="21"/>
      <c r="IXK71" s="21"/>
      <c r="IXL71" s="21"/>
      <c r="IXM71" s="21"/>
      <c r="IXN71" s="21"/>
      <c r="IXO71" s="21"/>
      <c r="IXP71" s="21"/>
      <c r="IXQ71" s="21"/>
      <c r="IXR71" s="21"/>
      <c r="IXS71" s="21"/>
      <c r="IXT71" s="21"/>
      <c r="IXU71" s="21"/>
      <c r="IXV71" s="21"/>
      <c r="IXW71" s="21"/>
      <c r="IXX71" s="21"/>
      <c r="IXY71" s="21"/>
      <c r="IXZ71" s="21"/>
      <c r="IYA71" s="21"/>
      <c r="IYB71" s="21"/>
      <c r="IYC71" s="21"/>
      <c r="IYD71" s="21"/>
      <c r="IYE71" s="21"/>
      <c r="IYF71" s="21"/>
      <c r="IYG71" s="21"/>
      <c r="IYH71" s="21"/>
      <c r="IYI71" s="21"/>
      <c r="IYJ71" s="21"/>
      <c r="IYK71" s="21"/>
      <c r="IYL71" s="21"/>
      <c r="IYM71" s="21"/>
      <c r="IYN71" s="21"/>
      <c r="IYO71" s="21"/>
      <c r="IYP71" s="21"/>
      <c r="IYQ71" s="21"/>
      <c r="IYR71" s="21"/>
      <c r="IYS71" s="21"/>
      <c r="IYT71" s="21"/>
      <c r="IYU71" s="21"/>
      <c r="IYV71" s="21"/>
      <c r="IYW71" s="21"/>
      <c r="IYX71" s="21"/>
      <c r="IYY71" s="21"/>
      <c r="IYZ71" s="21"/>
      <c r="IZA71" s="21"/>
      <c r="IZB71" s="21"/>
      <c r="IZC71" s="21"/>
      <c r="IZD71" s="21"/>
      <c r="IZE71" s="21"/>
      <c r="IZF71" s="21"/>
      <c r="IZG71" s="21"/>
      <c r="IZH71" s="21"/>
      <c r="IZI71" s="21"/>
      <c r="IZJ71" s="21"/>
      <c r="IZK71" s="21"/>
      <c r="IZL71" s="21"/>
      <c r="IZM71" s="21"/>
      <c r="IZN71" s="21"/>
      <c r="IZO71" s="21"/>
      <c r="IZP71" s="21"/>
      <c r="IZQ71" s="21"/>
      <c r="IZR71" s="21"/>
      <c r="IZS71" s="21"/>
      <c r="IZT71" s="21"/>
      <c r="IZU71" s="21"/>
      <c r="IZV71" s="21"/>
      <c r="IZW71" s="21"/>
      <c r="IZX71" s="21"/>
      <c r="IZY71" s="21"/>
      <c r="IZZ71" s="21"/>
      <c r="JAA71" s="21"/>
      <c r="JAB71" s="21"/>
      <c r="JAC71" s="21"/>
      <c r="JAD71" s="21"/>
      <c r="JAE71" s="21"/>
      <c r="JAF71" s="21"/>
      <c r="JAG71" s="21"/>
      <c r="JAH71" s="21"/>
      <c r="JAI71" s="21"/>
      <c r="JAJ71" s="21"/>
      <c r="JAK71" s="21"/>
      <c r="JAL71" s="21"/>
      <c r="JAM71" s="21"/>
      <c r="JAN71" s="21"/>
      <c r="JAO71" s="21"/>
      <c r="JAP71" s="21"/>
      <c r="JAQ71" s="21"/>
      <c r="JAR71" s="21"/>
      <c r="JAS71" s="21"/>
      <c r="JAT71" s="21"/>
      <c r="JAU71" s="21"/>
      <c r="JAV71" s="21"/>
      <c r="JAW71" s="21"/>
      <c r="JAX71" s="21"/>
      <c r="JAY71" s="21"/>
      <c r="JAZ71" s="21"/>
      <c r="JBA71" s="21"/>
      <c r="JBB71" s="21"/>
      <c r="JBC71" s="21"/>
      <c r="JBD71" s="21"/>
      <c r="JBE71" s="21"/>
      <c r="JBF71" s="21"/>
      <c r="JBG71" s="21"/>
      <c r="JBH71" s="21"/>
      <c r="JBI71" s="21"/>
      <c r="JBJ71" s="21"/>
      <c r="JBK71" s="21"/>
      <c r="JBL71" s="21"/>
      <c r="JBM71" s="21"/>
      <c r="JBN71" s="21"/>
      <c r="JBO71" s="21"/>
      <c r="JBP71" s="21"/>
      <c r="JBQ71" s="21"/>
      <c r="JBR71" s="21"/>
      <c r="JBS71" s="21"/>
      <c r="JBT71" s="21"/>
      <c r="JBU71" s="21"/>
      <c r="JBV71" s="21"/>
      <c r="JBW71" s="21"/>
      <c r="JBX71" s="21"/>
      <c r="JBY71" s="21"/>
      <c r="JBZ71" s="21"/>
      <c r="JCA71" s="21"/>
      <c r="JCB71" s="21"/>
      <c r="JCC71" s="21"/>
      <c r="JCD71" s="21"/>
      <c r="JCE71" s="21"/>
      <c r="JCF71" s="21"/>
      <c r="JCG71" s="21"/>
      <c r="JCH71" s="21"/>
      <c r="JCI71" s="21"/>
      <c r="JCJ71" s="21"/>
      <c r="JCK71" s="21"/>
      <c r="JCL71" s="21"/>
      <c r="JCM71" s="21"/>
      <c r="JCN71" s="21"/>
      <c r="JCO71" s="21"/>
      <c r="JCP71" s="21"/>
      <c r="JCQ71" s="21"/>
      <c r="JCR71" s="21"/>
      <c r="JCS71" s="21"/>
      <c r="JCT71" s="21"/>
      <c r="JCU71" s="21"/>
      <c r="JCV71" s="21"/>
      <c r="JCW71" s="21"/>
      <c r="JCX71" s="21"/>
      <c r="JCY71" s="21"/>
      <c r="JCZ71" s="21"/>
      <c r="JDA71" s="21"/>
      <c r="JDB71" s="21"/>
      <c r="JDC71" s="21"/>
      <c r="JDD71" s="21"/>
      <c r="JDE71" s="21"/>
      <c r="JDF71" s="21"/>
      <c r="JDG71" s="21"/>
      <c r="JDH71" s="21"/>
      <c r="JDI71" s="21"/>
      <c r="JDJ71" s="21"/>
      <c r="JDK71" s="21"/>
      <c r="JDL71" s="21"/>
      <c r="JDM71" s="21"/>
      <c r="JDN71" s="21"/>
      <c r="JDO71" s="21"/>
      <c r="JDP71" s="21"/>
      <c r="JDQ71" s="21"/>
      <c r="JDR71" s="21"/>
      <c r="JDS71" s="21"/>
      <c r="JDT71" s="21"/>
      <c r="JDU71" s="21"/>
      <c r="JDV71" s="21"/>
      <c r="JDW71" s="21"/>
      <c r="JDX71" s="21"/>
      <c r="JDY71" s="21"/>
      <c r="JDZ71" s="21"/>
      <c r="JEA71" s="21"/>
      <c r="JEB71" s="21"/>
      <c r="JEC71" s="21"/>
      <c r="JED71" s="21"/>
      <c r="JEE71" s="21"/>
      <c r="JEF71" s="21"/>
      <c r="JEG71" s="21"/>
      <c r="JEH71" s="21"/>
      <c r="JEI71" s="21"/>
      <c r="JEJ71" s="21"/>
      <c r="JEK71" s="21"/>
      <c r="JEL71" s="21"/>
      <c r="JEM71" s="21"/>
      <c r="JEN71" s="21"/>
      <c r="JEO71" s="21"/>
      <c r="JEP71" s="21"/>
      <c r="JEQ71" s="21"/>
      <c r="JER71" s="21"/>
      <c r="JES71" s="21"/>
      <c r="JET71" s="21"/>
      <c r="JEU71" s="21"/>
      <c r="JEV71" s="21"/>
      <c r="JEW71" s="21"/>
      <c r="JEX71" s="21"/>
      <c r="JEY71" s="21"/>
      <c r="JEZ71" s="21"/>
      <c r="JFA71" s="21"/>
      <c r="JFB71" s="21"/>
      <c r="JFC71" s="21"/>
      <c r="JFD71" s="21"/>
      <c r="JFE71" s="21"/>
      <c r="JFF71" s="21"/>
      <c r="JFG71" s="21"/>
      <c r="JFH71" s="21"/>
      <c r="JFI71" s="21"/>
      <c r="JFJ71" s="21"/>
      <c r="JFK71" s="21"/>
      <c r="JFL71" s="21"/>
      <c r="JFM71" s="21"/>
      <c r="JFN71" s="21"/>
      <c r="JFO71" s="21"/>
      <c r="JFP71" s="21"/>
      <c r="JFQ71" s="21"/>
      <c r="JFR71" s="21"/>
      <c r="JFS71" s="21"/>
      <c r="JFT71" s="21"/>
      <c r="JFU71" s="21"/>
      <c r="JFV71" s="21"/>
      <c r="JFW71" s="21"/>
      <c r="JFX71" s="21"/>
      <c r="JFY71" s="21"/>
      <c r="JFZ71" s="21"/>
      <c r="JGA71" s="21"/>
      <c r="JGB71" s="21"/>
      <c r="JGC71" s="21"/>
      <c r="JGD71" s="21"/>
      <c r="JGE71" s="21"/>
      <c r="JGF71" s="21"/>
      <c r="JGG71" s="21"/>
      <c r="JGH71" s="21"/>
      <c r="JGI71" s="21"/>
      <c r="JGJ71" s="21"/>
      <c r="JGK71" s="21"/>
      <c r="JGL71" s="21"/>
      <c r="JGM71" s="21"/>
      <c r="JGN71" s="21"/>
      <c r="JGO71" s="21"/>
      <c r="JGP71" s="21"/>
      <c r="JGQ71" s="21"/>
      <c r="JGR71" s="21"/>
      <c r="JGS71" s="21"/>
      <c r="JGT71" s="21"/>
      <c r="JGU71" s="21"/>
      <c r="JGV71" s="21"/>
      <c r="JGW71" s="21"/>
      <c r="JGX71" s="21"/>
      <c r="JGY71" s="21"/>
      <c r="JGZ71" s="21"/>
      <c r="JHA71" s="21"/>
      <c r="JHB71" s="21"/>
      <c r="JHC71" s="21"/>
      <c r="JHD71" s="21"/>
      <c r="JHE71" s="21"/>
      <c r="JHF71" s="21"/>
      <c r="JHG71" s="21"/>
      <c r="JHH71" s="21"/>
      <c r="JHI71" s="21"/>
      <c r="JHJ71" s="21"/>
      <c r="JHK71" s="21"/>
      <c r="JHL71" s="21"/>
      <c r="JHM71" s="21"/>
      <c r="JHN71" s="21"/>
      <c r="JHO71" s="21"/>
      <c r="JHP71" s="21"/>
      <c r="JHQ71" s="21"/>
      <c r="JHR71" s="21"/>
      <c r="JHS71" s="21"/>
      <c r="JHT71" s="21"/>
      <c r="JHU71" s="21"/>
      <c r="JHV71" s="21"/>
      <c r="JHW71" s="21"/>
      <c r="JHX71" s="21"/>
      <c r="JHY71" s="21"/>
      <c r="JHZ71" s="21"/>
      <c r="JIA71" s="21"/>
      <c r="JIB71" s="21"/>
      <c r="JIC71" s="21"/>
      <c r="JID71" s="21"/>
      <c r="JIE71" s="21"/>
      <c r="JIF71" s="21"/>
      <c r="JIG71" s="21"/>
      <c r="JIH71" s="21"/>
      <c r="JII71" s="21"/>
      <c r="JIJ71" s="21"/>
      <c r="JIK71" s="21"/>
      <c r="JIL71" s="21"/>
      <c r="JIM71" s="21"/>
      <c r="JIN71" s="21"/>
      <c r="JIO71" s="21"/>
      <c r="JIP71" s="21"/>
      <c r="JIQ71" s="21"/>
      <c r="JIR71" s="21"/>
      <c r="JIS71" s="21"/>
      <c r="JIT71" s="21"/>
      <c r="JIU71" s="21"/>
      <c r="JIV71" s="21"/>
      <c r="JIW71" s="21"/>
      <c r="JIX71" s="21"/>
      <c r="JIY71" s="21"/>
      <c r="JIZ71" s="21"/>
      <c r="JJA71" s="21"/>
      <c r="JJB71" s="21"/>
      <c r="JJC71" s="21"/>
      <c r="JJD71" s="21"/>
      <c r="JJE71" s="21"/>
      <c r="JJF71" s="21"/>
      <c r="JJG71" s="21"/>
      <c r="JJH71" s="21"/>
      <c r="JJI71" s="21"/>
      <c r="JJJ71" s="21"/>
      <c r="JJK71" s="21"/>
      <c r="JJL71" s="21"/>
      <c r="JJM71" s="21"/>
      <c r="JJN71" s="21"/>
      <c r="JJO71" s="21"/>
      <c r="JJP71" s="21"/>
      <c r="JJQ71" s="21"/>
      <c r="JJR71" s="21"/>
      <c r="JJS71" s="21"/>
      <c r="JJT71" s="21"/>
      <c r="JJU71" s="21"/>
      <c r="JJV71" s="21"/>
      <c r="JJW71" s="21"/>
      <c r="JJX71" s="21"/>
      <c r="JJY71" s="21"/>
      <c r="JJZ71" s="21"/>
      <c r="JKA71" s="21"/>
      <c r="JKB71" s="21"/>
      <c r="JKC71" s="21"/>
      <c r="JKD71" s="21"/>
      <c r="JKE71" s="21"/>
      <c r="JKF71" s="21"/>
      <c r="JKG71" s="21"/>
      <c r="JKH71" s="21"/>
      <c r="JKI71" s="21"/>
      <c r="JKJ71" s="21"/>
      <c r="JKK71" s="21"/>
      <c r="JKL71" s="21"/>
      <c r="JKM71" s="21"/>
      <c r="JKN71" s="21"/>
      <c r="JKO71" s="21"/>
      <c r="JKP71" s="21"/>
      <c r="JKQ71" s="21"/>
      <c r="JKR71" s="21"/>
      <c r="JKS71" s="21"/>
      <c r="JKT71" s="21"/>
      <c r="JKU71" s="21"/>
      <c r="JKV71" s="21"/>
      <c r="JKW71" s="21"/>
      <c r="JKX71" s="21"/>
      <c r="JKY71" s="21"/>
      <c r="JKZ71" s="21"/>
      <c r="JLA71" s="21"/>
      <c r="JLB71" s="21"/>
      <c r="JLC71" s="21"/>
      <c r="JLD71" s="21"/>
      <c r="JLE71" s="21"/>
      <c r="JLF71" s="21"/>
      <c r="JLG71" s="21"/>
      <c r="JLH71" s="21"/>
      <c r="JLI71" s="21"/>
      <c r="JLJ71" s="21"/>
      <c r="JLK71" s="21"/>
      <c r="JLL71" s="21"/>
      <c r="JLM71" s="21"/>
      <c r="JLN71" s="21"/>
      <c r="JLO71" s="21"/>
      <c r="JLP71" s="21"/>
      <c r="JLQ71" s="21"/>
      <c r="JLR71" s="21"/>
      <c r="JLS71" s="21"/>
      <c r="JLT71" s="21"/>
      <c r="JLU71" s="21"/>
      <c r="JLV71" s="21"/>
      <c r="JLW71" s="21"/>
      <c r="JLX71" s="21"/>
      <c r="JLY71" s="21"/>
      <c r="JLZ71" s="21"/>
      <c r="JMA71" s="21"/>
      <c r="JMB71" s="21"/>
      <c r="JMC71" s="21"/>
      <c r="JMD71" s="21"/>
      <c r="JME71" s="21"/>
      <c r="JMF71" s="21"/>
      <c r="JMG71" s="21"/>
      <c r="JMH71" s="21"/>
      <c r="JMI71" s="21"/>
      <c r="JMJ71" s="21"/>
      <c r="JMK71" s="21"/>
      <c r="JML71" s="21"/>
      <c r="JMM71" s="21"/>
      <c r="JMN71" s="21"/>
      <c r="JMO71" s="21"/>
      <c r="JMP71" s="21"/>
      <c r="JMQ71" s="21"/>
      <c r="JMR71" s="21"/>
      <c r="JMS71" s="21"/>
      <c r="JMT71" s="21"/>
      <c r="JMU71" s="21"/>
      <c r="JMV71" s="21"/>
      <c r="JMW71" s="21"/>
      <c r="JMX71" s="21"/>
      <c r="JMY71" s="21"/>
      <c r="JMZ71" s="21"/>
      <c r="JNA71" s="21"/>
      <c r="JNB71" s="21"/>
      <c r="JNC71" s="21"/>
      <c r="JND71" s="21"/>
      <c r="JNE71" s="21"/>
      <c r="JNF71" s="21"/>
      <c r="JNG71" s="21"/>
      <c r="JNH71" s="21"/>
      <c r="JNI71" s="21"/>
      <c r="JNJ71" s="21"/>
      <c r="JNK71" s="21"/>
      <c r="JNL71" s="21"/>
      <c r="JNM71" s="21"/>
      <c r="JNN71" s="21"/>
      <c r="JNO71" s="21"/>
      <c r="JNP71" s="21"/>
      <c r="JNQ71" s="21"/>
      <c r="JNR71" s="21"/>
      <c r="JNS71" s="21"/>
      <c r="JNT71" s="21"/>
      <c r="JNU71" s="21"/>
      <c r="JNV71" s="21"/>
      <c r="JNW71" s="21"/>
      <c r="JNX71" s="21"/>
      <c r="JNY71" s="21"/>
      <c r="JNZ71" s="21"/>
      <c r="JOA71" s="21"/>
      <c r="JOB71" s="21"/>
      <c r="JOC71" s="21"/>
      <c r="JOD71" s="21"/>
      <c r="JOE71" s="21"/>
      <c r="JOF71" s="21"/>
      <c r="JOG71" s="21"/>
      <c r="JOH71" s="21"/>
      <c r="JOI71" s="21"/>
      <c r="JOJ71" s="21"/>
      <c r="JOK71" s="21"/>
      <c r="JOL71" s="21"/>
      <c r="JOM71" s="21"/>
      <c r="JON71" s="21"/>
      <c r="JOO71" s="21"/>
      <c r="JOP71" s="21"/>
      <c r="JOQ71" s="21"/>
      <c r="JOR71" s="21"/>
      <c r="JOS71" s="21"/>
      <c r="JOT71" s="21"/>
      <c r="JOU71" s="21"/>
      <c r="JOV71" s="21"/>
      <c r="JOW71" s="21"/>
      <c r="JOX71" s="21"/>
      <c r="JOY71" s="21"/>
      <c r="JOZ71" s="21"/>
      <c r="JPA71" s="21"/>
      <c r="JPB71" s="21"/>
      <c r="JPC71" s="21"/>
      <c r="JPD71" s="21"/>
      <c r="JPE71" s="21"/>
      <c r="JPF71" s="21"/>
      <c r="JPG71" s="21"/>
      <c r="JPH71" s="21"/>
      <c r="JPI71" s="21"/>
      <c r="JPJ71" s="21"/>
      <c r="JPK71" s="21"/>
      <c r="JPL71" s="21"/>
      <c r="JPM71" s="21"/>
      <c r="JPN71" s="21"/>
      <c r="JPO71" s="21"/>
      <c r="JPP71" s="21"/>
      <c r="JPQ71" s="21"/>
      <c r="JPR71" s="21"/>
      <c r="JPS71" s="21"/>
      <c r="JPT71" s="21"/>
      <c r="JPU71" s="21"/>
      <c r="JPV71" s="21"/>
      <c r="JPW71" s="21"/>
      <c r="JPX71" s="21"/>
      <c r="JPY71" s="21"/>
      <c r="JPZ71" s="21"/>
      <c r="JQA71" s="21"/>
      <c r="JQB71" s="21"/>
      <c r="JQC71" s="21"/>
      <c r="JQD71" s="21"/>
      <c r="JQE71" s="21"/>
      <c r="JQF71" s="21"/>
      <c r="JQG71" s="21"/>
      <c r="JQH71" s="21"/>
      <c r="JQI71" s="21"/>
      <c r="JQJ71" s="21"/>
      <c r="JQK71" s="21"/>
      <c r="JQL71" s="21"/>
      <c r="JQM71" s="21"/>
      <c r="JQN71" s="21"/>
      <c r="JQO71" s="21"/>
      <c r="JQP71" s="21"/>
      <c r="JQQ71" s="21"/>
      <c r="JQR71" s="21"/>
      <c r="JQS71" s="21"/>
      <c r="JQT71" s="21"/>
      <c r="JQU71" s="21"/>
      <c r="JQV71" s="21"/>
      <c r="JQW71" s="21"/>
      <c r="JQX71" s="21"/>
      <c r="JQY71" s="21"/>
      <c r="JQZ71" s="21"/>
      <c r="JRA71" s="21"/>
      <c r="JRB71" s="21"/>
      <c r="JRC71" s="21"/>
      <c r="JRD71" s="21"/>
      <c r="JRE71" s="21"/>
      <c r="JRF71" s="21"/>
      <c r="JRG71" s="21"/>
      <c r="JRH71" s="21"/>
      <c r="JRI71" s="21"/>
      <c r="JRJ71" s="21"/>
      <c r="JRK71" s="21"/>
      <c r="JRL71" s="21"/>
      <c r="JRM71" s="21"/>
      <c r="JRN71" s="21"/>
      <c r="JRO71" s="21"/>
      <c r="JRP71" s="21"/>
      <c r="JRQ71" s="21"/>
      <c r="JRR71" s="21"/>
      <c r="JRS71" s="21"/>
      <c r="JRT71" s="21"/>
      <c r="JRU71" s="21"/>
      <c r="JRV71" s="21"/>
      <c r="JRW71" s="21"/>
      <c r="JRX71" s="21"/>
      <c r="JRY71" s="21"/>
      <c r="JRZ71" s="21"/>
      <c r="JSA71" s="21"/>
      <c r="JSB71" s="21"/>
      <c r="JSC71" s="21"/>
      <c r="JSD71" s="21"/>
      <c r="JSE71" s="21"/>
      <c r="JSF71" s="21"/>
      <c r="JSG71" s="21"/>
      <c r="JSH71" s="21"/>
      <c r="JSI71" s="21"/>
      <c r="JSJ71" s="21"/>
      <c r="JSK71" s="21"/>
      <c r="JSL71" s="21"/>
      <c r="JSM71" s="21"/>
      <c r="JSN71" s="21"/>
      <c r="JSO71" s="21"/>
      <c r="JSP71" s="21"/>
      <c r="JSQ71" s="21"/>
      <c r="JSR71" s="21"/>
      <c r="JSS71" s="21"/>
      <c r="JST71" s="21"/>
      <c r="JSU71" s="21"/>
      <c r="JSV71" s="21"/>
      <c r="JSW71" s="21"/>
      <c r="JSX71" s="21"/>
      <c r="JSY71" s="21"/>
      <c r="JSZ71" s="21"/>
      <c r="JTA71" s="21"/>
      <c r="JTB71" s="21"/>
      <c r="JTC71" s="21"/>
      <c r="JTD71" s="21"/>
      <c r="JTE71" s="21"/>
      <c r="JTF71" s="21"/>
      <c r="JTG71" s="21"/>
      <c r="JTH71" s="21"/>
      <c r="JTI71" s="21"/>
      <c r="JTJ71" s="21"/>
      <c r="JTK71" s="21"/>
      <c r="JTL71" s="21"/>
      <c r="JTM71" s="21"/>
      <c r="JTN71" s="21"/>
      <c r="JTO71" s="21"/>
      <c r="JTP71" s="21"/>
      <c r="JTQ71" s="21"/>
      <c r="JTR71" s="21"/>
      <c r="JTS71" s="21"/>
      <c r="JTT71" s="21"/>
      <c r="JTU71" s="21"/>
      <c r="JTV71" s="21"/>
      <c r="JTW71" s="21"/>
      <c r="JTX71" s="21"/>
      <c r="JTY71" s="21"/>
      <c r="JTZ71" s="21"/>
      <c r="JUA71" s="21"/>
      <c r="JUB71" s="21"/>
      <c r="JUC71" s="21"/>
      <c r="JUD71" s="21"/>
      <c r="JUE71" s="21"/>
      <c r="JUF71" s="21"/>
      <c r="JUG71" s="21"/>
      <c r="JUH71" s="21"/>
      <c r="JUI71" s="21"/>
      <c r="JUJ71" s="21"/>
      <c r="JUK71" s="21"/>
      <c r="JUL71" s="21"/>
      <c r="JUM71" s="21"/>
      <c r="JUN71" s="21"/>
      <c r="JUO71" s="21"/>
      <c r="JUP71" s="21"/>
      <c r="JUQ71" s="21"/>
      <c r="JUR71" s="21"/>
      <c r="JUS71" s="21"/>
      <c r="JUT71" s="21"/>
      <c r="JUU71" s="21"/>
      <c r="JUV71" s="21"/>
      <c r="JUW71" s="21"/>
      <c r="JUX71" s="21"/>
      <c r="JUY71" s="21"/>
      <c r="JUZ71" s="21"/>
      <c r="JVA71" s="21"/>
      <c r="JVB71" s="21"/>
      <c r="JVC71" s="21"/>
      <c r="JVD71" s="21"/>
      <c r="JVE71" s="21"/>
      <c r="JVF71" s="21"/>
      <c r="JVG71" s="21"/>
      <c r="JVH71" s="21"/>
      <c r="JVI71" s="21"/>
      <c r="JVJ71" s="21"/>
      <c r="JVK71" s="21"/>
      <c r="JVL71" s="21"/>
      <c r="JVM71" s="21"/>
      <c r="JVN71" s="21"/>
      <c r="JVO71" s="21"/>
      <c r="JVP71" s="21"/>
      <c r="JVQ71" s="21"/>
      <c r="JVR71" s="21"/>
      <c r="JVS71" s="21"/>
      <c r="JVT71" s="21"/>
      <c r="JVU71" s="21"/>
      <c r="JVV71" s="21"/>
      <c r="JVW71" s="21"/>
      <c r="JVX71" s="21"/>
      <c r="JVY71" s="21"/>
      <c r="JVZ71" s="21"/>
      <c r="JWA71" s="21"/>
      <c r="JWB71" s="21"/>
      <c r="JWC71" s="21"/>
      <c r="JWD71" s="21"/>
      <c r="JWE71" s="21"/>
      <c r="JWF71" s="21"/>
      <c r="JWG71" s="21"/>
      <c r="JWH71" s="21"/>
      <c r="JWI71" s="21"/>
      <c r="JWJ71" s="21"/>
      <c r="JWK71" s="21"/>
      <c r="JWL71" s="21"/>
      <c r="JWM71" s="21"/>
      <c r="JWN71" s="21"/>
      <c r="JWO71" s="21"/>
      <c r="JWP71" s="21"/>
      <c r="JWQ71" s="21"/>
      <c r="JWR71" s="21"/>
      <c r="JWS71" s="21"/>
      <c r="JWT71" s="21"/>
      <c r="JWU71" s="21"/>
      <c r="JWV71" s="21"/>
      <c r="JWW71" s="21"/>
      <c r="JWX71" s="21"/>
      <c r="JWY71" s="21"/>
      <c r="JWZ71" s="21"/>
      <c r="JXA71" s="21"/>
      <c r="JXB71" s="21"/>
      <c r="JXC71" s="21"/>
      <c r="JXD71" s="21"/>
      <c r="JXE71" s="21"/>
      <c r="JXF71" s="21"/>
      <c r="JXG71" s="21"/>
      <c r="JXH71" s="21"/>
      <c r="JXI71" s="21"/>
      <c r="JXJ71" s="21"/>
      <c r="JXK71" s="21"/>
      <c r="JXL71" s="21"/>
      <c r="JXM71" s="21"/>
      <c r="JXN71" s="21"/>
      <c r="JXO71" s="21"/>
      <c r="JXP71" s="21"/>
      <c r="JXQ71" s="21"/>
      <c r="JXR71" s="21"/>
      <c r="JXS71" s="21"/>
      <c r="JXT71" s="21"/>
      <c r="JXU71" s="21"/>
      <c r="JXV71" s="21"/>
      <c r="JXW71" s="21"/>
      <c r="JXX71" s="21"/>
      <c r="JXY71" s="21"/>
      <c r="JXZ71" s="21"/>
      <c r="JYA71" s="21"/>
      <c r="JYB71" s="21"/>
      <c r="JYC71" s="21"/>
      <c r="JYD71" s="21"/>
      <c r="JYE71" s="21"/>
      <c r="JYF71" s="21"/>
      <c r="JYG71" s="21"/>
      <c r="JYH71" s="21"/>
      <c r="JYI71" s="21"/>
      <c r="JYJ71" s="21"/>
      <c r="JYK71" s="21"/>
      <c r="JYL71" s="21"/>
      <c r="JYM71" s="21"/>
      <c r="JYN71" s="21"/>
      <c r="JYO71" s="21"/>
      <c r="JYP71" s="21"/>
      <c r="JYQ71" s="21"/>
      <c r="JYR71" s="21"/>
      <c r="JYS71" s="21"/>
      <c r="JYT71" s="21"/>
      <c r="JYU71" s="21"/>
      <c r="JYV71" s="21"/>
      <c r="JYW71" s="21"/>
      <c r="JYX71" s="21"/>
      <c r="JYY71" s="21"/>
      <c r="JYZ71" s="21"/>
      <c r="JZA71" s="21"/>
      <c r="JZB71" s="21"/>
      <c r="JZC71" s="21"/>
      <c r="JZD71" s="21"/>
      <c r="JZE71" s="21"/>
      <c r="JZF71" s="21"/>
      <c r="JZG71" s="21"/>
      <c r="JZH71" s="21"/>
      <c r="JZI71" s="21"/>
      <c r="JZJ71" s="21"/>
      <c r="JZK71" s="21"/>
      <c r="JZL71" s="21"/>
      <c r="JZM71" s="21"/>
      <c r="JZN71" s="21"/>
      <c r="JZO71" s="21"/>
      <c r="JZP71" s="21"/>
      <c r="JZQ71" s="21"/>
      <c r="JZR71" s="21"/>
      <c r="JZS71" s="21"/>
      <c r="JZT71" s="21"/>
      <c r="JZU71" s="21"/>
      <c r="JZV71" s="21"/>
      <c r="JZW71" s="21"/>
      <c r="JZX71" s="21"/>
      <c r="JZY71" s="21"/>
      <c r="JZZ71" s="21"/>
      <c r="KAA71" s="21"/>
      <c r="KAB71" s="21"/>
      <c r="KAC71" s="21"/>
      <c r="KAD71" s="21"/>
      <c r="KAE71" s="21"/>
      <c r="KAF71" s="21"/>
      <c r="KAG71" s="21"/>
      <c r="KAH71" s="21"/>
      <c r="KAI71" s="21"/>
      <c r="KAJ71" s="21"/>
      <c r="KAK71" s="21"/>
      <c r="KAL71" s="21"/>
      <c r="KAM71" s="21"/>
      <c r="KAN71" s="21"/>
      <c r="KAO71" s="21"/>
      <c r="KAP71" s="21"/>
      <c r="KAQ71" s="21"/>
      <c r="KAR71" s="21"/>
      <c r="KAS71" s="21"/>
      <c r="KAT71" s="21"/>
      <c r="KAU71" s="21"/>
      <c r="KAV71" s="21"/>
      <c r="KAW71" s="21"/>
      <c r="KAX71" s="21"/>
      <c r="KAY71" s="21"/>
      <c r="KAZ71" s="21"/>
      <c r="KBA71" s="21"/>
      <c r="KBB71" s="21"/>
      <c r="KBC71" s="21"/>
      <c r="KBD71" s="21"/>
      <c r="KBE71" s="21"/>
      <c r="KBF71" s="21"/>
      <c r="KBG71" s="21"/>
      <c r="KBH71" s="21"/>
      <c r="KBI71" s="21"/>
      <c r="KBJ71" s="21"/>
      <c r="KBK71" s="21"/>
      <c r="KBL71" s="21"/>
      <c r="KBM71" s="21"/>
      <c r="KBN71" s="21"/>
      <c r="KBO71" s="21"/>
      <c r="KBP71" s="21"/>
      <c r="KBQ71" s="21"/>
      <c r="KBR71" s="21"/>
      <c r="KBS71" s="21"/>
      <c r="KBT71" s="21"/>
      <c r="KBU71" s="21"/>
      <c r="KBV71" s="21"/>
      <c r="KBW71" s="21"/>
      <c r="KBX71" s="21"/>
      <c r="KBY71" s="21"/>
      <c r="KBZ71" s="21"/>
      <c r="KCA71" s="21"/>
      <c r="KCB71" s="21"/>
      <c r="KCC71" s="21"/>
      <c r="KCD71" s="21"/>
      <c r="KCE71" s="21"/>
      <c r="KCF71" s="21"/>
      <c r="KCG71" s="21"/>
      <c r="KCH71" s="21"/>
      <c r="KCI71" s="21"/>
      <c r="KCJ71" s="21"/>
      <c r="KCK71" s="21"/>
      <c r="KCL71" s="21"/>
      <c r="KCM71" s="21"/>
      <c r="KCN71" s="21"/>
      <c r="KCO71" s="21"/>
      <c r="KCP71" s="21"/>
      <c r="KCQ71" s="21"/>
      <c r="KCR71" s="21"/>
      <c r="KCS71" s="21"/>
      <c r="KCT71" s="21"/>
      <c r="KCU71" s="21"/>
      <c r="KCV71" s="21"/>
      <c r="KCW71" s="21"/>
      <c r="KCX71" s="21"/>
      <c r="KCY71" s="21"/>
      <c r="KCZ71" s="21"/>
      <c r="KDA71" s="21"/>
      <c r="KDB71" s="21"/>
      <c r="KDC71" s="21"/>
      <c r="KDD71" s="21"/>
      <c r="KDE71" s="21"/>
      <c r="KDF71" s="21"/>
      <c r="KDG71" s="21"/>
      <c r="KDH71" s="21"/>
      <c r="KDI71" s="21"/>
      <c r="KDJ71" s="21"/>
      <c r="KDK71" s="21"/>
      <c r="KDL71" s="21"/>
      <c r="KDM71" s="21"/>
      <c r="KDN71" s="21"/>
      <c r="KDO71" s="21"/>
      <c r="KDP71" s="21"/>
      <c r="KDQ71" s="21"/>
      <c r="KDR71" s="21"/>
      <c r="KDS71" s="21"/>
      <c r="KDT71" s="21"/>
      <c r="KDU71" s="21"/>
      <c r="KDV71" s="21"/>
      <c r="KDW71" s="21"/>
      <c r="KDX71" s="21"/>
      <c r="KDY71" s="21"/>
      <c r="KDZ71" s="21"/>
      <c r="KEA71" s="21"/>
      <c r="KEB71" s="21"/>
      <c r="KEC71" s="21"/>
      <c r="KED71" s="21"/>
      <c r="KEE71" s="21"/>
      <c r="KEF71" s="21"/>
      <c r="KEG71" s="21"/>
      <c r="KEH71" s="21"/>
      <c r="KEI71" s="21"/>
      <c r="KEJ71" s="21"/>
      <c r="KEK71" s="21"/>
      <c r="KEL71" s="21"/>
      <c r="KEM71" s="21"/>
      <c r="KEN71" s="21"/>
      <c r="KEO71" s="21"/>
      <c r="KEP71" s="21"/>
      <c r="KEQ71" s="21"/>
      <c r="KER71" s="21"/>
      <c r="KES71" s="21"/>
      <c r="KET71" s="21"/>
      <c r="KEU71" s="21"/>
      <c r="KEV71" s="21"/>
      <c r="KEW71" s="21"/>
      <c r="KEX71" s="21"/>
      <c r="KEY71" s="21"/>
      <c r="KEZ71" s="21"/>
      <c r="KFA71" s="21"/>
      <c r="KFB71" s="21"/>
      <c r="KFC71" s="21"/>
      <c r="KFD71" s="21"/>
      <c r="KFE71" s="21"/>
      <c r="KFF71" s="21"/>
      <c r="KFG71" s="21"/>
      <c r="KFH71" s="21"/>
      <c r="KFI71" s="21"/>
      <c r="KFJ71" s="21"/>
      <c r="KFK71" s="21"/>
      <c r="KFL71" s="21"/>
      <c r="KFM71" s="21"/>
      <c r="KFN71" s="21"/>
      <c r="KFO71" s="21"/>
      <c r="KFP71" s="21"/>
      <c r="KFQ71" s="21"/>
      <c r="KFR71" s="21"/>
      <c r="KFS71" s="21"/>
      <c r="KFT71" s="21"/>
      <c r="KFU71" s="21"/>
      <c r="KFV71" s="21"/>
      <c r="KFW71" s="21"/>
      <c r="KFX71" s="21"/>
      <c r="KFY71" s="21"/>
      <c r="KFZ71" s="21"/>
      <c r="KGA71" s="21"/>
      <c r="KGB71" s="21"/>
      <c r="KGC71" s="21"/>
      <c r="KGD71" s="21"/>
      <c r="KGE71" s="21"/>
      <c r="KGF71" s="21"/>
      <c r="KGG71" s="21"/>
      <c r="KGH71" s="21"/>
      <c r="KGI71" s="21"/>
      <c r="KGJ71" s="21"/>
      <c r="KGK71" s="21"/>
      <c r="KGL71" s="21"/>
      <c r="KGM71" s="21"/>
      <c r="KGN71" s="21"/>
      <c r="KGO71" s="21"/>
      <c r="KGP71" s="21"/>
      <c r="KGQ71" s="21"/>
      <c r="KGR71" s="21"/>
      <c r="KGS71" s="21"/>
      <c r="KGT71" s="21"/>
      <c r="KGU71" s="21"/>
      <c r="KGV71" s="21"/>
      <c r="KGW71" s="21"/>
      <c r="KGX71" s="21"/>
      <c r="KGY71" s="21"/>
      <c r="KGZ71" s="21"/>
      <c r="KHA71" s="21"/>
      <c r="KHB71" s="21"/>
      <c r="KHC71" s="21"/>
      <c r="KHD71" s="21"/>
      <c r="KHE71" s="21"/>
      <c r="KHF71" s="21"/>
      <c r="KHG71" s="21"/>
      <c r="KHH71" s="21"/>
      <c r="KHI71" s="21"/>
      <c r="KHJ71" s="21"/>
      <c r="KHK71" s="21"/>
      <c r="KHL71" s="21"/>
      <c r="KHM71" s="21"/>
      <c r="KHN71" s="21"/>
      <c r="KHO71" s="21"/>
      <c r="KHP71" s="21"/>
      <c r="KHQ71" s="21"/>
      <c r="KHR71" s="21"/>
      <c r="KHS71" s="21"/>
      <c r="KHT71" s="21"/>
      <c r="KHU71" s="21"/>
      <c r="KHV71" s="21"/>
      <c r="KHW71" s="21"/>
      <c r="KHX71" s="21"/>
      <c r="KHY71" s="21"/>
      <c r="KHZ71" s="21"/>
      <c r="KIA71" s="21"/>
      <c r="KIB71" s="21"/>
      <c r="KIC71" s="21"/>
      <c r="KID71" s="21"/>
      <c r="KIE71" s="21"/>
      <c r="KIF71" s="21"/>
      <c r="KIG71" s="21"/>
      <c r="KIH71" s="21"/>
      <c r="KII71" s="21"/>
      <c r="KIJ71" s="21"/>
      <c r="KIK71" s="21"/>
      <c r="KIL71" s="21"/>
      <c r="KIM71" s="21"/>
      <c r="KIN71" s="21"/>
      <c r="KIO71" s="21"/>
      <c r="KIP71" s="21"/>
      <c r="KIQ71" s="21"/>
      <c r="KIR71" s="21"/>
      <c r="KIS71" s="21"/>
      <c r="KIT71" s="21"/>
      <c r="KIU71" s="21"/>
      <c r="KIV71" s="21"/>
      <c r="KIW71" s="21"/>
      <c r="KIX71" s="21"/>
      <c r="KIY71" s="21"/>
      <c r="KIZ71" s="21"/>
      <c r="KJA71" s="21"/>
      <c r="KJB71" s="21"/>
      <c r="KJC71" s="21"/>
      <c r="KJD71" s="21"/>
      <c r="KJE71" s="21"/>
      <c r="KJF71" s="21"/>
      <c r="KJG71" s="21"/>
      <c r="KJH71" s="21"/>
      <c r="KJI71" s="21"/>
      <c r="KJJ71" s="21"/>
      <c r="KJK71" s="21"/>
      <c r="KJL71" s="21"/>
      <c r="KJM71" s="21"/>
      <c r="KJN71" s="21"/>
      <c r="KJO71" s="21"/>
      <c r="KJP71" s="21"/>
      <c r="KJQ71" s="21"/>
      <c r="KJR71" s="21"/>
      <c r="KJS71" s="21"/>
      <c r="KJT71" s="21"/>
      <c r="KJU71" s="21"/>
      <c r="KJV71" s="21"/>
      <c r="KJW71" s="21"/>
      <c r="KJX71" s="21"/>
      <c r="KJY71" s="21"/>
      <c r="KJZ71" s="21"/>
      <c r="KKA71" s="21"/>
      <c r="KKB71" s="21"/>
      <c r="KKC71" s="21"/>
      <c r="KKD71" s="21"/>
      <c r="KKE71" s="21"/>
      <c r="KKF71" s="21"/>
      <c r="KKG71" s="21"/>
      <c r="KKH71" s="21"/>
      <c r="KKI71" s="21"/>
      <c r="KKJ71" s="21"/>
      <c r="KKK71" s="21"/>
      <c r="KKL71" s="21"/>
      <c r="KKM71" s="21"/>
      <c r="KKN71" s="21"/>
      <c r="KKO71" s="21"/>
      <c r="KKP71" s="21"/>
      <c r="KKQ71" s="21"/>
      <c r="KKR71" s="21"/>
      <c r="KKS71" s="21"/>
      <c r="KKT71" s="21"/>
      <c r="KKU71" s="21"/>
      <c r="KKV71" s="21"/>
      <c r="KKW71" s="21"/>
      <c r="KKX71" s="21"/>
      <c r="KKY71" s="21"/>
      <c r="KKZ71" s="21"/>
      <c r="KLA71" s="21"/>
      <c r="KLB71" s="21"/>
      <c r="KLC71" s="21"/>
      <c r="KLD71" s="21"/>
      <c r="KLE71" s="21"/>
      <c r="KLF71" s="21"/>
      <c r="KLG71" s="21"/>
      <c r="KLH71" s="21"/>
      <c r="KLI71" s="21"/>
      <c r="KLJ71" s="21"/>
      <c r="KLK71" s="21"/>
      <c r="KLL71" s="21"/>
      <c r="KLM71" s="21"/>
      <c r="KLN71" s="21"/>
      <c r="KLO71" s="21"/>
      <c r="KLP71" s="21"/>
      <c r="KLQ71" s="21"/>
      <c r="KLR71" s="21"/>
      <c r="KLS71" s="21"/>
      <c r="KLT71" s="21"/>
      <c r="KLU71" s="21"/>
      <c r="KLV71" s="21"/>
      <c r="KLW71" s="21"/>
      <c r="KLX71" s="21"/>
      <c r="KLY71" s="21"/>
      <c r="KLZ71" s="21"/>
      <c r="KMA71" s="21"/>
      <c r="KMB71" s="21"/>
      <c r="KMC71" s="21"/>
      <c r="KMD71" s="21"/>
      <c r="KME71" s="21"/>
      <c r="KMF71" s="21"/>
      <c r="KMG71" s="21"/>
      <c r="KMH71" s="21"/>
      <c r="KMI71" s="21"/>
      <c r="KMJ71" s="21"/>
      <c r="KMK71" s="21"/>
      <c r="KML71" s="21"/>
      <c r="KMM71" s="21"/>
      <c r="KMN71" s="21"/>
      <c r="KMO71" s="21"/>
      <c r="KMP71" s="21"/>
      <c r="KMQ71" s="21"/>
      <c r="KMR71" s="21"/>
      <c r="KMS71" s="21"/>
      <c r="KMT71" s="21"/>
      <c r="KMU71" s="21"/>
      <c r="KMV71" s="21"/>
      <c r="KMW71" s="21"/>
      <c r="KMX71" s="21"/>
      <c r="KMY71" s="21"/>
      <c r="KMZ71" s="21"/>
      <c r="KNA71" s="21"/>
      <c r="KNB71" s="21"/>
      <c r="KNC71" s="21"/>
      <c r="KND71" s="21"/>
      <c r="KNE71" s="21"/>
      <c r="KNF71" s="21"/>
      <c r="KNG71" s="21"/>
      <c r="KNH71" s="21"/>
      <c r="KNI71" s="21"/>
      <c r="KNJ71" s="21"/>
      <c r="KNK71" s="21"/>
      <c r="KNL71" s="21"/>
      <c r="KNM71" s="21"/>
      <c r="KNN71" s="21"/>
      <c r="KNO71" s="21"/>
      <c r="KNP71" s="21"/>
      <c r="KNQ71" s="21"/>
      <c r="KNR71" s="21"/>
      <c r="KNS71" s="21"/>
      <c r="KNT71" s="21"/>
      <c r="KNU71" s="21"/>
      <c r="KNV71" s="21"/>
      <c r="KNW71" s="21"/>
      <c r="KNX71" s="21"/>
      <c r="KNY71" s="21"/>
      <c r="KNZ71" s="21"/>
      <c r="KOA71" s="21"/>
      <c r="KOB71" s="21"/>
      <c r="KOC71" s="21"/>
      <c r="KOD71" s="21"/>
      <c r="KOE71" s="21"/>
      <c r="KOF71" s="21"/>
      <c r="KOG71" s="21"/>
      <c r="KOH71" s="21"/>
      <c r="KOI71" s="21"/>
      <c r="KOJ71" s="21"/>
      <c r="KOK71" s="21"/>
      <c r="KOL71" s="21"/>
      <c r="KOM71" s="21"/>
      <c r="KON71" s="21"/>
      <c r="KOO71" s="21"/>
      <c r="KOP71" s="21"/>
      <c r="KOQ71" s="21"/>
      <c r="KOR71" s="21"/>
      <c r="KOS71" s="21"/>
      <c r="KOT71" s="21"/>
      <c r="KOU71" s="21"/>
      <c r="KOV71" s="21"/>
      <c r="KOW71" s="21"/>
      <c r="KOX71" s="21"/>
      <c r="KOY71" s="21"/>
      <c r="KOZ71" s="21"/>
      <c r="KPA71" s="21"/>
      <c r="KPB71" s="21"/>
      <c r="KPC71" s="21"/>
      <c r="KPD71" s="21"/>
      <c r="KPE71" s="21"/>
      <c r="KPF71" s="21"/>
      <c r="KPG71" s="21"/>
      <c r="KPH71" s="21"/>
      <c r="KPI71" s="21"/>
      <c r="KPJ71" s="21"/>
      <c r="KPK71" s="21"/>
      <c r="KPL71" s="21"/>
      <c r="KPM71" s="21"/>
      <c r="KPN71" s="21"/>
      <c r="KPO71" s="21"/>
      <c r="KPP71" s="21"/>
      <c r="KPQ71" s="21"/>
      <c r="KPR71" s="21"/>
      <c r="KPS71" s="21"/>
      <c r="KPT71" s="21"/>
      <c r="KPU71" s="21"/>
      <c r="KPV71" s="21"/>
      <c r="KPW71" s="21"/>
      <c r="KPX71" s="21"/>
      <c r="KPY71" s="21"/>
      <c r="KPZ71" s="21"/>
      <c r="KQA71" s="21"/>
      <c r="KQB71" s="21"/>
      <c r="KQC71" s="21"/>
      <c r="KQD71" s="21"/>
      <c r="KQE71" s="21"/>
      <c r="KQF71" s="21"/>
      <c r="KQG71" s="21"/>
      <c r="KQH71" s="21"/>
      <c r="KQI71" s="21"/>
      <c r="KQJ71" s="21"/>
      <c r="KQK71" s="21"/>
      <c r="KQL71" s="21"/>
      <c r="KQM71" s="21"/>
      <c r="KQN71" s="21"/>
      <c r="KQO71" s="21"/>
      <c r="KQP71" s="21"/>
      <c r="KQQ71" s="21"/>
      <c r="KQR71" s="21"/>
      <c r="KQS71" s="21"/>
      <c r="KQT71" s="21"/>
      <c r="KQU71" s="21"/>
      <c r="KQV71" s="21"/>
      <c r="KQW71" s="21"/>
      <c r="KQX71" s="21"/>
      <c r="KQY71" s="21"/>
      <c r="KQZ71" s="21"/>
      <c r="KRA71" s="21"/>
      <c r="KRB71" s="21"/>
      <c r="KRC71" s="21"/>
      <c r="KRD71" s="21"/>
      <c r="KRE71" s="21"/>
      <c r="KRF71" s="21"/>
      <c r="KRG71" s="21"/>
      <c r="KRH71" s="21"/>
      <c r="KRI71" s="21"/>
      <c r="KRJ71" s="21"/>
      <c r="KRK71" s="21"/>
      <c r="KRL71" s="21"/>
      <c r="KRM71" s="21"/>
      <c r="KRN71" s="21"/>
      <c r="KRO71" s="21"/>
      <c r="KRP71" s="21"/>
      <c r="KRQ71" s="21"/>
      <c r="KRR71" s="21"/>
      <c r="KRS71" s="21"/>
      <c r="KRT71" s="21"/>
      <c r="KRU71" s="21"/>
      <c r="KRV71" s="21"/>
      <c r="KRW71" s="21"/>
      <c r="KRX71" s="21"/>
      <c r="KRY71" s="21"/>
      <c r="KRZ71" s="21"/>
      <c r="KSA71" s="21"/>
      <c r="KSB71" s="21"/>
      <c r="KSC71" s="21"/>
      <c r="KSD71" s="21"/>
      <c r="KSE71" s="21"/>
      <c r="KSF71" s="21"/>
      <c r="KSG71" s="21"/>
      <c r="KSH71" s="21"/>
      <c r="KSI71" s="21"/>
      <c r="KSJ71" s="21"/>
      <c r="KSK71" s="21"/>
      <c r="KSL71" s="21"/>
      <c r="KSM71" s="21"/>
      <c r="KSN71" s="21"/>
      <c r="KSO71" s="21"/>
      <c r="KSP71" s="21"/>
      <c r="KSQ71" s="21"/>
      <c r="KSR71" s="21"/>
      <c r="KSS71" s="21"/>
      <c r="KST71" s="21"/>
      <c r="KSU71" s="21"/>
      <c r="KSV71" s="21"/>
      <c r="KSW71" s="21"/>
      <c r="KSX71" s="21"/>
      <c r="KSY71" s="21"/>
      <c r="KSZ71" s="21"/>
      <c r="KTA71" s="21"/>
      <c r="KTB71" s="21"/>
      <c r="KTC71" s="21"/>
      <c r="KTD71" s="21"/>
      <c r="KTE71" s="21"/>
      <c r="KTF71" s="21"/>
      <c r="KTG71" s="21"/>
      <c r="KTH71" s="21"/>
      <c r="KTI71" s="21"/>
      <c r="KTJ71" s="21"/>
      <c r="KTK71" s="21"/>
      <c r="KTL71" s="21"/>
      <c r="KTM71" s="21"/>
      <c r="KTN71" s="21"/>
      <c r="KTO71" s="21"/>
      <c r="KTP71" s="21"/>
      <c r="KTQ71" s="21"/>
      <c r="KTR71" s="21"/>
      <c r="KTS71" s="21"/>
      <c r="KTT71" s="21"/>
      <c r="KTU71" s="21"/>
      <c r="KTV71" s="21"/>
      <c r="KTW71" s="21"/>
      <c r="KTX71" s="21"/>
      <c r="KTY71" s="21"/>
      <c r="KTZ71" s="21"/>
      <c r="KUA71" s="21"/>
      <c r="KUB71" s="21"/>
      <c r="KUC71" s="21"/>
      <c r="KUD71" s="21"/>
      <c r="KUE71" s="21"/>
      <c r="KUF71" s="21"/>
      <c r="KUG71" s="21"/>
      <c r="KUH71" s="21"/>
      <c r="KUI71" s="21"/>
      <c r="KUJ71" s="21"/>
      <c r="KUK71" s="21"/>
      <c r="KUL71" s="21"/>
      <c r="KUM71" s="21"/>
      <c r="KUN71" s="21"/>
      <c r="KUO71" s="21"/>
      <c r="KUP71" s="21"/>
      <c r="KUQ71" s="21"/>
      <c r="KUR71" s="21"/>
      <c r="KUS71" s="21"/>
      <c r="KUT71" s="21"/>
      <c r="KUU71" s="21"/>
      <c r="KUV71" s="21"/>
      <c r="KUW71" s="21"/>
      <c r="KUX71" s="21"/>
      <c r="KUY71" s="21"/>
      <c r="KUZ71" s="21"/>
      <c r="KVA71" s="21"/>
      <c r="KVB71" s="21"/>
      <c r="KVC71" s="21"/>
      <c r="KVD71" s="21"/>
      <c r="KVE71" s="21"/>
      <c r="KVF71" s="21"/>
      <c r="KVG71" s="21"/>
      <c r="KVH71" s="21"/>
      <c r="KVI71" s="21"/>
      <c r="KVJ71" s="21"/>
      <c r="KVK71" s="21"/>
      <c r="KVL71" s="21"/>
      <c r="KVM71" s="21"/>
      <c r="KVN71" s="21"/>
      <c r="KVO71" s="21"/>
      <c r="KVP71" s="21"/>
      <c r="KVQ71" s="21"/>
      <c r="KVR71" s="21"/>
      <c r="KVS71" s="21"/>
      <c r="KVT71" s="21"/>
      <c r="KVU71" s="21"/>
      <c r="KVV71" s="21"/>
      <c r="KVW71" s="21"/>
      <c r="KVX71" s="21"/>
      <c r="KVY71" s="21"/>
      <c r="KVZ71" s="21"/>
      <c r="KWA71" s="21"/>
      <c r="KWB71" s="21"/>
      <c r="KWC71" s="21"/>
      <c r="KWD71" s="21"/>
      <c r="KWE71" s="21"/>
      <c r="KWF71" s="21"/>
      <c r="KWG71" s="21"/>
      <c r="KWH71" s="21"/>
      <c r="KWI71" s="21"/>
      <c r="KWJ71" s="21"/>
      <c r="KWK71" s="21"/>
      <c r="KWL71" s="21"/>
      <c r="KWM71" s="21"/>
      <c r="KWN71" s="21"/>
      <c r="KWO71" s="21"/>
      <c r="KWP71" s="21"/>
      <c r="KWQ71" s="21"/>
      <c r="KWR71" s="21"/>
      <c r="KWS71" s="21"/>
      <c r="KWT71" s="21"/>
      <c r="KWU71" s="21"/>
      <c r="KWV71" s="21"/>
      <c r="KWW71" s="21"/>
      <c r="KWX71" s="21"/>
      <c r="KWY71" s="21"/>
      <c r="KWZ71" s="21"/>
      <c r="KXA71" s="21"/>
      <c r="KXB71" s="21"/>
      <c r="KXC71" s="21"/>
      <c r="KXD71" s="21"/>
      <c r="KXE71" s="21"/>
      <c r="KXF71" s="21"/>
      <c r="KXG71" s="21"/>
      <c r="KXH71" s="21"/>
      <c r="KXI71" s="21"/>
      <c r="KXJ71" s="21"/>
      <c r="KXK71" s="21"/>
      <c r="KXL71" s="21"/>
      <c r="KXM71" s="21"/>
      <c r="KXN71" s="21"/>
      <c r="KXO71" s="21"/>
      <c r="KXP71" s="21"/>
      <c r="KXQ71" s="21"/>
      <c r="KXR71" s="21"/>
      <c r="KXS71" s="21"/>
      <c r="KXT71" s="21"/>
      <c r="KXU71" s="21"/>
      <c r="KXV71" s="21"/>
      <c r="KXW71" s="21"/>
      <c r="KXX71" s="21"/>
      <c r="KXY71" s="21"/>
      <c r="KXZ71" s="21"/>
      <c r="KYA71" s="21"/>
      <c r="KYB71" s="21"/>
      <c r="KYC71" s="21"/>
      <c r="KYD71" s="21"/>
      <c r="KYE71" s="21"/>
      <c r="KYF71" s="21"/>
      <c r="KYG71" s="21"/>
      <c r="KYH71" s="21"/>
      <c r="KYI71" s="21"/>
      <c r="KYJ71" s="21"/>
      <c r="KYK71" s="21"/>
      <c r="KYL71" s="21"/>
      <c r="KYM71" s="21"/>
      <c r="KYN71" s="21"/>
      <c r="KYO71" s="21"/>
      <c r="KYP71" s="21"/>
      <c r="KYQ71" s="21"/>
      <c r="KYR71" s="21"/>
      <c r="KYS71" s="21"/>
      <c r="KYT71" s="21"/>
      <c r="KYU71" s="21"/>
      <c r="KYV71" s="21"/>
      <c r="KYW71" s="21"/>
      <c r="KYX71" s="21"/>
      <c r="KYY71" s="21"/>
      <c r="KYZ71" s="21"/>
      <c r="KZA71" s="21"/>
      <c r="KZB71" s="21"/>
      <c r="KZC71" s="21"/>
      <c r="KZD71" s="21"/>
      <c r="KZE71" s="21"/>
      <c r="KZF71" s="21"/>
      <c r="KZG71" s="21"/>
      <c r="KZH71" s="21"/>
      <c r="KZI71" s="21"/>
      <c r="KZJ71" s="21"/>
      <c r="KZK71" s="21"/>
      <c r="KZL71" s="21"/>
      <c r="KZM71" s="21"/>
      <c r="KZN71" s="21"/>
      <c r="KZO71" s="21"/>
      <c r="KZP71" s="21"/>
      <c r="KZQ71" s="21"/>
      <c r="KZR71" s="21"/>
      <c r="KZS71" s="21"/>
      <c r="KZT71" s="21"/>
      <c r="KZU71" s="21"/>
      <c r="KZV71" s="21"/>
      <c r="KZW71" s="21"/>
      <c r="KZX71" s="21"/>
      <c r="KZY71" s="21"/>
      <c r="KZZ71" s="21"/>
      <c r="LAA71" s="21"/>
      <c r="LAB71" s="21"/>
      <c r="LAC71" s="21"/>
      <c r="LAD71" s="21"/>
      <c r="LAE71" s="21"/>
      <c r="LAF71" s="21"/>
      <c r="LAG71" s="21"/>
      <c r="LAH71" s="21"/>
      <c r="LAI71" s="21"/>
      <c r="LAJ71" s="21"/>
      <c r="LAK71" s="21"/>
      <c r="LAL71" s="21"/>
      <c r="LAM71" s="21"/>
      <c r="LAN71" s="21"/>
      <c r="LAO71" s="21"/>
      <c r="LAP71" s="21"/>
      <c r="LAQ71" s="21"/>
      <c r="LAR71" s="21"/>
      <c r="LAS71" s="21"/>
      <c r="LAT71" s="21"/>
      <c r="LAU71" s="21"/>
      <c r="LAV71" s="21"/>
      <c r="LAW71" s="21"/>
      <c r="LAX71" s="21"/>
      <c r="LAY71" s="21"/>
      <c r="LAZ71" s="21"/>
      <c r="LBA71" s="21"/>
      <c r="LBB71" s="21"/>
      <c r="LBC71" s="21"/>
      <c r="LBD71" s="21"/>
      <c r="LBE71" s="21"/>
      <c r="LBF71" s="21"/>
      <c r="LBG71" s="21"/>
      <c r="LBH71" s="21"/>
      <c r="LBI71" s="21"/>
      <c r="LBJ71" s="21"/>
      <c r="LBK71" s="21"/>
      <c r="LBL71" s="21"/>
      <c r="LBM71" s="21"/>
      <c r="LBN71" s="21"/>
      <c r="LBO71" s="21"/>
      <c r="LBP71" s="21"/>
      <c r="LBQ71" s="21"/>
      <c r="LBR71" s="21"/>
      <c r="LBS71" s="21"/>
      <c r="LBT71" s="21"/>
      <c r="LBU71" s="21"/>
      <c r="LBV71" s="21"/>
      <c r="LBW71" s="21"/>
      <c r="LBX71" s="21"/>
      <c r="LBY71" s="21"/>
      <c r="LBZ71" s="21"/>
      <c r="LCA71" s="21"/>
      <c r="LCB71" s="21"/>
      <c r="LCC71" s="21"/>
      <c r="LCD71" s="21"/>
      <c r="LCE71" s="21"/>
      <c r="LCF71" s="21"/>
      <c r="LCG71" s="21"/>
      <c r="LCH71" s="21"/>
      <c r="LCI71" s="21"/>
      <c r="LCJ71" s="21"/>
      <c r="LCK71" s="21"/>
      <c r="LCL71" s="21"/>
      <c r="LCM71" s="21"/>
      <c r="LCN71" s="21"/>
      <c r="LCO71" s="21"/>
      <c r="LCP71" s="21"/>
      <c r="LCQ71" s="21"/>
      <c r="LCR71" s="21"/>
      <c r="LCS71" s="21"/>
      <c r="LCT71" s="21"/>
      <c r="LCU71" s="21"/>
      <c r="LCV71" s="21"/>
      <c r="LCW71" s="21"/>
      <c r="LCX71" s="21"/>
      <c r="LCY71" s="21"/>
      <c r="LCZ71" s="21"/>
      <c r="LDA71" s="21"/>
      <c r="LDB71" s="21"/>
      <c r="LDC71" s="21"/>
      <c r="LDD71" s="21"/>
      <c r="LDE71" s="21"/>
      <c r="LDF71" s="21"/>
      <c r="LDG71" s="21"/>
      <c r="LDH71" s="21"/>
      <c r="LDI71" s="21"/>
      <c r="LDJ71" s="21"/>
      <c r="LDK71" s="21"/>
      <c r="LDL71" s="21"/>
      <c r="LDM71" s="21"/>
      <c r="LDN71" s="21"/>
      <c r="LDO71" s="21"/>
      <c r="LDP71" s="21"/>
      <c r="LDQ71" s="21"/>
      <c r="LDR71" s="21"/>
      <c r="LDS71" s="21"/>
      <c r="LDT71" s="21"/>
      <c r="LDU71" s="21"/>
      <c r="LDV71" s="21"/>
      <c r="LDW71" s="21"/>
      <c r="LDX71" s="21"/>
      <c r="LDY71" s="21"/>
      <c r="LDZ71" s="21"/>
      <c r="LEA71" s="21"/>
      <c r="LEB71" s="21"/>
      <c r="LEC71" s="21"/>
      <c r="LED71" s="21"/>
      <c r="LEE71" s="21"/>
      <c r="LEF71" s="21"/>
      <c r="LEG71" s="21"/>
      <c r="LEH71" s="21"/>
      <c r="LEI71" s="21"/>
      <c r="LEJ71" s="21"/>
      <c r="LEK71" s="21"/>
      <c r="LEL71" s="21"/>
      <c r="LEM71" s="21"/>
      <c r="LEN71" s="21"/>
      <c r="LEO71" s="21"/>
      <c r="LEP71" s="21"/>
      <c r="LEQ71" s="21"/>
      <c r="LER71" s="21"/>
      <c r="LES71" s="21"/>
      <c r="LET71" s="21"/>
      <c r="LEU71" s="21"/>
      <c r="LEV71" s="21"/>
      <c r="LEW71" s="21"/>
      <c r="LEX71" s="21"/>
      <c r="LEY71" s="21"/>
      <c r="LEZ71" s="21"/>
      <c r="LFA71" s="21"/>
      <c r="LFB71" s="21"/>
      <c r="LFC71" s="21"/>
      <c r="LFD71" s="21"/>
      <c r="LFE71" s="21"/>
      <c r="LFF71" s="21"/>
      <c r="LFG71" s="21"/>
      <c r="LFH71" s="21"/>
      <c r="LFI71" s="21"/>
      <c r="LFJ71" s="21"/>
      <c r="LFK71" s="21"/>
      <c r="LFL71" s="21"/>
      <c r="LFM71" s="21"/>
      <c r="LFN71" s="21"/>
      <c r="LFO71" s="21"/>
      <c r="LFP71" s="21"/>
      <c r="LFQ71" s="21"/>
      <c r="LFR71" s="21"/>
      <c r="LFS71" s="21"/>
      <c r="LFT71" s="21"/>
      <c r="LFU71" s="21"/>
      <c r="LFV71" s="21"/>
      <c r="LFW71" s="21"/>
      <c r="LFX71" s="21"/>
      <c r="LFY71" s="21"/>
      <c r="LFZ71" s="21"/>
      <c r="LGA71" s="21"/>
      <c r="LGB71" s="21"/>
      <c r="LGC71" s="21"/>
      <c r="LGD71" s="21"/>
      <c r="LGE71" s="21"/>
      <c r="LGF71" s="21"/>
      <c r="LGG71" s="21"/>
      <c r="LGH71" s="21"/>
      <c r="LGI71" s="21"/>
      <c r="LGJ71" s="21"/>
      <c r="LGK71" s="21"/>
      <c r="LGL71" s="21"/>
      <c r="LGM71" s="21"/>
      <c r="LGN71" s="21"/>
      <c r="LGO71" s="21"/>
      <c r="LGP71" s="21"/>
      <c r="LGQ71" s="21"/>
      <c r="LGR71" s="21"/>
      <c r="LGS71" s="21"/>
      <c r="LGT71" s="21"/>
      <c r="LGU71" s="21"/>
      <c r="LGV71" s="21"/>
      <c r="LGW71" s="21"/>
      <c r="LGX71" s="21"/>
      <c r="LGY71" s="21"/>
      <c r="LGZ71" s="21"/>
      <c r="LHA71" s="21"/>
      <c r="LHB71" s="21"/>
      <c r="LHC71" s="21"/>
      <c r="LHD71" s="21"/>
      <c r="LHE71" s="21"/>
      <c r="LHF71" s="21"/>
      <c r="LHG71" s="21"/>
      <c r="LHH71" s="21"/>
      <c r="LHI71" s="21"/>
      <c r="LHJ71" s="21"/>
      <c r="LHK71" s="21"/>
      <c r="LHL71" s="21"/>
      <c r="LHM71" s="21"/>
      <c r="LHN71" s="21"/>
      <c r="LHO71" s="21"/>
      <c r="LHP71" s="21"/>
      <c r="LHQ71" s="21"/>
      <c r="LHR71" s="21"/>
      <c r="LHS71" s="21"/>
      <c r="LHT71" s="21"/>
      <c r="LHU71" s="21"/>
      <c r="LHV71" s="21"/>
      <c r="LHW71" s="21"/>
      <c r="LHX71" s="21"/>
      <c r="LHY71" s="21"/>
      <c r="LHZ71" s="21"/>
      <c r="LIA71" s="21"/>
      <c r="LIB71" s="21"/>
      <c r="LIC71" s="21"/>
      <c r="LID71" s="21"/>
      <c r="LIE71" s="21"/>
      <c r="LIF71" s="21"/>
      <c r="LIG71" s="21"/>
      <c r="LIH71" s="21"/>
      <c r="LII71" s="21"/>
      <c r="LIJ71" s="21"/>
      <c r="LIK71" s="21"/>
      <c r="LIL71" s="21"/>
      <c r="LIM71" s="21"/>
      <c r="LIN71" s="21"/>
      <c r="LIO71" s="21"/>
      <c r="LIP71" s="21"/>
      <c r="LIQ71" s="21"/>
      <c r="LIR71" s="21"/>
      <c r="LIS71" s="21"/>
      <c r="LIT71" s="21"/>
      <c r="LIU71" s="21"/>
      <c r="LIV71" s="21"/>
      <c r="LIW71" s="21"/>
      <c r="LIX71" s="21"/>
      <c r="LIY71" s="21"/>
      <c r="LIZ71" s="21"/>
      <c r="LJA71" s="21"/>
      <c r="LJB71" s="21"/>
      <c r="LJC71" s="21"/>
      <c r="LJD71" s="21"/>
      <c r="LJE71" s="21"/>
      <c r="LJF71" s="21"/>
      <c r="LJG71" s="21"/>
      <c r="LJH71" s="21"/>
      <c r="LJI71" s="21"/>
      <c r="LJJ71" s="21"/>
      <c r="LJK71" s="21"/>
      <c r="LJL71" s="21"/>
      <c r="LJM71" s="21"/>
      <c r="LJN71" s="21"/>
      <c r="LJO71" s="21"/>
      <c r="LJP71" s="21"/>
      <c r="LJQ71" s="21"/>
      <c r="LJR71" s="21"/>
      <c r="LJS71" s="21"/>
      <c r="LJT71" s="21"/>
      <c r="LJU71" s="21"/>
      <c r="LJV71" s="21"/>
      <c r="LJW71" s="21"/>
      <c r="LJX71" s="21"/>
      <c r="LJY71" s="21"/>
      <c r="LJZ71" s="21"/>
      <c r="LKA71" s="21"/>
      <c r="LKB71" s="21"/>
      <c r="LKC71" s="21"/>
      <c r="LKD71" s="21"/>
      <c r="LKE71" s="21"/>
      <c r="LKF71" s="21"/>
      <c r="LKG71" s="21"/>
      <c r="LKH71" s="21"/>
      <c r="LKI71" s="21"/>
      <c r="LKJ71" s="21"/>
      <c r="LKK71" s="21"/>
      <c r="LKL71" s="21"/>
      <c r="LKM71" s="21"/>
      <c r="LKN71" s="21"/>
      <c r="LKO71" s="21"/>
      <c r="LKP71" s="21"/>
      <c r="LKQ71" s="21"/>
      <c r="LKR71" s="21"/>
      <c r="LKS71" s="21"/>
      <c r="LKT71" s="21"/>
      <c r="LKU71" s="21"/>
      <c r="LKV71" s="21"/>
      <c r="LKW71" s="21"/>
      <c r="LKX71" s="21"/>
      <c r="LKY71" s="21"/>
      <c r="LKZ71" s="21"/>
      <c r="LLA71" s="21"/>
      <c r="LLB71" s="21"/>
      <c r="LLC71" s="21"/>
      <c r="LLD71" s="21"/>
      <c r="LLE71" s="21"/>
      <c r="LLF71" s="21"/>
      <c r="LLG71" s="21"/>
      <c r="LLH71" s="21"/>
      <c r="LLI71" s="21"/>
      <c r="LLJ71" s="21"/>
      <c r="LLK71" s="21"/>
      <c r="LLL71" s="21"/>
      <c r="LLM71" s="21"/>
      <c r="LLN71" s="21"/>
      <c r="LLO71" s="21"/>
      <c r="LLP71" s="21"/>
      <c r="LLQ71" s="21"/>
      <c r="LLR71" s="21"/>
      <c r="LLS71" s="21"/>
      <c r="LLT71" s="21"/>
      <c r="LLU71" s="21"/>
      <c r="LLV71" s="21"/>
      <c r="LLW71" s="21"/>
      <c r="LLX71" s="21"/>
      <c r="LLY71" s="21"/>
      <c r="LLZ71" s="21"/>
      <c r="LMA71" s="21"/>
      <c r="LMB71" s="21"/>
      <c r="LMC71" s="21"/>
      <c r="LMD71" s="21"/>
      <c r="LME71" s="21"/>
      <c r="LMF71" s="21"/>
      <c r="LMG71" s="21"/>
      <c r="LMH71" s="21"/>
      <c r="LMI71" s="21"/>
      <c r="LMJ71" s="21"/>
      <c r="LMK71" s="21"/>
      <c r="LML71" s="21"/>
      <c r="LMM71" s="21"/>
      <c r="LMN71" s="21"/>
      <c r="LMO71" s="21"/>
      <c r="LMP71" s="21"/>
      <c r="LMQ71" s="21"/>
      <c r="LMR71" s="21"/>
      <c r="LMS71" s="21"/>
      <c r="LMT71" s="21"/>
      <c r="LMU71" s="21"/>
      <c r="LMV71" s="21"/>
      <c r="LMW71" s="21"/>
      <c r="LMX71" s="21"/>
      <c r="LMY71" s="21"/>
      <c r="LMZ71" s="21"/>
      <c r="LNA71" s="21"/>
      <c r="LNB71" s="21"/>
      <c r="LNC71" s="21"/>
      <c r="LND71" s="21"/>
      <c r="LNE71" s="21"/>
      <c r="LNF71" s="21"/>
      <c r="LNG71" s="21"/>
      <c r="LNH71" s="21"/>
      <c r="LNI71" s="21"/>
      <c r="LNJ71" s="21"/>
      <c r="LNK71" s="21"/>
      <c r="LNL71" s="21"/>
      <c r="LNM71" s="21"/>
      <c r="LNN71" s="21"/>
      <c r="LNO71" s="21"/>
      <c r="LNP71" s="21"/>
      <c r="LNQ71" s="21"/>
      <c r="LNR71" s="21"/>
      <c r="LNS71" s="21"/>
      <c r="LNT71" s="21"/>
      <c r="LNU71" s="21"/>
      <c r="LNV71" s="21"/>
      <c r="LNW71" s="21"/>
      <c r="LNX71" s="21"/>
      <c r="LNY71" s="21"/>
      <c r="LNZ71" s="21"/>
      <c r="LOA71" s="21"/>
      <c r="LOB71" s="21"/>
      <c r="LOC71" s="21"/>
      <c r="LOD71" s="21"/>
      <c r="LOE71" s="21"/>
      <c r="LOF71" s="21"/>
      <c r="LOG71" s="21"/>
      <c r="LOH71" s="21"/>
      <c r="LOI71" s="21"/>
      <c r="LOJ71" s="21"/>
      <c r="LOK71" s="21"/>
      <c r="LOL71" s="21"/>
      <c r="LOM71" s="21"/>
      <c r="LON71" s="21"/>
      <c r="LOO71" s="21"/>
      <c r="LOP71" s="21"/>
      <c r="LOQ71" s="21"/>
      <c r="LOR71" s="21"/>
      <c r="LOS71" s="21"/>
      <c r="LOT71" s="21"/>
      <c r="LOU71" s="21"/>
      <c r="LOV71" s="21"/>
      <c r="LOW71" s="21"/>
      <c r="LOX71" s="21"/>
      <c r="LOY71" s="21"/>
      <c r="LOZ71" s="21"/>
      <c r="LPA71" s="21"/>
      <c r="LPB71" s="21"/>
      <c r="LPC71" s="21"/>
      <c r="LPD71" s="21"/>
      <c r="LPE71" s="21"/>
      <c r="LPF71" s="21"/>
      <c r="LPG71" s="21"/>
      <c r="LPH71" s="21"/>
      <c r="LPI71" s="21"/>
      <c r="LPJ71" s="21"/>
      <c r="LPK71" s="21"/>
      <c r="LPL71" s="21"/>
      <c r="LPM71" s="21"/>
      <c r="LPN71" s="21"/>
      <c r="LPO71" s="21"/>
      <c r="LPP71" s="21"/>
      <c r="LPQ71" s="21"/>
      <c r="LPR71" s="21"/>
      <c r="LPS71" s="21"/>
      <c r="LPT71" s="21"/>
      <c r="LPU71" s="21"/>
      <c r="LPV71" s="21"/>
      <c r="LPW71" s="21"/>
      <c r="LPX71" s="21"/>
      <c r="LPY71" s="21"/>
      <c r="LPZ71" s="21"/>
      <c r="LQA71" s="21"/>
      <c r="LQB71" s="21"/>
      <c r="LQC71" s="21"/>
      <c r="LQD71" s="21"/>
      <c r="LQE71" s="21"/>
      <c r="LQF71" s="21"/>
      <c r="LQG71" s="21"/>
      <c r="LQH71" s="21"/>
      <c r="LQI71" s="21"/>
      <c r="LQJ71" s="21"/>
      <c r="LQK71" s="21"/>
      <c r="LQL71" s="21"/>
      <c r="LQM71" s="21"/>
      <c r="LQN71" s="21"/>
      <c r="LQO71" s="21"/>
      <c r="LQP71" s="21"/>
      <c r="LQQ71" s="21"/>
      <c r="LQR71" s="21"/>
      <c r="LQS71" s="21"/>
      <c r="LQT71" s="21"/>
      <c r="LQU71" s="21"/>
      <c r="LQV71" s="21"/>
      <c r="LQW71" s="21"/>
      <c r="LQX71" s="21"/>
      <c r="LQY71" s="21"/>
      <c r="LQZ71" s="21"/>
      <c r="LRA71" s="21"/>
      <c r="LRB71" s="21"/>
      <c r="LRC71" s="21"/>
      <c r="LRD71" s="21"/>
      <c r="LRE71" s="21"/>
      <c r="LRF71" s="21"/>
      <c r="LRG71" s="21"/>
      <c r="LRH71" s="21"/>
      <c r="LRI71" s="21"/>
      <c r="LRJ71" s="21"/>
      <c r="LRK71" s="21"/>
      <c r="LRL71" s="21"/>
      <c r="LRM71" s="21"/>
      <c r="LRN71" s="21"/>
      <c r="LRO71" s="21"/>
      <c r="LRP71" s="21"/>
      <c r="LRQ71" s="21"/>
      <c r="LRR71" s="21"/>
      <c r="LRS71" s="21"/>
      <c r="LRT71" s="21"/>
      <c r="LRU71" s="21"/>
      <c r="LRV71" s="21"/>
      <c r="LRW71" s="21"/>
      <c r="LRX71" s="21"/>
      <c r="LRY71" s="21"/>
      <c r="LRZ71" s="21"/>
      <c r="LSA71" s="21"/>
      <c r="LSB71" s="21"/>
      <c r="LSC71" s="21"/>
      <c r="LSD71" s="21"/>
      <c r="LSE71" s="21"/>
      <c r="LSF71" s="21"/>
      <c r="LSG71" s="21"/>
      <c r="LSH71" s="21"/>
      <c r="LSI71" s="21"/>
      <c r="LSJ71" s="21"/>
      <c r="LSK71" s="21"/>
      <c r="LSL71" s="21"/>
      <c r="LSM71" s="21"/>
      <c r="LSN71" s="21"/>
      <c r="LSO71" s="21"/>
      <c r="LSP71" s="21"/>
      <c r="LSQ71" s="21"/>
      <c r="LSR71" s="21"/>
      <c r="LSS71" s="21"/>
      <c r="LST71" s="21"/>
      <c r="LSU71" s="21"/>
      <c r="LSV71" s="21"/>
      <c r="LSW71" s="21"/>
      <c r="LSX71" s="21"/>
      <c r="LSY71" s="21"/>
      <c r="LSZ71" s="21"/>
      <c r="LTA71" s="21"/>
      <c r="LTB71" s="21"/>
      <c r="LTC71" s="21"/>
      <c r="LTD71" s="21"/>
      <c r="LTE71" s="21"/>
      <c r="LTF71" s="21"/>
      <c r="LTG71" s="21"/>
      <c r="LTH71" s="21"/>
      <c r="LTI71" s="21"/>
      <c r="LTJ71" s="21"/>
      <c r="LTK71" s="21"/>
      <c r="LTL71" s="21"/>
      <c r="LTM71" s="21"/>
      <c r="LTN71" s="21"/>
      <c r="LTO71" s="21"/>
      <c r="LTP71" s="21"/>
      <c r="LTQ71" s="21"/>
      <c r="LTR71" s="21"/>
      <c r="LTS71" s="21"/>
      <c r="LTT71" s="21"/>
      <c r="LTU71" s="21"/>
      <c r="LTV71" s="21"/>
      <c r="LTW71" s="21"/>
      <c r="LTX71" s="21"/>
      <c r="LTY71" s="21"/>
      <c r="LTZ71" s="21"/>
      <c r="LUA71" s="21"/>
      <c r="LUB71" s="21"/>
      <c r="LUC71" s="21"/>
      <c r="LUD71" s="21"/>
      <c r="LUE71" s="21"/>
      <c r="LUF71" s="21"/>
      <c r="LUG71" s="21"/>
      <c r="LUH71" s="21"/>
      <c r="LUI71" s="21"/>
      <c r="LUJ71" s="21"/>
      <c r="LUK71" s="21"/>
      <c r="LUL71" s="21"/>
      <c r="LUM71" s="21"/>
      <c r="LUN71" s="21"/>
      <c r="LUO71" s="21"/>
      <c r="LUP71" s="21"/>
      <c r="LUQ71" s="21"/>
      <c r="LUR71" s="21"/>
      <c r="LUS71" s="21"/>
      <c r="LUT71" s="21"/>
      <c r="LUU71" s="21"/>
      <c r="LUV71" s="21"/>
      <c r="LUW71" s="21"/>
      <c r="LUX71" s="21"/>
      <c r="LUY71" s="21"/>
      <c r="LUZ71" s="21"/>
      <c r="LVA71" s="21"/>
      <c r="LVB71" s="21"/>
      <c r="LVC71" s="21"/>
      <c r="LVD71" s="21"/>
      <c r="LVE71" s="21"/>
      <c r="LVF71" s="21"/>
      <c r="LVG71" s="21"/>
      <c r="LVH71" s="21"/>
      <c r="LVI71" s="21"/>
      <c r="LVJ71" s="21"/>
      <c r="LVK71" s="21"/>
      <c r="LVL71" s="21"/>
      <c r="LVM71" s="21"/>
      <c r="LVN71" s="21"/>
      <c r="LVO71" s="21"/>
      <c r="LVP71" s="21"/>
      <c r="LVQ71" s="21"/>
      <c r="LVR71" s="21"/>
      <c r="LVS71" s="21"/>
      <c r="LVT71" s="21"/>
      <c r="LVU71" s="21"/>
      <c r="LVV71" s="21"/>
      <c r="LVW71" s="21"/>
      <c r="LVX71" s="21"/>
      <c r="LVY71" s="21"/>
      <c r="LVZ71" s="21"/>
      <c r="LWA71" s="21"/>
      <c r="LWB71" s="21"/>
      <c r="LWC71" s="21"/>
      <c r="LWD71" s="21"/>
      <c r="LWE71" s="21"/>
      <c r="LWF71" s="21"/>
      <c r="LWG71" s="21"/>
      <c r="LWH71" s="21"/>
      <c r="LWI71" s="21"/>
      <c r="LWJ71" s="21"/>
      <c r="LWK71" s="21"/>
      <c r="LWL71" s="21"/>
      <c r="LWM71" s="21"/>
      <c r="LWN71" s="21"/>
      <c r="LWO71" s="21"/>
      <c r="LWP71" s="21"/>
      <c r="LWQ71" s="21"/>
      <c r="LWR71" s="21"/>
      <c r="LWS71" s="21"/>
      <c r="LWT71" s="21"/>
      <c r="LWU71" s="21"/>
      <c r="LWV71" s="21"/>
      <c r="LWW71" s="21"/>
      <c r="LWX71" s="21"/>
      <c r="LWY71" s="21"/>
      <c r="LWZ71" s="21"/>
      <c r="LXA71" s="21"/>
      <c r="LXB71" s="21"/>
      <c r="LXC71" s="21"/>
      <c r="LXD71" s="21"/>
      <c r="LXE71" s="21"/>
      <c r="LXF71" s="21"/>
      <c r="LXG71" s="21"/>
      <c r="LXH71" s="21"/>
      <c r="LXI71" s="21"/>
      <c r="LXJ71" s="21"/>
      <c r="LXK71" s="21"/>
      <c r="LXL71" s="21"/>
      <c r="LXM71" s="21"/>
      <c r="LXN71" s="21"/>
      <c r="LXO71" s="21"/>
      <c r="LXP71" s="21"/>
      <c r="LXQ71" s="21"/>
      <c r="LXR71" s="21"/>
      <c r="LXS71" s="21"/>
      <c r="LXT71" s="21"/>
      <c r="LXU71" s="21"/>
      <c r="LXV71" s="21"/>
      <c r="LXW71" s="21"/>
      <c r="LXX71" s="21"/>
      <c r="LXY71" s="21"/>
      <c r="LXZ71" s="21"/>
      <c r="LYA71" s="21"/>
      <c r="LYB71" s="21"/>
      <c r="LYC71" s="21"/>
      <c r="LYD71" s="21"/>
      <c r="LYE71" s="21"/>
      <c r="LYF71" s="21"/>
      <c r="LYG71" s="21"/>
      <c r="LYH71" s="21"/>
      <c r="LYI71" s="21"/>
      <c r="LYJ71" s="21"/>
      <c r="LYK71" s="21"/>
      <c r="LYL71" s="21"/>
      <c r="LYM71" s="21"/>
      <c r="LYN71" s="21"/>
      <c r="LYO71" s="21"/>
      <c r="LYP71" s="21"/>
      <c r="LYQ71" s="21"/>
      <c r="LYR71" s="21"/>
      <c r="LYS71" s="21"/>
      <c r="LYT71" s="21"/>
      <c r="LYU71" s="21"/>
      <c r="LYV71" s="21"/>
      <c r="LYW71" s="21"/>
      <c r="LYX71" s="21"/>
      <c r="LYY71" s="21"/>
      <c r="LYZ71" s="21"/>
      <c r="LZA71" s="21"/>
      <c r="LZB71" s="21"/>
      <c r="LZC71" s="21"/>
      <c r="LZD71" s="21"/>
      <c r="LZE71" s="21"/>
      <c r="LZF71" s="21"/>
      <c r="LZG71" s="21"/>
      <c r="LZH71" s="21"/>
      <c r="LZI71" s="21"/>
      <c r="LZJ71" s="21"/>
      <c r="LZK71" s="21"/>
      <c r="LZL71" s="21"/>
      <c r="LZM71" s="21"/>
      <c r="LZN71" s="21"/>
      <c r="LZO71" s="21"/>
      <c r="LZP71" s="21"/>
      <c r="LZQ71" s="21"/>
      <c r="LZR71" s="21"/>
      <c r="LZS71" s="21"/>
      <c r="LZT71" s="21"/>
      <c r="LZU71" s="21"/>
      <c r="LZV71" s="21"/>
      <c r="LZW71" s="21"/>
      <c r="LZX71" s="21"/>
      <c r="LZY71" s="21"/>
      <c r="LZZ71" s="21"/>
      <c r="MAA71" s="21"/>
      <c r="MAB71" s="21"/>
      <c r="MAC71" s="21"/>
      <c r="MAD71" s="21"/>
      <c r="MAE71" s="21"/>
      <c r="MAF71" s="21"/>
      <c r="MAG71" s="21"/>
      <c r="MAH71" s="21"/>
      <c r="MAI71" s="21"/>
      <c r="MAJ71" s="21"/>
      <c r="MAK71" s="21"/>
      <c r="MAL71" s="21"/>
      <c r="MAM71" s="21"/>
      <c r="MAN71" s="21"/>
      <c r="MAO71" s="21"/>
      <c r="MAP71" s="21"/>
      <c r="MAQ71" s="21"/>
      <c r="MAR71" s="21"/>
      <c r="MAS71" s="21"/>
      <c r="MAT71" s="21"/>
      <c r="MAU71" s="21"/>
      <c r="MAV71" s="21"/>
      <c r="MAW71" s="21"/>
      <c r="MAX71" s="21"/>
      <c r="MAY71" s="21"/>
      <c r="MAZ71" s="21"/>
      <c r="MBA71" s="21"/>
      <c r="MBB71" s="21"/>
      <c r="MBC71" s="21"/>
      <c r="MBD71" s="21"/>
      <c r="MBE71" s="21"/>
      <c r="MBF71" s="21"/>
      <c r="MBG71" s="21"/>
      <c r="MBH71" s="21"/>
      <c r="MBI71" s="21"/>
      <c r="MBJ71" s="21"/>
      <c r="MBK71" s="21"/>
      <c r="MBL71" s="21"/>
      <c r="MBM71" s="21"/>
      <c r="MBN71" s="21"/>
      <c r="MBO71" s="21"/>
      <c r="MBP71" s="21"/>
      <c r="MBQ71" s="21"/>
      <c r="MBR71" s="21"/>
      <c r="MBS71" s="21"/>
      <c r="MBT71" s="21"/>
      <c r="MBU71" s="21"/>
      <c r="MBV71" s="21"/>
      <c r="MBW71" s="21"/>
      <c r="MBX71" s="21"/>
      <c r="MBY71" s="21"/>
      <c r="MBZ71" s="21"/>
      <c r="MCA71" s="21"/>
      <c r="MCB71" s="21"/>
      <c r="MCC71" s="21"/>
      <c r="MCD71" s="21"/>
      <c r="MCE71" s="21"/>
      <c r="MCF71" s="21"/>
      <c r="MCG71" s="21"/>
      <c r="MCH71" s="21"/>
      <c r="MCI71" s="21"/>
      <c r="MCJ71" s="21"/>
      <c r="MCK71" s="21"/>
      <c r="MCL71" s="21"/>
      <c r="MCM71" s="21"/>
      <c r="MCN71" s="21"/>
      <c r="MCO71" s="21"/>
      <c r="MCP71" s="21"/>
      <c r="MCQ71" s="21"/>
      <c r="MCR71" s="21"/>
      <c r="MCS71" s="21"/>
      <c r="MCT71" s="21"/>
      <c r="MCU71" s="21"/>
      <c r="MCV71" s="21"/>
      <c r="MCW71" s="21"/>
      <c r="MCX71" s="21"/>
      <c r="MCY71" s="21"/>
      <c r="MCZ71" s="21"/>
      <c r="MDA71" s="21"/>
      <c r="MDB71" s="21"/>
      <c r="MDC71" s="21"/>
      <c r="MDD71" s="21"/>
      <c r="MDE71" s="21"/>
      <c r="MDF71" s="21"/>
      <c r="MDG71" s="21"/>
      <c r="MDH71" s="21"/>
      <c r="MDI71" s="21"/>
      <c r="MDJ71" s="21"/>
      <c r="MDK71" s="21"/>
      <c r="MDL71" s="21"/>
      <c r="MDM71" s="21"/>
      <c r="MDN71" s="21"/>
      <c r="MDO71" s="21"/>
      <c r="MDP71" s="21"/>
      <c r="MDQ71" s="21"/>
      <c r="MDR71" s="21"/>
      <c r="MDS71" s="21"/>
      <c r="MDT71" s="21"/>
      <c r="MDU71" s="21"/>
      <c r="MDV71" s="21"/>
      <c r="MDW71" s="21"/>
      <c r="MDX71" s="21"/>
      <c r="MDY71" s="21"/>
      <c r="MDZ71" s="21"/>
      <c r="MEA71" s="21"/>
      <c r="MEB71" s="21"/>
      <c r="MEC71" s="21"/>
      <c r="MED71" s="21"/>
      <c r="MEE71" s="21"/>
      <c r="MEF71" s="21"/>
      <c r="MEG71" s="21"/>
      <c r="MEH71" s="21"/>
      <c r="MEI71" s="21"/>
      <c r="MEJ71" s="21"/>
      <c r="MEK71" s="21"/>
      <c r="MEL71" s="21"/>
      <c r="MEM71" s="21"/>
      <c r="MEN71" s="21"/>
      <c r="MEO71" s="21"/>
      <c r="MEP71" s="21"/>
      <c r="MEQ71" s="21"/>
      <c r="MER71" s="21"/>
      <c r="MES71" s="21"/>
      <c r="MET71" s="21"/>
      <c r="MEU71" s="21"/>
      <c r="MEV71" s="21"/>
      <c r="MEW71" s="21"/>
      <c r="MEX71" s="21"/>
      <c r="MEY71" s="21"/>
      <c r="MEZ71" s="21"/>
      <c r="MFA71" s="21"/>
      <c r="MFB71" s="21"/>
      <c r="MFC71" s="21"/>
      <c r="MFD71" s="21"/>
      <c r="MFE71" s="21"/>
      <c r="MFF71" s="21"/>
      <c r="MFG71" s="21"/>
      <c r="MFH71" s="21"/>
      <c r="MFI71" s="21"/>
      <c r="MFJ71" s="21"/>
      <c r="MFK71" s="21"/>
      <c r="MFL71" s="21"/>
      <c r="MFM71" s="21"/>
      <c r="MFN71" s="21"/>
      <c r="MFO71" s="21"/>
      <c r="MFP71" s="21"/>
      <c r="MFQ71" s="21"/>
      <c r="MFR71" s="21"/>
      <c r="MFS71" s="21"/>
      <c r="MFT71" s="21"/>
      <c r="MFU71" s="21"/>
      <c r="MFV71" s="21"/>
      <c r="MFW71" s="21"/>
      <c r="MFX71" s="21"/>
      <c r="MFY71" s="21"/>
      <c r="MFZ71" s="21"/>
      <c r="MGA71" s="21"/>
      <c r="MGB71" s="21"/>
      <c r="MGC71" s="21"/>
      <c r="MGD71" s="21"/>
      <c r="MGE71" s="21"/>
      <c r="MGF71" s="21"/>
      <c r="MGG71" s="21"/>
      <c r="MGH71" s="21"/>
      <c r="MGI71" s="21"/>
      <c r="MGJ71" s="21"/>
      <c r="MGK71" s="21"/>
      <c r="MGL71" s="21"/>
      <c r="MGM71" s="21"/>
      <c r="MGN71" s="21"/>
      <c r="MGO71" s="21"/>
      <c r="MGP71" s="21"/>
      <c r="MGQ71" s="21"/>
      <c r="MGR71" s="21"/>
      <c r="MGS71" s="21"/>
      <c r="MGT71" s="21"/>
      <c r="MGU71" s="21"/>
      <c r="MGV71" s="21"/>
      <c r="MGW71" s="21"/>
      <c r="MGX71" s="21"/>
      <c r="MGY71" s="21"/>
      <c r="MGZ71" s="21"/>
      <c r="MHA71" s="21"/>
      <c r="MHB71" s="21"/>
      <c r="MHC71" s="21"/>
      <c r="MHD71" s="21"/>
      <c r="MHE71" s="21"/>
      <c r="MHF71" s="21"/>
      <c r="MHG71" s="21"/>
      <c r="MHH71" s="21"/>
      <c r="MHI71" s="21"/>
      <c r="MHJ71" s="21"/>
      <c r="MHK71" s="21"/>
      <c r="MHL71" s="21"/>
      <c r="MHM71" s="21"/>
      <c r="MHN71" s="21"/>
      <c r="MHO71" s="21"/>
      <c r="MHP71" s="21"/>
      <c r="MHQ71" s="21"/>
      <c r="MHR71" s="21"/>
      <c r="MHS71" s="21"/>
      <c r="MHT71" s="21"/>
      <c r="MHU71" s="21"/>
      <c r="MHV71" s="21"/>
      <c r="MHW71" s="21"/>
      <c r="MHX71" s="21"/>
      <c r="MHY71" s="21"/>
      <c r="MHZ71" s="21"/>
      <c r="MIA71" s="21"/>
      <c r="MIB71" s="21"/>
      <c r="MIC71" s="21"/>
      <c r="MID71" s="21"/>
      <c r="MIE71" s="21"/>
      <c r="MIF71" s="21"/>
      <c r="MIG71" s="21"/>
      <c r="MIH71" s="21"/>
      <c r="MII71" s="21"/>
      <c r="MIJ71" s="21"/>
      <c r="MIK71" s="21"/>
      <c r="MIL71" s="21"/>
      <c r="MIM71" s="21"/>
      <c r="MIN71" s="21"/>
      <c r="MIO71" s="21"/>
      <c r="MIP71" s="21"/>
      <c r="MIQ71" s="21"/>
      <c r="MIR71" s="21"/>
      <c r="MIS71" s="21"/>
      <c r="MIT71" s="21"/>
      <c r="MIU71" s="21"/>
      <c r="MIV71" s="21"/>
      <c r="MIW71" s="21"/>
      <c r="MIX71" s="21"/>
      <c r="MIY71" s="21"/>
      <c r="MIZ71" s="21"/>
      <c r="MJA71" s="21"/>
      <c r="MJB71" s="21"/>
      <c r="MJC71" s="21"/>
      <c r="MJD71" s="21"/>
      <c r="MJE71" s="21"/>
      <c r="MJF71" s="21"/>
      <c r="MJG71" s="21"/>
      <c r="MJH71" s="21"/>
      <c r="MJI71" s="21"/>
      <c r="MJJ71" s="21"/>
      <c r="MJK71" s="21"/>
      <c r="MJL71" s="21"/>
      <c r="MJM71" s="21"/>
      <c r="MJN71" s="21"/>
      <c r="MJO71" s="21"/>
      <c r="MJP71" s="21"/>
      <c r="MJQ71" s="21"/>
      <c r="MJR71" s="21"/>
      <c r="MJS71" s="21"/>
      <c r="MJT71" s="21"/>
      <c r="MJU71" s="21"/>
      <c r="MJV71" s="21"/>
      <c r="MJW71" s="21"/>
      <c r="MJX71" s="21"/>
      <c r="MJY71" s="21"/>
      <c r="MJZ71" s="21"/>
      <c r="MKA71" s="21"/>
      <c r="MKB71" s="21"/>
      <c r="MKC71" s="21"/>
      <c r="MKD71" s="21"/>
      <c r="MKE71" s="21"/>
      <c r="MKF71" s="21"/>
      <c r="MKG71" s="21"/>
      <c r="MKH71" s="21"/>
      <c r="MKI71" s="21"/>
      <c r="MKJ71" s="21"/>
      <c r="MKK71" s="21"/>
      <c r="MKL71" s="21"/>
      <c r="MKM71" s="21"/>
      <c r="MKN71" s="21"/>
      <c r="MKO71" s="21"/>
      <c r="MKP71" s="21"/>
      <c r="MKQ71" s="21"/>
      <c r="MKR71" s="21"/>
      <c r="MKS71" s="21"/>
      <c r="MKT71" s="21"/>
      <c r="MKU71" s="21"/>
      <c r="MKV71" s="21"/>
      <c r="MKW71" s="21"/>
      <c r="MKX71" s="21"/>
      <c r="MKY71" s="21"/>
      <c r="MKZ71" s="21"/>
      <c r="MLA71" s="21"/>
      <c r="MLB71" s="21"/>
      <c r="MLC71" s="21"/>
      <c r="MLD71" s="21"/>
      <c r="MLE71" s="21"/>
      <c r="MLF71" s="21"/>
      <c r="MLG71" s="21"/>
      <c r="MLH71" s="21"/>
      <c r="MLI71" s="21"/>
      <c r="MLJ71" s="21"/>
      <c r="MLK71" s="21"/>
      <c r="MLL71" s="21"/>
      <c r="MLM71" s="21"/>
      <c r="MLN71" s="21"/>
      <c r="MLO71" s="21"/>
      <c r="MLP71" s="21"/>
      <c r="MLQ71" s="21"/>
      <c r="MLR71" s="21"/>
      <c r="MLS71" s="21"/>
      <c r="MLT71" s="21"/>
      <c r="MLU71" s="21"/>
      <c r="MLV71" s="21"/>
      <c r="MLW71" s="21"/>
      <c r="MLX71" s="21"/>
      <c r="MLY71" s="21"/>
      <c r="MLZ71" s="21"/>
      <c r="MMA71" s="21"/>
      <c r="MMB71" s="21"/>
      <c r="MMC71" s="21"/>
      <c r="MMD71" s="21"/>
      <c r="MME71" s="21"/>
      <c r="MMF71" s="21"/>
      <c r="MMG71" s="21"/>
      <c r="MMH71" s="21"/>
      <c r="MMI71" s="21"/>
      <c r="MMJ71" s="21"/>
      <c r="MMK71" s="21"/>
      <c r="MML71" s="21"/>
      <c r="MMM71" s="21"/>
      <c r="MMN71" s="21"/>
      <c r="MMO71" s="21"/>
      <c r="MMP71" s="21"/>
      <c r="MMQ71" s="21"/>
      <c r="MMR71" s="21"/>
      <c r="MMS71" s="21"/>
      <c r="MMT71" s="21"/>
      <c r="MMU71" s="21"/>
      <c r="MMV71" s="21"/>
      <c r="MMW71" s="21"/>
      <c r="MMX71" s="21"/>
      <c r="MMY71" s="21"/>
      <c r="MMZ71" s="21"/>
      <c r="MNA71" s="21"/>
      <c r="MNB71" s="21"/>
      <c r="MNC71" s="21"/>
      <c r="MND71" s="21"/>
      <c r="MNE71" s="21"/>
      <c r="MNF71" s="21"/>
      <c r="MNG71" s="21"/>
      <c r="MNH71" s="21"/>
      <c r="MNI71" s="21"/>
      <c r="MNJ71" s="21"/>
      <c r="MNK71" s="21"/>
      <c r="MNL71" s="21"/>
      <c r="MNM71" s="21"/>
      <c r="MNN71" s="21"/>
      <c r="MNO71" s="21"/>
      <c r="MNP71" s="21"/>
      <c r="MNQ71" s="21"/>
      <c r="MNR71" s="21"/>
      <c r="MNS71" s="21"/>
      <c r="MNT71" s="21"/>
      <c r="MNU71" s="21"/>
      <c r="MNV71" s="21"/>
      <c r="MNW71" s="21"/>
      <c r="MNX71" s="21"/>
      <c r="MNY71" s="21"/>
      <c r="MNZ71" s="21"/>
      <c r="MOA71" s="21"/>
      <c r="MOB71" s="21"/>
      <c r="MOC71" s="21"/>
      <c r="MOD71" s="21"/>
      <c r="MOE71" s="21"/>
      <c r="MOF71" s="21"/>
      <c r="MOG71" s="21"/>
      <c r="MOH71" s="21"/>
      <c r="MOI71" s="21"/>
      <c r="MOJ71" s="21"/>
      <c r="MOK71" s="21"/>
      <c r="MOL71" s="21"/>
      <c r="MOM71" s="21"/>
      <c r="MON71" s="21"/>
      <c r="MOO71" s="21"/>
      <c r="MOP71" s="21"/>
      <c r="MOQ71" s="21"/>
      <c r="MOR71" s="21"/>
      <c r="MOS71" s="21"/>
      <c r="MOT71" s="21"/>
      <c r="MOU71" s="21"/>
      <c r="MOV71" s="21"/>
      <c r="MOW71" s="21"/>
      <c r="MOX71" s="21"/>
      <c r="MOY71" s="21"/>
      <c r="MOZ71" s="21"/>
      <c r="MPA71" s="21"/>
      <c r="MPB71" s="21"/>
      <c r="MPC71" s="21"/>
      <c r="MPD71" s="21"/>
      <c r="MPE71" s="21"/>
      <c r="MPF71" s="21"/>
      <c r="MPG71" s="21"/>
      <c r="MPH71" s="21"/>
      <c r="MPI71" s="21"/>
      <c r="MPJ71" s="21"/>
      <c r="MPK71" s="21"/>
      <c r="MPL71" s="21"/>
      <c r="MPM71" s="21"/>
      <c r="MPN71" s="21"/>
      <c r="MPO71" s="21"/>
      <c r="MPP71" s="21"/>
      <c r="MPQ71" s="21"/>
      <c r="MPR71" s="21"/>
      <c r="MPS71" s="21"/>
      <c r="MPT71" s="21"/>
      <c r="MPU71" s="21"/>
      <c r="MPV71" s="21"/>
      <c r="MPW71" s="21"/>
      <c r="MPX71" s="21"/>
      <c r="MPY71" s="21"/>
      <c r="MPZ71" s="21"/>
      <c r="MQA71" s="21"/>
      <c r="MQB71" s="21"/>
      <c r="MQC71" s="21"/>
      <c r="MQD71" s="21"/>
      <c r="MQE71" s="21"/>
      <c r="MQF71" s="21"/>
      <c r="MQG71" s="21"/>
      <c r="MQH71" s="21"/>
      <c r="MQI71" s="21"/>
      <c r="MQJ71" s="21"/>
      <c r="MQK71" s="21"/>
      <c r="MQL71" s="21"/>
      <c r="MQM71" s="21"/>
      <c r="MQN71" s="21"/>
      <c r="MQO71" s="21"/>
      <c r="MQP71" s="21"/>
      <c r="MQQ71" s="21"/>
      <c r="MQR71" s="21"/>
      <c r="MQS71" s="21"/>
      <c r="MQT71" s="21"/>
      <c r="MQU71" s="21"/>
      <c r="MQV71" s="21"/>
      <c r="MQW71" s="21"/>
      <c r="MQX71" s="21"/>
      <c r="MQY71" s="21"/>
      <c r="MQZ71" s="21"/>
      <c r="MRA71" s="21"/>
      <c r="MRB71" s="21"/>
      <c r="MRC71" s="21"/>
      <c r="MRD71" s="21"/>
      <c r="MRE71" s="21"/>
      <c r="MRF71" s="21"/>
      <c r="MRG71" s="21"/>
      <c r="MRH71" s="21"/>
      <c r="MRI71" s="21"/>
      <c r="MRJ71" s="21"/>
      <c r="MRK71" s="21"/>
      <c r="MRL71" s="21"/>
      <c r="MRM71" s="21"/>
      <c r="MRN71" s="21"/>
      <c r="MRO71" s="21"/>
      <c r="MRP71" s="21"/>
      <c r="MRQ71" s="21"/>
      <c r="MRR71" s="21"/>
      <c r="MRS71" s="21"/>
      <c r="MRT71" s="21"/>
      <c r="MRU71" s="21"/>
      <c r="MRV71" s="21"/>
      <c r="MRW71" s="21"/>
      <c r="MRX71" s="21"/>
      <c r="MRY71" s="21"/>
      <c r="MRZ71" s="21"/>
      <c r="MSA71" s="21"/>
      <c r="MSB71" s="21"/>
      <c r="MSC71" s="21"/>
      <c r="MSD71" s="21"/>
      <c r="MSE71" s="21"/>
      <c r="MSF71" s="21"/>
      <c r="MSG71" s="21"/>
      <c r="MSH71" s="21"/>
      <c r="MSI71" s="21"/>
      <c r="MSJ71" s="21"/>
      <c r="MSK71" s="21"/>
      <c r="MSL71" s="21"/>
      <c r="MSM71" s="21"/>
      <c r="MSN71" s="21"/>
      <c r="MSO71" s="21"/>
      <c r="MSP71" s="21"/>
      <c r="MSQ71" s="21"/>
      <c r="MSR71" s="21"/>
      <c r="MSS71" s="21"/>
      <c r="MST71" s="21"/>
      <c r="MSU71" s="21"/>
      <c r="MSV71" s="21"/>
      <c r="MSW71" s="21"/>
      <c r="MSX71" s="21"/>
      <c r="MSY71" s="21"/>
      <c r="MSZ71" s="21"/>
      <c r="MTA71" s="21"/>
      <c r="MTB71" s="21"/>
      <c r="MTC71" s="21"/>
      <c r="MTD71" s="21"/>
      <c r="MTE71" s="21"/>
      <c r="MTF71" s="21"/>
      <c r="MTG71" s="21"/>
      <c r="MTH71" s="21"/>
      <c r="MTI71" s="21"/>
      <c r="MTJ71" s="21"/>
      <c r="MTK71" s="21"/>
      <c r="MTL71" s="21"/>
      <c r="MTM71" s="21"/>
      <c r="MTN71" s="21"/>
      <c r="MTO71" s="21"/>
      <c r="MTP71" s="21"/>
      <c r="MTQ71" s="21"/>
      <c r="MTR71" s="21"/>
      <c r="MTS71" s="21"/>
      <c r="MTT71" s="21"/>
      <c r="MTU71" s="21"/>
      <c r="MTV71" s="21"/>
      <c r="MTW71" s="21"/>
      <c r="MTX71" s="21"/>
      <c r="MTY71" s="21"/>
      <c r="MTZ71" s="21"/>
      <c r="MUA71" s="21"/>
      <c r="MUB71" s="21"/>
      <c r="MUC71" s="21"/>
      <c r="MUD71" s="21"/>
      <c r="MUE71" s="21"/>
      <c r="MUF71" s="21"/>
      <c r="MUG71" s="21"/>
      <c r="MUH71" s="21"/>
      <c r="MUI71" s="21"/>
      <c r="MUJ71" s="21"/>
      <c r="MUK71" s="21"/>
      <c r="MUL71" s="21"/>
      <c r="MUM71" s="21"/>
      <c r="MUN71" s="21"/>
      <c r="MUO71" s="21"/>
      <c r="MUP71" s="21"/>
      <c r="MUQ71" s="21"/>
      <c r="MUR71" s="21"/>
      <c r="MUS71" s="21"/>
      <c r="MUT71" s="21"/>
      <c r="MUU71" s="21"/>
      <c r="MUV71" s="21"/>
      <c r="MUW71" s="21"/>
      <c r="MUX71" s="21"/>
      <c r="MUY71" s="21"/>
      <c r="MUZ71" s="21"/>
      <c r="MVA71" s="21"/>
      <c r="MVB71" s="21"/>
      <c r="MVC71" s="21"/>
      <c r="MVD71" s="21"/>
      <c r="MVE71" s="21"/>
      <c r="MVF71" s="21"/>
      <c r="MVG71" s="21"/>
      <c r="MVH71" s="21"/>
      <c r="MVI71" s="21"/>
      <c r="MVJ71" s="21"/>
      <c r="MVK71" s="21"/>
      <c r="MVL71" s="21"/>
      <c r="MVM71" s="21"/>
      <c r="MVN71" s="21"/>
      <c r="MVO71" s="21"/>
      <c r="MVP71" s="21"/>
      <c r="MVQ71" s="21"/>
      <c r="MVR71" s="21"/>
      <c r="MVS71" s="21"/>
      <c r="MVT71" s="21"/>
      <c r="MVU71" s="21"/>
      <c r="MVV71" s="21"/>
      <c r="MVW71" s="21"/>
      <c r="MVX71" s="21"/>
      <c r="MVY71" s="21"/>
      <c r="MVZ71" s="21"/>
      <c r="MWA71" s="21"/>
      <c r="MWB71" s="21"/>
      <c r="MWC71" s="21"/>
      <c r="MWD71" s="21"/>
      <c r="MWE71" s="21"/>
      <c r="MWF71" s="21"/>
      <c r="MWG71" s="21"/>
      <c r="MWH71" s="21"/>
      <c r="MWI71" s="21"/>
      <c r="MWJ71" s="21"/>
      <c r="MWK71" s="21"/>
      <c r="MWL71" s="21"/>
      <c r="MWM71" s="21"/>
      <c r="MWN71" s="21"/>
      <c r="MWO71" s="21"/>
      <c r="MWP71" s="21"/>
      <c r="MWQ71" s="21"/>
      <c r="MWR71" s="21"/>
      <c r="MWS71" s="21"/>
      <c r="MWT71" s="21"/>
      <c r="MWU71" s="21"/>
      <c r="MWV71" s="21"/>
      <c r="MWW71" s="21"/>
      <c r="MWX71" s="21"/>
      <c r="MWY71" s="21"/>
      <c r="MWZ71" s="21"/>
      <c r="MXA71" s="21"/>
      <c r="MXB71" s="21"/>
      <c r="MXC71" s="21"/>
      <c r="MXD71" s="21"/>
      <c r="MXE71" s="21"/>
      <c r="MXF71" s="21"/>
      <c r="MXG71" s="21"/>
      <c r="MXH71" s="21"/>
      <c r="MXI71" s="21"/>
      <c r="MXJ71" s="21"/>
      <c r="MXK71" s="21"/>
      <c r="MXL71" s="21"/>
      <c r="MXM71" s="21"/>
      <c r="MXN71" s="21"/>
      <c r="MXO71" s="21"/>
      <c r="MXP71" s="21"/>
      <c r="MXQ71" s="21"/>
      <c r="MXR71" s="21"/>
      <c r="MXS71" s="21"/>
      <c r="MXT71" s="21"/>
      <c r="MXU71" s="21"/>
      <c r="MXV71" s="21"/>
      <c r="MXW71" s="21"/>
      <c r="MXX71" s="21"/>
      <c r="MXY71" s="21"/>
      <c r="MXZ71" s="21"/>
      <c r="MYA71" s="21"/>
      <c r="MYB71" s="21"/>
      <c r="MYC71" s="21"/>
      <c r="MYD71" s="21"/>
      <c r="MYE71" s="21"/>
      <c r="MYF71" s="21"/>
      <c r="MYG71" s="21"/>
      <c r="MYH71" s="21"/>
      <c r="MYI71" s="21"/>
      <c r="MYJ71" s="21"/>
      <c r="MYK71" s="21"/>
      <c r="MYL71" s="21"/>
      <c r="MYM71" s="21"/>
      <c r="MYN71" s="21"/>
      <c r="MYO71" s="21"/>
      <c r="MYP71" s="21"/>
      <c r="MYQ71" s="21"/>
      <c r="MYR71" s="21"/>
      <c r="MYS71" s="21"/>
      <c r="MYT71" s="21"/>
      <c r="MYU71" s="21"/>
      <c r="MYV71" s="21"/>
      <c r="MYW71" s="21"/>
      <c r="MYX71" s="21"/>
      <c r="MYY71" s="21"/>
      <c r="MYZ71" s="21"/>
      <c r="MZA71" s="21"/>
      <c r="MZB71" s="21"/>
      <c r="MZC71" s="21"/>
      <c r="MZD71" s="21"/>
      <c r="MZE71" s="21"/>
      <c r="MZF71" s="21"/>
      <c r="MZG71" s="21"/>
      <c r="MZH71" s="21"/>
      <c r="MZI71" s="21"/>
      <c r="MZJ71" s="21"/>
      <c r="MZK71" s="21"/>
      <c r="MZL71" s="21"/>
      <c r="MZM71" s="21"/>
      <c r="MZN71" s="21"/>
      <c r="MZO71" s="21"/>
      <c r="MZP71" s="21"/>
      <c r="MZQ71" s="21"/>
      <c r="MZR71" s="21"/>
      <c r="MZS71" s="21"/>
      <c r="MZT71" s="21"/>
      <c r="MZU71" s="21"/>
      <c r="MZV71" s="21"/>
      <c r="MZW71" s="21"/>
      <c r="MZX71" s="21"/>
      <c r="MZY71" s="21"/>
      <c r="MZZ71" s="21"/>
      <c r="NAA71" s="21"/>
      <c r="NAB71" s="21"/>
      <c r="NAC71" s="21"/>
      <c r="NAD71" s="21"/>
      <c r="NAE71" s="21"/>
      <c r="NAF71" s="21"/>
      <c r="NAG71" s="21"/>
      <c r="NAH71" s="21"/>
      <c r="NAI71" s="21"/>
      <c r="NAJ71" s="21"/>
      <c r="NAK71" s="21"/>
      <c r="NAL71" s="21"/>
      <c r="NAM71" s="21"/>
      <c r="NAN71" s="21"/>
      <c r="NAO71" s="21"/>
      <c r="NAP71" s="21"/>
      <c r="NAQ71" s="21"/>
      <c r="NAR71" s="21"/>
      <c r="NAS71" s="21"/>
      <c r="NAT71" s="21"/>
      <c r="NAU71" s="21"/>
      <c r="NAV71" s="21"/>
      <c r="NAW71" s="21"/>
      <c r="NAX71" s="21"/>
      <c r="NAY71" s="21"/>
      <c r="NAZ71" s="21"/>
      <c r="NBA71" s="21"/>
      <c r="NBB71" s="21"/>
      <c r="NBC71" s="21"/>
      <c r="NBD71" s="21"/>
      <c r="NBE71" s="21"/>
      <c r="NBF71" s="21"/>
      <c r="NBG71" s="21"/>
      <c r="NBH71" s="21"/>
      <c r="NBI71" s="21"/>
      <c r="NBJ71" s="21"/>
      <c r="NBK71" s="21"/>
      <c r="NBL71" s="21"/>
      <c r="NBM71" s="21"/>
      <c r="NBN71" s="21"/>
      <c r="NBO71" s="21"/>
      <c r="NBP71" s="21"/>
      <c r="NBQ71" s="21"/>
      <c r="NBR71" s="21"/>
      <c r="NBS71" s="21"/>
      <c r="NBT71" s="21"/>
      <c r="NBU71" s="21"/>
      <c r="NBV71" s="21"/>
      <c r="NBW71" s="21"/>
      <c r="NBX71" s="21"/>
      <c r="NBY71" s="21"/>
      <c r="NBZ71" s="21"/>
      <c r="NCA71" s="21"/>
      <c r="NCB71" s="21"/>
      <c r="NCC71" s="21"/>
      <c r="NCD71" s="21"/>
      <c r="NCE71" s="21"/>
      <c r="NCF71" s="21"/>
      <c r="NCG71" s="21"/>
      <c r="NCH71" s="21"/>
      <c r="NCI71" s="21"/>
      <c r="NCJ71" s="21"/>
      <c r="NCK71" s="21"/>
      <c r="NCL71" s="21"/>
      <c r="NCM71" s="21"/>
      <c r="NCN71" s="21"/>
      <c r="NCO71" s="21"/>
      <c r="NCP71" s="21"/>
      <c r="NCQ71" s="21"/>
      <c r="NCR71" s="21"/>
      <c r="NCS71" s="21"/>
      <c r="NCT71" s="21"/>
      <c r="NCU71" s="21"/>
      <c r="NCV71" s="21"/>
      <c r="NCW71" s="21"/>
      <c r="NCX71" s="21"/>
      <c r="NCY71" s="21"/>
      <c r="NCZ71" s="21"/>
      <c r="NDA71" s="21"/>
      <c r="NDB71" s="21"/>
      <c r="NDC71" s="21"/>
      <c r="NDD71" s="21"/>
      <c r="NDE71" s="21"/>
      <c r="NDF71" s="21"/>
      <c r="NDG71" s="21"/>
      <c r="NDH71" s="21"/>
      <c r="NDI71" s="21"/>
      <c r="NDJ71" s="21"/>
      <c r="NDK71" s="21"/>
      <c r="NDL71" s="21"/>
      <c r="NDM71" s="21"/>
      <c r="NDN71" s="21"/>
      <c r="NDO71" s="21"/>
      <c r="NDP71" s="21"/>
      <c r="NDQ71" s="21"/>
      <c r="NDR71" s="21"/>
      <c r="NDS71" s="21"/>
      <c r="NDT71" s="21"/>
      <c r="NDU71" s="21"/>
      <c r="NDV71" s="21"/>
      <c r="NDW71" s="21"/>
      <c r="NDX71" s="21"/>
      <c r="NDY71" s="21"/>
      <c r="NDZ71" s="21"/>
      <c r="NEA71" s="21"/>
      <c r="NEB71" s="21"/>
      <c r="NEC71" s="21"/>
      <c r="NED71" s="21"/>
      <c r="NEE71" s="21"/>
      <c r="NEF71" s="21"/>
      <c r="NEG71" s="21"/>
      <c r="NEH71" s="21"/>
      <c r="NEI71" s="21"/>
      <c r="NEJ71" s="21"/>
      <c r="NEK71" s="21"/>
      <c r="NEL71" s="21"/>
      <c r="NEM71" s="21"/>
      <c r="NEN71" s="21"/>
      <c r="NEO71" s="21"/>
      <c r="NEP71" s="21"/>
      <c r="NEQ71" s="21"/>
      <c r="NER71" s="21"/>
      <c r="NES71" s="21"/>
      <c r="NET71" s="21"/>
      <c r="NEU71" s="21"/>
      <c r="NEV71" s="21"/>
      <c r="NEW71" s="21"/>
      <c r="NEX71" s="21"/>
      <c r="NEY71" s="21"/>
      <c r="NEZ71" s="21"/>
      <c r="NFA71" s="21"/>
      <c r="NFB71" s="21"/>
      <c r="NFC71" s="21"/>
      <c r="NFD71" s="21"/>
      <c r="NFE71" s="21"/>
      <c r="NFF71" s="21"/>
      <c r="NFG71" s="21"/>
      <c r="NFH71" s="21"/>
      <c r="NFI71" s="21"/>
      <c r="NFJ71" s="21"/>
      <c r="NFK71" s="21"/>
      <c r="NFL71" s="21"/>
      <c r="NFM71" s="21"/>
      <c r="NFN71" s="21"/>
      <c r="NFO71" s="21"/>
      <c r="NFP71" s="21"/>
      <c r="NFQ71" s="21"/>
      <c r="NFR71" s="21"/>
      <c r="NFS71" s="21"/>
      <c r="NFT71" s="21"/>
      <c r="NFU71" s="21"/>
      <c r="NFV71" s="21"/>
      <c r="NFW71" s="21"/>
      <c r="NFX71" s="21"/>
      <c r="NFY71" s="21"/>
      <c r="NFZ71" s="21"/>
      <c r="NGA71" s="21"/>
      <c r="NGB71" s="21"/>
      <c r="NGC71" s="21"/>
      <c r="NGD71" s="21"/>
      <c r="NGE71" s="21"/>
      <c r="NGF71" s="21"/>
      <c r="NGG71" s="21"/>
      <c r="NGH71" s="21"/>
      <c r="NGI71" s="21"/>
      <c r="NGJ71" s="21"/>
      <c r="NGK71" s="21"/>
      <c r="NGL71" s="21"/>
      <c r="NGM71" s="21"/>
      <c r="NGN71" s="21"/>
      <c r="NGO71" s="21"/>
      <c r="NGP71" s="21"/>
      <c r="NGQ71" s="21"/>
      <c r="NGR71" s="21"/>
      <c r="NGS71" s="21"/>
      <c r="NGT71" s="21"/>
      <c r="NGU71" s="21"/>
      <c r="NGV71" s="21"/>
      <c r="NGW71" s="21"/>
      <c r="NGX71" s="21"/>
      <c r="NGY71" s="21"/>
      <c r="NGZ71" s="21"/>
      <c r="NHA71" s="21"/>
      <c r="NHB71" s="21"/>
      <c r="NHC71" s="21"/>
      <c r="NHD71" s="21"/>
      <c r="NHE71" s="21"/>
      <c r="NHF71" s="21"/>
      <c r="NHG71" s="21"/>
      <c r="NHH71" s="21"/>
      <c r="NHI71" s="21"/>
      <c r="NHJ71" s="21"/>
      <c r="NHK71" s="21"/>
      <c r="NHL71" s="21"/>
      <c r="NHM71" s="21"/>
      <c r="NHN71" s="21"/>
      <c r="NHO71" s="21"/>
      <c r="NHP71" s="21"/>
      <c r="NHQ71" s="21"/>
      <c r="NHR71" s="21"/>
      <c r="NHS71" s="21"/>
      <c r="NHT71" s="21"/>
      <c r="NHU71" s="21"/>
      <c r="NHV71" s="21"/>
      <c r="NHW71" s="21"/>
      <c r="NHX71" s="21"/>
      <c r="NHY71" s="21"/>
      <c r="NHZ71" s="21"/>
      <c r="NIA71" s="21"/>
      <c r="NIB71" s="21"/>
      <c r="NIC71" s="21"/>
      <c r="NID71" s="21"/>
      <c r="NIE71" s="21"/>
      <c r="NIF71" s="21"/>
      <c r="NIG71" s="21"/>
      <c r="NIH71" s="21"/>
      <c r="NII71" s="21"/>
      <c r="NIJ71" s="21"/>
      <c r="NIK71" s="21"/>
      <c r="NIL71" s="21"/>
      <c r="NIM71" s="21"/>
      <c r="NIN71" s="21"/>
      <c r="NIO71" s="21"/>
      <c r="NIP71" s="21"/>
      <c r="NIQ71" s="21"/>
      <c r="NIR71" s="21"/>
      <c r="NIS71" s="21"/>
      <c r="NIT71" s="21"/>
      <c r="NIU71" s="21"/>
      <c r="NIV71" s="21"/>
      <c r="NIW71" s="21"/>
      <c r="NIX71" s="21"/>
      <c r="NIY71" s="21"/>
      <c r="NIZ71" s="21"/>
      <c r="NJA71" s="21"/>
      <c r="NJB71" s="21"/>
      <c r="NJC71" s="21"/>
      <c r="NJD71" s="21"/>
      <c r="NJE71" s="21"/>
      <c r="NJF71" s="21"/>
      <c r="NJG71" s="21"/>
      <c r="NJH71" s="21"/>
      <c r="NJI71" s="21"/>
      <c r="NJJ71" s="21"/>
      <c r="NJK71" s="21"/>
      <c r="NJL71" s="21"/>
      <c r="NJM71" s="21"/>
      <c r="NJN71" s="21"/>
      <c r="NJO71" s="21"/>
      <c r="NJP71" s="21"/>
      <c r="NJQ71" s="21"/>
      <c r="NJR71" s="21"/>
      <c r="NJS71" s="21"/>
      <c r="NJT71" s="21"/>
      <c r="NJU71" s="21"/>
      <c r="NJV71" s="21"/>
      <c r="NJW71" s="21"/>
      <c r="NJX71" s="21"/>
      <c r="NJY71" s="21"/>
      <c r="NJZ71" s="21"/>
      <c r="NKA71" s="21"/>
      <c r="NKB71" s="21"/>
      <c r="NKC71" s="21"/>
      <c r="NKD71" s="21"/>
      <c r="NKE71" s="21"/>
      <c r="NKF71" s="21"/>
      <c r="NKG71" s="21"/>
      <c r="NKH71" s="21"/>
      <c r="NKI71" s="21"/>
      <c r="NKJ71" s="21"/>
      <c r="NKK71" s="21"/>
      <c r="NKL71" s="21"/>
      <c r="NKM71" s="21"/>
      <c r="NKN71" s="21"/>
      <c r="NKO71" s="21"/>
      <c r="NKP71" s="21"/>
      <c r="NKQ71" s="21"/>
      <c r="NKR71" s="21"/>
      <c r="NKS71" s="21"/>
      <c r="NKT71" s="21"/>
      <c r="NKU71" s="21"/>
      <c r="NKV71" s="21"/>
      <c r="NKW71" s="21"/>
      <c r="NKX71" s="21"/>
      <c r="NKY71" s="21"/>
      <c r="NKZ71" s="21"/>
      <c r="NLA71" s="21"/>
      <c r="NLB71" s="21"/>
      <c r="NLC71" s="21"/>
      <c r="NLD71" s="21"/>
      <c r="NLE71" s="21"/>
      <c r="NLF71" s="21"/>
      <c r="NLG71" s="21"/>
      <c r="NLH71" s="21"/>
      <c r="NLI71" s="21"/>
      <c r="NLJ71" s="21"/>
      <c r="NLK71" s="21"/>
      <c r="NLL71" s="21"/>
      <c r="NLM71" s="21"/>
      <c r="NLN71" s="21"/>
      <c r="NLO71" s="21"/>
      <c r="NLP71" s="21"/>
      <c r="NLQ71" s="21"/>
      <c r="NLR71" s="21"/>
      <c r="NLS71" s="21"/>
      <c r="NLT71" s="21"/>
      <c r="NLU71" s="21"/>
      <c r="NLV71" s="21"/>
      <c r="NLW71" s="21"/>
      <c r="NLX71" s="21"/>
      <c r="NLY71" s="21"/>
      <c r="NLZ71" s="21"/>
      <c r="NMA71" s="21"/>
      <c r="NMB71" s="21"/>
      <c r="NMC71" s="21"/>
      <c r="NMD71" s="21"/>
      <c r="NME71" s="21"/>
      <c r="NMF71" s="21"/>
      <c r="NMG71" s="21"/>
      <c r="NMH71" s="21"/>
      <c r="NMI71" s="21"/>
      <c r="NMJ71" s="21"/>
      <c r="NMK71" s="21"/>
      <c r="NML71" s="21"/>
      <c r="NMM71" s="21"/>
      <c r="NMN71" s="21"/>
      <c r="NMO71" s="21"/>
      <c r="NMP71" s="21"/>
      <c r="NMQ71" s="21"/>
      <c r="NMR71" s="21"/>
      <c r="NMS71" s="21"/>
      <c r="NMT71" s="21"/>
      <c r="NMU71" s="21"/>
      <c r="NMV71" s="21"/>
      <c r="NMW71" s="21"/>
      <c r="NMX71" s="21"/>
      <c r="NMY71" s="21"/>
      <c r="NMZ71" s="21"/>
      <c r="NNA71" s="21"/>
      <c r="NNB71" s="21"/>
      <c r="NNC71" s="21"/>
      <c r="NND71" s="21"/>
      <c r="NNE71" s="21"/>
      <c r="NNF71" s="21"/>
      <c r="NNG71" s="21"/>
      <c r="NNH71" s="21"/>
      <c r="NNI71" s="21"/>
      <c r="NNJ71" s="21"/>
      <c r="NNK71" s="21"/>
      <c r="NNL71" s="21"/>
      <c r="NNM71" s="21"/>
      <c r="NNN71" s="21"/>
      <c r="NNO71" s="21"/>
      <c r="NNP71" s="21"/>
      <c r="NNQ71" s="21"/>
      <c r="NNR71" s="21"/>
      <c r="NNS71" s="21"/>
      <c r="NNT71" s="21"/>
      <c r="NNU71" s="21"/>
      <c r="NNV71" s="21"/>
      <c r="NNW71" s="21"/>
      <c r="NNX71" s="21"/>
      <c r="NNY71" s="21"/>
      <c r="NNZ71" s="21"/>
      <c r="NOA71" s="21"/>
      <c r="NOB71" s="21"/>
      <c r="NOC71" s="21"/>
      <c r="NOD71" s="21"/>
      <c r="NOE71" s="21"/>
      <c r="NOF71" s="21"/>
      <c r="NOG71" s="21"/>
      <c r="NOH71" s="21"/>
      <c r="NOI71" s="21"/>
      <c r="NOJ71" s="21"/>
      <c r="NOK71" s="21"/>
      <c r="NOL71" s="21"/>
      <c r="NOM71" s="21"/>
      <c r="NON71" s="21"/>
      <c r="NOO71" s="21"/>
      <c r="NOP71" s="21"/>
      <c r="NOQ71" s="21"/>
      <c r="NOR71" s="21"/>
      <c r="NOS71" s="21"/>
      <c r="NOT71" s="21"/>
      <c r="NOU71" s="21"/>
      <c r="NOV71" s="21"/>
      <c r="NOW71" s="21"/>
      <c r="NOX71" s="21"/>
      <c r="NOY71" s="21"/>
      <c r="NOZ71" s="21"/>
      <c r="NPA71" s="21"/>
      <c r="NPB71" s="21"/>
      <c r="NPC71" s="21"/>
      <c r="NPD71" s="21"/>
      <c r="NPE71" s="21"/>
      <c r="NPF71" s="21"/>
      <c r="NPG71" s="21"/>
      <c r="NPH71" s="21"/>
      <c r="NPI71" s="21"/>
      <c r="NPJ71" s="21"/>
      <c r="NPK71" s="21"/>
      <c r="NPL71" s="21"/>
      <c r="NPM71" s="21"/>
      <c r="NPN71" s="21"/>
      <c r="NPO71" s="21"/>
      <c r="NPP71" s="21"/>
      <c r="NPQ71" s="21"/>
      <c r="NPR71" s="21"/>
      <c r="NPS71" s="21"/>
      <c r="NPT71" s="21"/>
      <c r="NPU71" s="21"/>
      <c r="NPV71" s="21"/>
      <c r="NPW71" s="21"/>
      <c r="NPX71" s="21"/>
      <c r="NPY71" s="21"/>
      <c r="NPZ71" s="21"/>
      <c r="NQA71" s="21"/>
      <c r="NQB71" s="21"/>
      <c r="NQC71" s="21"/>
      <c r="NQD71" s="21"/>
      <c r="NQE71" s="21"/>
      <c r="NQF71" s="21"/>
      <c r="NQG71" s="21"/>
      <c r="NQH71" s="21"/>
      <c r="NQI71" s="21"/>
      <c r="NQJ71" s="21"/>
      <c r="NQK71" s="21"/>
      <c r="NQL71" s="21"/>
      <c r="NQM71" s="21"/>
      <c r="NQN71" s="21"/>
      <c r="NQO71" s="21"/>
      <c r="NQP71" s="21"/>
      <c r="NQQ71" s="21"/>
      <c r="NQR71" s="21"/>
      <c r="NQS71" s="21"/>
      <c r="NQT71" s="21"/>
      <c r="NQU71" s="21"/>
      <c r="NQV71" s="21"/>
      <c r="NQW71" s="21"/>
      <c r="NQX71" s="21"/>
      <c r="NQY71" s="21"/>
      <c r="NQZ71" s="21"/>
      <c r="NRA71" s="21"/>
      <c r="NRB71" s="21"/>
      <c r="NRC71" s="21"/>
      <c r="NRD71" s="21"/>
      <c r="NRE71" s="21"/>
      <c r="NRF71" s="21"/>
      <c r="NRG71" s="21"/>
      <c r="NRH71" s="21"/>
      <c r="NRI71" s="21"/>
      <c r="NRJ71" s="21"/>
      <c r="NRK71" s="21"/>
      <c r="NRL71" s="21"/>
      <c r="NRM71" s="21"/>
      <c r="NRN71" s="21"/>
      <c r="NRO71" s="21"/>
      <c r="NRP71" s="21"/>
      <c r="NRQ71" s="21"/>
      <c r="NRR71" s="21"/>
      <c r="NRS71" s="21"/>
      <c r="NRT71" s="21"/>
      <c r="NRU71" s="21"/>
      <c r="NRV71" s="21"/>
      <c r="NRW71" s="21"/>
      <c r="NRX71" s="21"/>
      <c r="NRY71" s="21"/>
      <c r="NRZ71" s="21"/>
      <c r="NSA71" s="21"/>
      <c r="NSB71" s="21"/>
      <c r="NSC71" s="21"/>
      <c r="NSD71" s="21"/>
      <c r="NSE71" s="21"/>
      <c r="NSF71" s="21"/>
      <c r="NSG71" s="21"/>
      <c r="NSH71" s="21"/>
      <c r="NSI71" s="21"/>
      <c r="NSJ71" s="21"/>
      <c r="NSK71" s="21"/>
      <c r="NSL71" s="21"/>
      <c r="NSM71" s="21"/>
      <c r="NSN71" s="21"/>
      <c r="NSO71" s="21"/>
      <c r="NSP71" s="21"/>
      <c r="NSQ71" s="21"/>
      <c r="NSR71" s="21"/>
      <c r="NSS71" s="21"/>
      <c r="NST71" s="21"/>
      <c r="NSU71" s="21"/>
      <c r="NSV71" s="21"/>
      <c r="NSW71" s="21"/>
      <c r="NSX71" s="21"/>
      <c r="NSY71" s="21"/>
      <c r="NSZ71" s="21"/>
      <c r="NTA71" s="21"/>
      <c r="NTB71" s="21"/>
      <c r="NTC71" s="21"/>
      <c r="NTD71" s="21"/>
      <c r="NTE71" s="21"/>
      <c r="NTF71" s="21"/>
      <c r="NTG71" s="21"/>
      <c r="NTH71" s="21"/>
      <c r="NTI71" s="21"/>
      <c r="NTJ71" s="21"/>
      <c r="NTK71" s="21"/>
      <c r="NTL71" s="21"/>
      <c r="NTM71" s="21"/>
      <c r="NTN71" s="21"/>
      <c r="NTO71" s="21"/>
      <c r="NTP71" s="21"/>
      <c r="NTQ71" s="21"/>
      <c r="NTR71" s="21"/>
      <c r="NTS71" s="21"/>
      <c r="NTT71" s="21"/>
      <c r="NTU71" s="21"/>
      <c r="NTV71" s="21"/>
      <c r="NTW71" s="21"/>
      <c r="NTX71" s="21"/>
      <c r="NTY71" s="21"/>
      <c r="NTZ71" s="21"/>
      <c r="NUA71" s="21"/>
      <c r="NUB71" s="21"/>
      <c r="NUC71" s="21"/>
      <c r="NUD71" s="21"/>
      <c r="NUE71" s="21"/>
      <c r="NUF71" s="21"/>
      <c r="NUG71" s="21"/>
      <c r="NUH71" s="21"/>
      <c r="NUI71" s="21"/>
      <c r="NUJ71" s="21"/>
      <c r="NUK71" s="21"/>
      <c r="NUL71" s="21"/>
      <c r="NUM71" s="21"/>
      <c r="NUN71" s="21"/>
      <c r="NUO71" s="21"/>
      <c r="NUP71" s="21"/>
      <c r="NUQ71" s="21"/>
      <c r="NUR71" s="21"/>
      <c r="NUS71" s="21"/>
      <c r="NUT71" s="21"/>
      <c r="NUU71" s="21"/>
      <c r="NUV71" s="21"/>
      <c r="NUW71" s="21"/>
      <c r="NUX71" s="21"/>
      <c r="NUY71" s="21"/>
      <c r="NUZ71" s="21"/>
      <c r="NVA71" s="21"/>
      <c r="NVB71" s="21"/>
      <c r="NVC71" s="21"/>
      <c r="NVD71" s="21"/>
      <c r="NVE71" s="21"/>
      <c r="NVF71" s="21"/>
      <c r="NVG71" s="21"/>
      <c r="NVH71" s="21"/>
      <c r="NVI71" s="21"/>
      <c r="NVJ71" s="21"/>
      <c r="NVK71" s="21"/>
      <c r="NVL71" s="21"/>
      <c r="NVM71" s="21"/>
      <c r="NVN71" s="21"/>
      <c r="NVO71" s="21"/>
      <c r="NVP71" s="21"/>
      <c r="NVQ71" s="21"/>
      <c r="NVR71" s="21"/>
      <c r="NVS71" s="21"/>
      <c r="NVT71" s="21"/>
      <c r="NVU71" s="21"/>
      <c r="NVV71" s="21"/>
      <c r="NVW71" s="21"/>
      <c r="NVX71" s="21"/>
      <c r="NVY71" s="21"/>
      <c r="NVZ71" s="21"/>
      <c r="NWA71" s="21"/>
      <c r="NWB71" s="21"/>
      <c r="NWC71" s="21"/>
      <c r="NWD71" s="21"/>
      <c r="NWE71" s="21"/>
      <c r="NWF71" s="21"/>
      <c r="NWG71" s="21"/>
      <c r="NWH71" s="21"/>
      <c r="NWI71" s="21"/>
      <c r="NWJ71" s="21"/>
      <c r="NWK71" s="21"/>
      <c r="NWL71" s="21"/>
      <c r="NWM71" s="21"/>
      <c r="NWN71" s="21"/>
      <c r="NWO71" s="21"/>
      <c r="NWP71" s="21"/>
      <c r="NWQ71" s="21"/>
      <c r="NWR71" s="21"/>
      <c r="NWS71" s="21"/>
      <c r="NWT71" s="21"/>
      <c r="NWU71" s="21"/>
      <c r="NWV71" s="21"/>
      <c r="NWW71" s="21"/>
      <c r="NWX71" s="21"/>
      <c r="NWY71" s="21"/>
      <c r="NWZ71" s="21"/>
      <c r="NXA71" s="21"/>
      <c r="NXB71" s="21"/>
      <c r="NXC71" s="21"/>
      <c r="NXD71" s="21"/>
      <c r="NXE71" s="21"/>
      <c r="NXF71" s="21"/>
      <c r="NXG71" s="21"/>
      <c r="NXH71" s="21"/>
      <c r="NXI71" s="21"/>
      <c r="NXJ71" s="21"/>
      <c r="NXK71" s="21"/>
      <c r="NXL71" s="21"/>
      <c r="NXM71" s="21"/>
      <c r="NXN71" s="21"/>
      <c r="NXO71" s="21"/>
      <c r="NXP71" s="21"/>
      <c r="NXQ71" s="21"/>
      <c r="NXR71" s="21"/>
      <c r="NXS71" s="21"/>
      <c r="NXT71" s="21"/>
      <c r="NXU71" s="21"/>
      <c r="NXV71" s="21"/>
      <c r="NXW71" s="21"/>
      <c r="NXX71" s="21"/>
      <c r="NXY71" s="21"/>
      <c r="NXZ71" s="21"/>
      <c r="NYA71" s="21"/>
      <c r="NYB71" s="21"/>
      <c r="NYC71" s="21"/>
      <c r="NYD71" s="21"/>
      <c r="NYE71" s="21"/>
      <c r="NYF71" s="21"/>
      <c r="NYG71" s="21"/>
      <c r="NYH71" s="21"/>
      <c r="NYI71" s="21"/>
      <c r="NYJ71" s="21"/>
      <c r="NYK71" s="21"/>
      <c r="NYL71" s="21"/>
      <c r="NYM71" s="21"/>
      <c r="NYN71" s="21"/>
      <c r="NYO71" s="21"/>
      <c r="NYP71" s="21"/>
      <c r="NYQ71" s="21"/>
      <c r="NYR71" s="21"/>
      <c r="NYS71" s="21"/>
      <c r="NYT71" s="21"/>
      <c r="NYU71" s="21"/>
      <c r="NYV71" s="21"/>
      <c r="NYW71" s="21"/>
      <c r="NYX71" s="21"/>
      <c r="NYY71" s="21"/>
      <c r="NYZ71" s="21"/>
      <c r="NZA71" s="21"/>
      <c r="NZB71" s="21"/>
      <c r="NZC71" s="21"/>
      <c r="NZD71" s="21"/>
      <c r="NZE71" s="21"/>
      <c r="NZF71" s="21"/>
      <c r="NZG71" s="21"/>
      <c r="NZH71" s="21"/>
      <c r="NZI71" s="21"/>
      <c r="NZJ71" s="21"/>
      <c r="NZK71" s="21"/>
      <c r="NZL71" s="21"/>
      <c r="NZM71" s="21"/>
      <c r="NZN71" s="21"/>
      <c r="NZO71" s="21"/>
      <c r="NZP71" s="21"/>
      <c r="NZQ71" s="21"/>
      <c r="NZR71" s="21"/>
      <c r="NZS71" s="21"/>
      <c r="NZT71" s="21"/>
      <c r="NZU71" s="21"/>
      <c r="NZV71" s="21"/>
      <c r="NZW71" s="21"/>
      <c r="NZX71" s="21"/>
      <c r="NZY71" s="21"/>
      <c r="NZZ71" s="21"/>
      <c r="OAA71" s="21"/>
      <c r="OAB71" s="21"/>
      <c r="OAC71" s="21"/>
      <c r="OAD71" s="21"/>
      <c r="OAE71" s="21"/>
      <c r="OAF71" s="21"/>
      <c r="OAG71" s="21"/>
      <c r="OAH71" s="21"/>
      <c r="OAI71" s="21"/>
      <c r="OAJ71" s="21"/>
      <c r="OAK71" s="21"/>
      <c r="OAL71" s="21"/>
      <c r="OAM71" s="21"/>
      <c r="OAN71" s="21"/>
      <c r="OAO71" s="21"/>
      <c r="OAP71" s="21"/>
      <c r="OAQ71" s="21"/>
      <c r="OAR71" s="21"/>
      <c r="OAS71" s="21"/>
      <c r="OAT71" s="21"/>
      <c r="OAU71" s="21"/>
      <c r="OAV71" s="21"/>
      <c r="OAW71" s="21"/>
      <c r="OAX71" s="21"/>
      <c r="OAY71" s="21"/>
      <c r="OAZ71" s="21"/>
      <c r="OBA71" s="21"/>
      <c r="OBB71" s="21"/>
      <c r="OBC71" s="21"/>
      <c r="OBD71" s="21"/>
      <c r="OBE71" s="21"/>
      <c r="OBF71" s="21"/>
      <c r="OBG71" s="21"/>
      <c r="OBH71" s="21"/>
      <c r="OBI71" s="21"/>
      <c r="OBJ71" s="21"/>
      <c r="OBK71" s="21"/>
      <c r="OBL71" s="21"/>
      <c r="OBM71" s="21"/>
      <c r="OBN71" s="21"/>
      <c r="OBO71" s="21"/>
      <c r="OBP71" s="21"/>
      <c r="OBQ71" s="21"/>
      <c r="OBR71" s="21"/>
      <c r="OBS71" s="21"/>
      <c r="OBT71" s="21"/>
      <c r="OBU71" s="21"/>
      <c r="OBV71" s="21"/>
      <c r="OBW71" s="21"/>
      <c r="OBX71" s="21"/>
      <c r="OBY71" s="21"/>
      <c r="OBZ71" s="21"/>
      <c r="OCA71" s="21"/>
      <c r="OCB71" s="21"/>
      <c r="OCC71" s="21"/>
      <c r="OCD71" s="21"/>
      <c r="OCE71" s="21"/>
      <c r="OCF71" s="21"/>
      <c r="OCG71" s="21"/>
      <c r="OCH71" s="21"/>
      <c r="OCI71" s="21"/>
      <c r="OCJ71" s="21"/>
      <c r="OCK71" s="21"/>
      <c r="OCL71" s="21"/>
      <c r="OCM71" s="21"/>
      <c r="OCN71" s="21"/>
      <c r="OCO71" s="21"/>
      <c r="OCP71" s="21"/>
      <c r="OCQ71" s="21"/>
      <c r="OCR71" s="21"/>
      <c r="OCS71" s="21"/>
      <c r="OCT71" s="21"/>
      <c r="OCU71" s="21"/>
      <c r="OCV71" s="21"/>
      <c r="OCW71" s="21"/>
      <c r="OCX71" s="21"/>
      <c r="OCY71" s="21"/>
      <c r="OCZ71" s="21"/>
      <c r="ODA71" s="21"/>
      <c r="ODB71" s="21"/>
      <c r="ODC71" s="21"/>
      <c r="ODD71" s="21"/>
      <c r="ODE71" s="21"/>
      <c r="ODF71" s="21"/>
      <c r="ODG71" s="21"/>
      <c r="ODH71" s="21"/>
      <c r="ODI71" s="21"/>
      <c r="ODJ71" s="21"/>
      <c r="ODK71" s="21"/>
      <c r="ODL71" s="21"/>
      <c r="ODM71" s="21"/>
      <c r="ODN71" s="21"/>
      <c r="ODO71" s="21"/>
      <c r="ODP71" s="21"/>
      <c r="ODQ71" s="21"/>
      <c r="ODR71" s="21"/>
      <c r="ODS71" s="21"/>
      <c r="ODT71" s="21"/>
      <c r="ODU71" s="21"/>
      <c r="ODV71" s="21"/>
      <c r="ODW71" s="21"/>
      <c r="ODX71" s="21"/>
      <c r="ODY71" s="21"/>
      <c r="ODZ71" s="21"/>
      <c r="OEA71" s="21"/>
      <c r="OEB71" s="21"/>
      <c r="OEC71" s="21"/>
      <c r="OED71" s="21"/>
      <c r="OEE71" s="21"/>
      <c r="OEF71" s="21"/>
      <c r="OEG71" s="21"/>
      <c r="OEH71" s="21"/>
      <c r="OEI71" s="21"/>
      <c r="OEJ71" s="21"/>
      <c r="OEK71" s="21"/>
      <c r="OEL71" s="21"/>
      <c r="OEM71" s="21"/>
      <c r="OEN71" s="21"/>
      <c r="OEO71" s="21"/>
      <c r="OEP71" s="21"/>
      <c r="OEQ71" s="21"/>
      <c r="OER71" s="21"/>
      <c r="OES71" s="21"/>
      <c r="OET71" s="21"/>
      <c r="OEU71" s="21"/>
      <c r="OEV71" s="21"/>
      <c r="OEW71" s="21"/>
      <c r="OEX71" s="21"/>
      <c r="OEY71" s="21"/>
      <c r="OEZ71" s="21"/>
      <c r="OFA71" s="21"/>
      <c r="OFB71" s="21"/>
      <c r="OFC71" s="21"/>
      <c r="OFD71" s="21"/>
      <c r="OFE71" s="21"/>
      <c r="OFF71" s="21"/>
      <c r="OFG71" s="21"/>
      <c r="OFH71" s="21"/>
      <c r="OFI71" s="21"/>
      <c r="OFJ71" s="21"/>
      <c r="OFK71" s="21"/>
      <c r="OFL71" s="21"/>
      <c r="OFM71" s="21"/>
      <c r="OFN71" s="21"/>
      <c r="OFO71" s="21"/>
      <c r="OFP71" s="21"/>
      <c r="OFQ71" s="21"/>
      <c r="OFR71" s="21"/>
      <c r="OFS71" s="21"/>
      <c r="OFT71" s="21"/>
      <c r="OFU71" s="21"/>
      <c r="OFV71" s="21"/>
      <c r="OFW71" s="21"/>
      <c r="OFX71" s="21"/>
      <c r="OFY71" s="21"/>
      <c r="OFZ71" s="21"/>
      <c r="OGA71" s="21"/>
      <c r="OGB71" s="21"/>
      <c r="OGC71" s="21"/>
      <c r="OGD71" s="21"/>
      <c r="OGE71" s="21"/>
      <c r="OGF71" s="21"/>
      <c r="OGG71" s="21"/>
      <c r="OGH71" s="21"/>
      <c r="OGI71" s="21"/>
      <c r="OGJ71" s="21"/>
      <c r="OGK71" s="21"/>
      <c r="OGL71" s="21"/>
      <c r="OGM71" s="21"/>
      <c r="OGN71" s="21"/>
      <c r="OGO71" s="21"/>
      <c r="OGP71" s="21"/>
      <c r="OGQ71" s="21"/>
      <c r="OGR71" s="21"/>
      <c r="OGS71" s="21"/>
      <c r="OGT71" s="21"/>
      <c r="OGU71" s="21"/>
      <c r="OGV71" s="21"/>
      <c r="OGW71" s="21"/>
      <c r="OGX71" s="21"/>
      <c r="OGY71" s="21"/>
      <c r="OGZ71" s="21"/>
      <c r="OHA71" s="21"/>
      <c r="OHB71" s="21"/>
      <c r="OHC71" s="21"/>
      <c r="OHD71" s="21"/>
      <c r="OHE71" s="21"/>
      <c r="OHF71" s="21"/>
      <c r="OHG71" s="21"/>
      <c r="OHH71" s="21"/>
      <c r="OHI71" s="21"/>
      <c r="OHJ71" s="21"/>
      <c r="OHK71" s="21"/>
      <c r="OHL71" s="21"/>
      <c r="OHM71" s="21"/>
      <c r="OHN71" s="21"/>
      <c r="OHO71" s="21"/>
      <c r="OHP71" s="21"/>
      <c r="OHQ71" s="21"/>
      <c r="OHR71" s="21"/>
      <c r="OHS71" s="21"/>
      <c r="OHT71" s="21"/>
      <c r="OHU71" s="21"/>
      <c r="OHV71" s="21"/>
      <c r="OHW71" s="21"/>
      <c r="OHX71" s="21"/>
      <c r="OHY71" s="21"/>
      <c r="OHZ71" s="21"/>
      <c r="OIA71" s="21"/>
      <c r="OIB71" s="21"/>
      <c r="OIC71" s="21"/>
      <c r="OID71" s="21"/>
      <c r="OIE71" s="21"/>
      <c r="OIF71" s="21"/>
      <c r="OIG71" s="21"/>
      <c r="OIH71" s="21"/>
      <c r="OII71" s="21"/>
      <c r="OIJ71" s="21"/>
      <c r="OIK71" s="21"/>
      <c r="OIL71" s="21"/>
      <c r="OIM71" s="21"/>
      <c r="OIN71" s="21"/>
      <c r="OIO71" s="21"/>
      <c r="OIP71" s="21"/>
      <c r="OIQ71" s="21"/>
      <c r="OIR71" s="21"/>
      <c r="OIS71" s="21"/>
      <c r="OIT71" s="21"/>
      <c r="OIU71" s="21"/>
      <c r="OIV71" s="21"/>
      <c r="OIW71" s="21"/>
      <c r="OIX71" s="21"/>
      <c r="OIY71" s="21"/>
      <c r="OIZ71" s="21"/>
      <c r="OJA71" s="21"/>
      <c r="OJB71" s="21"/>
      <c r="OJC71" s="21"/>
      <c r="OJD71" s="21"/>
      <c r="OJE71" s="21"/>
      <c r="OJF71" s="21"/>
      <c r="OJG71" s="21"/>
      <c r="OJH71" s="21"/>
      <c r="OJI71" s="21"/>
      <c r="OJJ71" s="21"/>
      <c r="OJK71" s="21"/>
      <c r="OJL71" s="21"/>
      <c r="OJM71" s="21"/>
      <c r="OJN71" s="21"/>
      <c r="OJO71" s="21"/>
      <c r="OJP71" s="21"/>
      <c r="OJQ71" s="21"/>
      <c r="OJR71" s="21"/>
      <c r="OJS71" s="21"/>
      <c r="OJT71" s="21"/>
      <c r="OJU71" s="21"/>
      <c r="OJV71" s="21"/>
      <c r="OJW71" s="21"/>
      <c r="OJX71" s="21"/>
      <c r="OJY71" s="21"/>
      <c r="OJZ71" s="21"/>
      <c r="OKA71" s="21"/>
      <c r="OKB71" s="21"/>
      <c r="OKC71" s="21"/>
      <c r="OKD71" s="21"/>
      <c r="OKE71" s="21"/>
      <c r="OKF71" s="21"/>
      <c r="OKG71" s="21"/>
      <c r="OKH71" s="21"/>
      <c r="OKI71" s="21"/>
      <c r="OKJ71" s="21"/>
      <c r="OKK71" s="21"/>
      <c r="OKL71" s="21"/>
      <c r="OKM71" s="21"/>
      <c r="OKN71" s="21"/>
      <c r="OKO71" s="21"/>
      <c r="OKP71" s="21"/>
      <c r="OKQ71" s="21"/>
      <c r="OKR71" s="21"/>
      <c r="OKS71" s="21"/>
      <c r="OKT71" s="21"/>
      <c r="OKU71" s="21"/>
      <c r="OKV71" s="21"/>
      <c r="OKW71" s="21"/>
      <c r="OKX71" s="21"/>
      <c r="OKY71" s="21"/>
      <c r="OKZ71" s="21"/>
      <c r="OLA71" s="21"/>
      <c r="OLB71" s="21"/>
      <c r="OLC71" s="21"/>
      <c r="OLD71" s="21"/>
      <c r="OLE71" s="21"/>
      <c r="OLF71" s="21"/>
      <c r="OLG71" s="21"/>
      <c r="OLH71" s="21"/>
      <c r="OLI71" s="21"/>
      <c r="OLJ71" s="21"/>
      <c r="OLK71" s="21"/>
      <c r="OLL71" s="21"/>
      <c r="OLM71" s="21"/>
      <c r="OLN71" s="21"/>
      <c r="OLO71" s="21"/>
      <c r="OLP71" s="21"/>
      <c r="OLQ71" s="21"/>
      <c r="OLR71" s="21"/>
      <c r="OLS71" s="21"/>
      <c r="OLT71" s="21"/>
      <c r="OLU71" s="21"/>
      <c r="OLV71" s="21"/>
      <c r="OLW71" s="21"/>
      <c r="OLX71" s="21"/>
      <c r="OLY71" s="21"/>
      <c r="OLZ71" s="21"/>
      <c r="OMA71" s="21"/>
      <c r="OMB71" s="21"/>
      <c r="OMC71" s="21"/>
      <c r="OMD71" s="21"/>
      <c r="OME71" s="21"/>
      <c r="OMF71" s="21"/>
      <c r="OMG71" s="21"/>
      <c r="OMH71" s="21"/>
      <c r="OMI71" s="21"/>
      <c r="OMJ71" s="21"/>
      <c r="OMK71" s="21"/>
      <c r="OML71" s="21"/>
      <c r="OMM71" s="21"/>
      <c r="OMN71" s="21"/>
      <c r="OMO71" s="21"/>
      <c r="OMP71" s="21"/>
      <c r="OMQ71" s="21"/>
      <c r="OMR71" s="21"/>
      <c r="OMS71" s="21"/>
      <c r="OMT71" s="21"/>
      <c r="OMU71" s="21"/>
      <c r="OMV71" s="21"/>
      <c r="OMW71" s="21"/>
      <c r="OMX71" s="21"/>
      <c r="OMY71" s="21"/>
      <c r="OMZ71" s="21"/>
      <c r="ONA71" s="21"/>
      <c r="ONB71" s="21"/>
      <c r="ONC71" s="21"/>
      <c r="OND71" s="21"/>
      <c r="ONE71" s="21"/>
      <c r="ONF71" s="21"/>
      <c r="ONG71" s="21"/>
      <c r="ONH71" s="21"/>
      <c r="ONI71" s="21"/>
      <c r="ONJ71" s="21"/>
      <c r="ONK71" s="21"/>
      <c r="ONL71" s="21"/>
      <c r="ONM71" s="21"/>
      <c r="ONN71" s="21"/>
      <c r="ONO71" s="21"/>
      <c r="ONP71" s="21"/>
      <c r="ONQ71" s="21"/>
      <c r="ONR71" s="21"/>
      <c r="ONS71" s="21"/>
      <c r="ONT71" s="21"/>
      <c r="ONU71" s="21"/>
      <c r="ONV71" s="21"/>
      <c r="ONW71" s="21"/>
      <c r="ONX71" s="21"/>
      <c r="ONY71" s="21"/>
      <c r="ONZ71" s="21"/>
      <c r="OOA71" s="21"/>
      <c r="OOB71" s="21"/>
      <c r="OOC71" s="21"/>
      <c r="OOD71" s="21"/>
      <c r="OOE71" s="21"/>
      <c r="OOF71" s="21"/>
      <c r="OOG71" s="21"/>
      <c r="OOH71" s="21"/>
      <c r="OOI71" s="21"/>
      <c r="OOJ71" s="21"/>
      <c r="OOK71" s="21"/>
      <c r="OOL71" s="21"/>
      <c r="OOM71" s="21"/>
      <c r="OON71" s="21"/>
      <c r="OOO71" s="21"/>
      <c r="OOP71" s="21"/>
      <c r="OOQ71" s="21"/>
      <c r="OOR71" s="21"/>
      <c r="OOS71" s="21"/>
      <c r="OOT71" s="21"/>
      <c r="OOU71" s="21"/>
      <c r="OOV71" s="21"/>
      <c r="OOW71" s="21"/>
      <c r="OOX71" s="21"/>
      <c r="OOY71" s="21"/>
      <c r="OOZ71" s="21"/>
      <c r="OPA71" s="21"/>
      <c r="OPB71" s="21"/>
      <c r="OPC71" s="21"/>
      <c r="OPD71" s="21"/>
      <c r="OPE71" s="21"/>
      <c r="OPF71" s="21"/>
      <c r="OPG71" s="21"/>
      <c r="OPH71" s="21"/>
      <c r="OPI71" s="21"/>
      <c r="OPJ71" s="21"/>
      <c r="OPK71" s="21"/>
      <c r="OPL71" s="21"/>
      <c r="OPM71" s="21"/>
      <c r="OPN71" s="21"/>
      <c r="OPO71" s="21"/>
      <c r="OPP71" s="21"/>
      <c r="OPQ71" s="21"/>
      <c r="OPR71" s="21"/>
      <c r="OPS71" s="21"/>
      <c r="OPT71" s="21"/>
      <c r="OPU71" s="21"/>
      <c r="OPV71" s="21"/>
      <c r="OPW71" s="21"/>
      <c r="OPX71" s="21"/>
      <c r="OPY71" s="21"/>
      <c r="OPZ71" s="21"/>
      <c r="OQA71" s="21"/>
      <c r="OQB71" s="21"/>
      <c r="OQC71" s="21"/>
      <c r="OQD71" s="21"/>
      <c r="OQE71" s="21"/>
      <c r="OQF71" s="21"/>
      <c r="OQG71" s="21"/>
      <c r="OQH71" s="21"/>
      <c r="OQI71" s="21"/>
      <c r="OQJ71" s="21"/>
      <c r="OQK71" s="21"/>
      <c r="OQL71" s="21"/>
      <c r="OQM71" s="21"/>
      <c r="OQN71" s="21"/>
      <c r="OQO71" s="21"/>
      <c r="OQP71" s="21"/>
      <c r="OQQ71" s="21"/>
      <c r="OQR71" s="21"/>
      <c r="OQS71" s="21"/>
      <c r="OQT71" s="21"/>
      <c r="OQU71" s="21"/>
      <c r="OQV71" s="21"/>
      <c r="OQW71" s="21"/>
      <c r="OQX71" s="21"/>
      <c r="OQY71" s="21"/>
      <c r="OQZ71" s="21"/>
      <c r="ORA71" s="21"/>
      <c r="ORB71" s="21"/>
      <c r="ORC71" s="21"/>
      <c r="ORD71" s="21"/>
      <c r="ORE71" s="21"/>
      <c r="ORF71" s="21"/>
      <c r="ORG71" s="21"/>
      <c r="ORH71" s="21"/>
      <c r="ORI71" s="21"/>
      <c r="ORJ71" s="21"/>
      <c r="ORK71" s="21"/>
      <c r="ORL71" s="21"/>
      <c r="ORM71" s="21"/>
      <c r="ORN71" s="21"/>
      <c r="ORO71" s="21"/>
      <c r="ORP71" s="21"/>
      <c r="ORQ71" s="21"/>
      <c r="ORR71" s="21"/>
      <c r="ORS71" s="21"/>
      <c r="ORT71" s="21"/>
      <c r="ORU71" s="21"/>
      <c r="ORV71" s="21"/>
      <c r="ORW71" s="21"/>
      <c r="ORX71" s="21"/>
      <c r="ORY71" s="21"/>
      <c r="ORZ71" s="21"/>
      <c r="OSA71" s="21"/>
      <c r="OSB71" s="21"/>
      <c r="OSC71" s="21"/>
      <c r="OSD71" s="21"/>
      <c r="OSE71" s="21"/>
      <c r="OSF71" s="21"/>
      <c r="OSG71" s="21"/>
      <c r="OSH71" s="21"/>
      <c r="OSI71" s="21"/>
      <c r="OSJ71" s="21"/>
      <c r="OSK71" s="21"/>
      <c r="OSL71" s="21"/>
      <c r="OSM71" s="21"/>
      <c r="OSN71" s="21"/>
      <c r="OSO71" s="21"/>
      <c r="OSP71" s="21"/>
      <c r="OSQ71" s="21"/>
      <c r="OSR71" s="21"/>
      <c r="OSS71" s="21"/>
      <c r="OST71" s="21"/>
      <c r="OSU71" s="21"/>
      <c r="OSV71" s="21"/>
      <c r="OSW71" s="21"/>
      <c r="OSX71" s="21"/>
      <c r="OSY71" s="21"/>
      <c r="OSZ71" s="21"/>
      <c r="OTA71" s="21"/>
      <c r="OTB71" s="21"/>
      <c r="OTC71" s="21"/>
      <c r="OTD71" s="21"/>
      <c r="OTE71" s="21"/>
      <c r="OTF71" s="21"/>
      <c r="OTG71" s="21"/>
      <c r="OTH71" s="21"/>
      <c r="OTI71" s="21"/>
      <c r="OTJ71" s="21"/>
      <c r="OTK71" s="21"/>
      <c r="OTL71" s="21"/>
      <c r="OTM71" s="21"/>
      <c r="OTN71" s="21"/>
      <c r="OTO71" s="21"/>
      <c r="OTP71" s="21"/>
      <c r="OTQ71" s="21"/>
      <c r="OTR71" s="21"/>
      <c r="OTS71" s="21"/>
      <c r="OTT71" s="21"/>
      <c r="OTU71" s="21"/>
      <c r="OTV71" s="21"/>
      <c r="OTW71" s="21"/>
      <c r="OTX71" s="21"/>
      <c r="OTY71" s="21"/>
      <c r="OTZ71" s="21"/>
      <c r="OUA71" s="21"/>
      <c r="OUB71" s="21"/>
      <c r="OUC71" s="21"/>
      <c r="OUD71" s="21"/>
      <c r="OUE71" s="21"/>
      <c r="OUF71" s="21"/>
      <c r="OUG71" s="21"/>
      <c r="OUH71" s="21"/>
      <c r="OUI71" s="21"/>
      <c r="OUJ71" s="21"/>
      <c r="OUK71" s="21"/>
      <c r="OUL71" s="21"/>
      <c r="OUM71" s="21"/>
      <c r="OUN71" s="21"/>
      <c r="OUO71" s="21"/>
      <c r="OUP71" s="21"/>
      <c r="OUQ71" s="21"/>
      <c r="OUR71" s="21"/>
      <c r="OUS71" s="21"/>
      <c r="OUT71" s="21"/>
      <c r="OUU71" s="21"/>
      <c r="OUV71" s="21"/>
      <c r="OUW71" s="21"/>
      <c r="OUX71" s="21"/>
      <c r="OUY71" s="21"/>
      <c r="OUZ71" s="21"/>
      <c r="OVA71" s="21"/>
      <c r="OVB71" s="21"/>
      <c r="OVC71" s="21"/>
      <c r="OVD71" s="21"/>
      <c r="OVE71" s="21"/>
      <c r="OVF71" s="21"/>
      <c r="OVG71" s="21"/>
      <c r="OVH71" s="21"/>
      <c r="OVI71" s="21"/>
      <c r="OVJ71" s="21"/>
      <c r="OVK71" s="21"/>
      <c r="OVL71" s="21"/>
      <c r="OVM71" s="21"/>
      <c r="OVN71" s="21"/>
      <c r="OVO71" s="21"/>
      <c r="OVP71" s="21"/>
      <c r="OVQ71" s="21"/>
      <c r="OVR71" s="21"/>
      <c r="OVS71" s="21"/>
      <c r="OVT71" s="21"/>
      <c r="OVU71" s="21"/>
      <c r="OVV71" s="21"/>
      <c r="OVW71" s="21"/>
      <c r="OVX71" s="21"/>
      <c r="OVY71" s="21"/>
      <c r="OVZ71" s="21"/>
      <c r="OWA71" s="21"/>
      <c r="OWB71" s="21"/>
      <c r="OWC71" s="21"/>
      <c r="OWD71" s="21"/>
      <c r="OWE71" s="21"/>
      <c r="OWF71" s="21"/>
      <c r="OWG71" s="21"/>
      <c r="OWH71" s="21"/>
      <c r="OWI71" s="21"/>
      <c r="OWJ71" s="21"/>
      <c r="OWK71" s="21"/>
      <c r="OWL71" s="21"/>
      <c r="OWM71" s="21"/>
      <c r="OWN71" s="21"/>
      <c r="OWO71" s="21"/>
      <c r="OWP71" s="21"/>
      <c r="OWQ71" s="21"/>
      <c r="OWR71" s="21"/>
      <c r="OWS71" s="21"/>
      <c r="OWT71" s="21"/>
      <c r="OWU71" s="21"/>
      <c r="OWV71" s="21"/>
      <c r="OWW71" s="21"/>
      <c r="OWX71" s="21"/>
      <c r="OWY71" s="21"/>
      <c r="OWZ71" s="21"/>
      <c r="OXA71" s="21"/>
      <c r="OXB71" s="21"/>
      <c r="OXC71" s="21"/>
      <c r="OXD71" s="21"/>
      <c r="OXE71" s="21"/>
      <c r="OXF71" s="21"/>
      <c r="OXG71" s="21"/>
      <c r="OXH71" s="21"/>
      <c r="OXI71" s="21"/>
      <c r="OXJ71" s="21"/>
      <c r="OXK71" s="21"/>
      <c r="OXL71" s="21"/>
      <c r="OXM71" s="21"/>
      <c r="OXN71" s="21"/>
      <c r="OXO71" s="21"/>
      <c r="OXP71" s="21"/>
      <c r="OXQ71" s="21"/>
      <c r="OXR71" s="21"/>
      <c r="OXS71" s="21"/>
      <c r="OXT71" s="21"/>
      <c r="OXU71" s="21"/>
      <c r="OXV71" s="21"/>
      <c r="OXW71" s="21"/>
      <c r="OXX71" s="21"/>
      <c r="OXY71" s="21"/>
      <c r="OXZ71" s="21"/>
      <c r="OYA71" s="21"/>
      <c r="OYB71" s="21"/>
      <c r="OYC71" s="21"/>
      <c r="OYD71" s="21"/>
      <c r="OYE71" s="21"/>
      <c r="OYF71" s="21"/>
      <c r="OYG71" s="21"/>
      <c r="OYH71" s="21"/>
      <c r="OYI71" s="21"/>
      <c r="OYJ71" s="21"/>
      <c r="OYK71" s="21"/>
      <c r="OYL71" s="21"/>
      <c r="OYM71" s="21"/>
      <c r="OYN71" s="21"/>
      <c r="OYO71" s="21"/>
      <c r="OYP71" s="21"/>
      <c r="OYQ71" s="21"/>
      <c r="OYR71" s="21"/>
      <c r="OYS71" s="21"/>
      <c r="OYT71" s="21"/>
      <c r="OYU71" s="21"/>
      <c r="OYV71" s="21"/>
      <c r="OYW71" s="21"/>
      <c r="OYX71" s="21"/>
      <c r="OYY71" s="21"/>
      <c r="OYZ71" s="21"/>
      <c r="OZA71" s="21"/>
      <c r="OZB71" s="21"/>
      <c r="OZC71" s="21"/>
      <c r="OZD71" s="21"/>
      <c r="OZE71" s="21"/>
      <c r="OZF71" s="21"/>
      <c r="OZG71" s="21"/>
      <c r="OZH71" s="21"/>
      <c r="OZI71" s="21"/>
      <c r="OZJ71" s="21"/>
      <c r="OZK71" s="21"/>
      <c r="OZL71" s="21"/>
      <c r="OZM71" s="21"/>
      <c r="OZN71" s="21"/>
      <c r="OZO71" s="21"/>
      <c r="OZP71" s="21"/>
      <c r="OZQ71" s="21"/>
      <c r="OZR71" s="21"/>
      <c r="OZS71" s="21"/>
      <c r="OZT71" s="21"/>
      <c r="OZU71" s="21"/>
      <c r="OZV71" s="21"/>
      <c r="OZW71" s="21"/>
      <c r="OZX71" s="21"/>
      <c r="OZY71" s="21"/>
      <c r="OZZ71" s="21"/>
      <c r="PAA71" s="21"/>
      <c r="PAB71" s="21"/>
      <c r="PAC71" s="21"/>
      <c r="PAD71" s="21"/>
      <c r="PAE71" s="21"/>
      <c r="PAF71" s="21"/>
      <c r="PAG71" s="21"/>
      <c r="PAH71" s="21"/>
      <c r="PAI71" s="21"/>
      <c r="PAJ71" s="21"/>
      <c r="PAK71" s="21"/>
      <c r="PAL71" s="21"/>
      <c r="PAM71" s="21"/>
      <c r="PAN71" s="21"/>
      <c r="PAO71" s="21"/>
      <c r="PAP71" s="21"/>
      <c r="PAQ71" s="21"/>
      <c r="PAR71" s="21"/>
      <c r="PAS71" s="21"/>
      <c r="PAT71" s="21"/>
      <c r="PAU71" s="21"/>
      <c r="PAV71" s="21"/>
      <c r="PAW71" s="21"/>
      <c r="PAX71" s="21"/>
      <c r="PAY71" s="21"/>
      <c r="PAZ71" s="21"/>
      <c r="PBA71" s="21"/>
      <c r="PBB71" s="21"/>
      <c r="PBC71" s="21"/>
      <c r="PBD71" s="21"/>
      <c r="PBE71" s="21"/>
      <c r="PBF71" s="21"/>
      <c r="PBG71" s="21"/>
      <c r="PBH71" s="21"/>
      <c r="PBI71" s="21"/>
      <c r="PBJ71" s="21"/>
      <c r="PBK71" s="21"/>
      <c r="PBL71" s="21"/>
      <c r="PBM71" s="21"/>
      <c r="PBN71" s="21"/>
      <c r="PBO71" s="21"/>
      <c r="PBP71" s="21"/>
      <c r="PBQ71" s="21"/>
      <c r="PBR71" s="21"/>
      <c r="PBS71" s="21"/>
      <c r="PBT71" s="21"/>
      <c r="PBU71" s="21"/>
      <c r="PBV71" s="21"/>
      <c r="PBW71" s="21"/>
      <c r="PBX71" s="21"/>
      <c r="PBY71" s="21"/>
      <c r="PBZ71" s="21"/>
      <c r="PCA71" s="21"/>
      <c r="PCB71" s="21"/>
      <c r="PCC71" s="21"/>
      <c r="PCD71" s="21"/>
      <c r="PCE71" s="21"/>
      <c r="PCF71" s="21"/>
      <c r="PCG71" s="21"/>
      <c r="PCH71" s="21"/>
      <c r="PCI71" s="21"/>
      <c r="PCJ71" s="21"/>
      <c r="PCK71" s="21"/>
      <c r="PCL71" s="21"/>
      <c r="PCM71" s="21"/>
      <c r="PCN71" s="21"/>
      <c r="PCO71" s="21"/>
      <c r="PCP71" s="21"/>
      <c r="PCQ71" s="21"/>
      <c r="PCR71" s="21"/>
      <c r="PCS71" s="21"/>
      <c r="PCT71" s="21"/>
      <c r="PCU71" s="21"/>
      <c r="PCV71" s="21"/>
      <c r="PCW71" s="21"/>
      <c r="PCX71" s="21"/>
      <c r="PCY71" s="21"/>
      <c r="PCZ71" s="21"/>
      <c r="PDA71" s="21"/>
      <c r="PDB71" s="21"/>
      <c r="PDC71" s="21"/>
      <c r="PDD71" s="21"/>
      <c r="PDE71" s="21"/>
      <c r="PDF71" s="21"/>
      <c r="PDG71" s="21"/>
      <c r="PDH71" s="21"/>
      <c r="PDI71" s="21"/>
      <c r="PDJ71" s="21"/>
      <c r="PDK71" s="21"/>
      <c r="PDL71" s="21"/>
      <c r="PDM71" s="21"/>
      <c r="PDN71" s="21"/>
      <c r="PDO71" s="21"/>
      <c r="PDP71" s="21"/>
      <c r="PDQ71" s="21"/>
      <c r="PDR71" s="21"/>
      <c r="PDS71" s="21"/>
      <c r="PDT71" s="21"/>
      <c r="PDU71" s="21"/>
      <c r="PDV71" s="21"/>
      <c r="PDW71" s="21"/>
      <c r="PDX71" s="21"/>
      <c r="PDY71" s="21"/>
      <c r="PDZ71" s="21"/>
      <c r="PEA71" s="21"/>
      <c r="PEB71" s="21"/>
      <c r="PEC71" s="21"/>
      <c r="PED71" s="21"/>
      <c r="PEE71" s="21"/>
      <c r="PEF71" s="21"/>
      <c r="PEG71" s="21"/>
      <c r="PEH71" s="21"/>
      <c r="PEI71" s="21"/>
      <c r="PEJ71" s="21"/>
      <c r="PEK71" s="21"/>
      <c r="PEL71" s="21"/>
      <c r="PEM71" s="21"/>
      <c r="PEN71" s="21"/>
      <c r="PEO71" s="21"/>
      <c r="PEP71" s="21"/>
      <c r="PEQ71" s="21"/>
      <c r="PER71" s="21"/>
      <c r="PES71" s="21"/>
      <c r="PET71" s="21"/>
      <c r="PEU71" s="21"/>
      <c r="PEV71" s="21"/>
      <c r="PEW71" s="21"/>
      <c r="PEX71" s="21"/>
      <c r="PEY71" s="21"/>
      <c r="PEZ71" s="21"/>
      <c r="PFA71" s="21"/>
      <c r="PFB71" s="21"/>
      <c r="PFC71" s="21"/>
      <c r="PFD71" s="21"/>
      <c r="PFE71" s="21"/>
      <c r="PFF71" s="21"/>
      <c r="PFG71" s="21"/>
      <c r="PFH71" s="21"/>
      <c r="PFI71" s="21"/>
      <c r="PFJ71" s="21"/>
      <c r="PFK71" s="21"/>
      <c r="PFL71" s="21"/>
      <c r="PFM71" s="21"/>
      <c r="PFN71" s="21"/>
      <c r="PFO71" s="21"/>
      <c r="PFP71" s="21"/>
      <c r="PFQ71" s="21"/>
      <c r="PFR71" s="21"/>
      <c r="PFS71" s="21"/>
      <c r="PFT71" s="21"/>
      <c r="PFU71" s="21"/>
      <c r="PFV71" s="21"/>
      <c r="PFW71" s="21"/>
      <c r="PFX71" s="21"/>
      <c r="PFY71" s="21"/>
      <c r="PFZ71" s="21"/>
      <c r="PGA71" s="21"/>
      <c r="PGB71" s="21"/>
      <c r="PGC71" s="21"/>
      <c r="PGD71" s="21"/>
      <c r="PGE71" s="21"/>
      <c r="PGF71" s="21"/>
      <c r="PGG71" s="21"/>
      <c r="PGH71" s="21"/>
      <c r="PGI71" s="21"/>
      <c r="PGJ71" s="21"/>
      <c r="PGK71" s="21"/>
      <c r="PGL71" s="21"/>
      <c r="PGM71" s="21"/>
      <c r="PGN71" s="21"/>
      <c r="PGO71" s="21"/>
      <c r="PGP71" s="21"/>
      <c r="PGQ71" s="21"/>
      <c r="PGR71" s="21"/>
      <c r="PGS71" s="21"/>
      <c r="PGT71" s="21"/>
      <c r="PGU71" s="21"/>
      <c r="PGV71" s="21"/>
      <c r="PGW71" s="21"/>
      <c r="PGX71" s="21"/>
      <c r="PGY71" s="21"/>
      <c r="PGZ71" s="21"/>
      <c r="PHA71" s="21"/>
      <c r="PHB71" s="21"/>
      <c r="PHC71" s="21"/>
      <c r="PHD71" s="21"/>
      <c r="PHE71" s="21"/>
      <c r="PHF71" s="21"/>
      <c r="PHG71" s="21"/>
      <c r="PHH71" s="21"/>
      <c r="PHI71" s="21"/>
      <c r="PHJ71" s="21"/>
      <c r="PHK71" s="21"/>
      <c r="PHL71" s="21"/>
      <c r="PHM71" s="21"/>
      <c r="PHN71" s="21"/>
      <c r="PHO71" s="21"/>
      <c r="PHP71" s="21"/>
      <c r="PHQ71" s="21"/>
      <c r="PHR71" s="21"/>
      <c r="PHS71" s="21"/>
      <c r="PHT71" s="21"/>
      <c r="PHU71" s="21"/>
      <c r="PHV71" s="21"/>
      <c r="PHW71" s="21"/>
      <c r="PHX71" s="21"/>
      <c r="PHY71" s="21"/>
      <c r="PHZ71" s="21"/>
      <c r="PIA71" s="21"/>
      <c r="PIB71" s="21"/>
      <c r="PIC71" s="21"/>
      <c r="PID71" s="21"/>
      <c r="PIE71" s="21"/>
      <c r="PIF71" s="21"/>
      <c r="PIG71" s="21"/>
      <c r="PIH71" s="21"/>
      <c r="PII71" s="21"/>
      <c r="PIJ71" s="21"/>
      <c r="PIK71" s="21"/>
      <c r="PIL71" s="21"/>
      <c r="PIM71" s="21"/>
      <c r="PIN71" s="21"/>
      <c r="PIO71" s="21"/>
      <c r="PIP71" s="21"/>
      <c r="PIQ71" s="21"/>
      <c r="PIR71" s="21"/>
      <c r="PIS71" s="21"/>
      <c r="PIT71" s="21"/>
      <c r="PIU71" s="21"/>
      <c r="PIV71" s="21"/>
      <c r="PIW71" s="21"/>
      <c r="PIX71" s="21"/>
      <c r="PIY71" s="21"/>
      <c r="PIZ71" s="21"/>
      <c r="PJA71" s="21"/>
      <c r="PJB71" s="21"/>
      <c r="PJC71" s="21"/>
      <c r="PJD71" s="21"/>
      <c r="PJE71" s="21"/>
      <c r="PJF71" s="21"/>
      <c r="PJG71" s="21"/>
      <c r="PJH71" s="21"/>
      <c r="PJI71" s="21"/>
      <c r="PJJ71" s="21"/>
      <c r="PJK71" s="21"/>
      <c r="PJL71" s="21"/>
      <c r="PJM71" s="21"/>
      <c r="PJN71" s="21"/>
      <c r="PJO71" s="21"/>
      <c r="PJP71" s="21"/>
      <c r="PJQ71" s="21"/>
      <c r="PJR71" s="21"/>
      <c r="PJS71" s="21"/>
      <c r="PJT71" s="21"/>
      <c r="PJU71" s="21"/>
      <c r="PJV71" s="21"/>
      <c r="PJW71" s="21"/>
      <c r="PJX71" s="21"/>
      <c r="PJY71" s="21"/>
      <c r="PJZ71" s="21"/>
      <c r="PKA71" s="21"/>
      <c r="PKB71" s="21"/>
      <c r="PKC71" s="21"/>
      <c r="PKD71" s="21"/>
      <c r="PKE71" s="21"/>
      <c r="PKF71" s="21"/>
      <c r="PKG71" s="21"/>
      <c r="PKH71" s="21"/>
      <c r="PKI71" s="21"/>
      <c r="PKJ71" s="21"/>
      <c r="PKK71" s="21"/>
      <c r="PKL71" s="21"/>
      <c r="PKM71" s="21"/>
      <c r="PKN71" s="21"/>
      <c r="PKO71" s="21"/>
      <c r="PKP71" s="21"/>
      <c r="PKQ71" s="21"/>
      <c r="PKR71" s="21"/>
      <c r="PKS71" s="21"/>
      <c r="PKT71" s="21"/>
      <c r="PKU71" s="21"/>
      <c r="PKV71" s="21"/>
      <c r="PKW71" s="21"/>
      <c r="PKX71" s="21"/>
      <c r="PKY71" s="21"/>
      <c r="PKZ71" s="21"/>
      <c r="PLA71" s="21"/>
      <c r="PLB71" s="21"/>
      <c r="PLC71" s="21"/>
      <c r="PLD71" s="21"/>
      <c r="PLE71" s="21"/>
      <c r="PLF71" s="21"/>
      <c r="PLG71" s="21"/>
      <c r="PLH71" s="21"/>
      <c r="PLI71" s="21"/>
      <c r="PLJ71" s="21"/>
      <c r="PLK71" s="21"/>
      <c r="PLL71" s="21"/>
      <c r="PLM71" s="21"/>
      <c r="PLN71" s="21"/>
      <c r="PLO71" s="21"/>
      <c r="PLP71" s="21"/>
      <c r="PLQ71" s="21"/>
      <c r="PLR71" s="21"/>
      <c r="PLS71" s="21"/>
      <c r="PLT71" s="21"/>
      <c r="PLU71" s="21"/>
      <c r="PLV71" s="21"/>
      <c r="PLW71" s="21"/>
      <c r="PLX71" s="21"/>
      <c r="PLY71" s="21"/>
      <c r="PLZ71" s="21"/>
      <c r="PMA71" s="21"/>
      <c r="PMB71" s="21"/>
      <c r="PMC71" s="21"/>
      <c r="PMD71" s="21"/>
      <c r="PME71" s="21"/>
      <c r="PMF71" s="21"/>
      <c r="PMG71" s="21"/>
      <c r="PMH71" s="21"/>
      <c r="PMI71" s="21"/>
      <c r="PMJ71" s="21"/>
      <c r="PMK71" s="21"/>
      <c r="PML71" s="21"/>
      <c r="PMM71" s="21"/>
      <c r="PMN71" s="21"/>
      <c r="PMO71" s="21"/>
      <c r="PMP71" s="21"/>
      <c r="PMQ71" s="21"/>
      <c r="PMR71" s="21"/>
      <c r="PMS71" s="21"/>
      <c r="PMT71" s="21"/>
      <c r="PMU71" s="21"/>
      <c r="PMV71" s="21"/>
      <c r="PMW71" s="21"/>
      <c r="PMX71" s="21"/>
      <c r="PMY71" s="21"/>
      <c r="PMZ71" s="21"/>
      <c r="PNA71" s="21"/>
      <c r="PNB71" s="21"/>
      <c r="PNC71" s="21"/>
      <c r="PND71" s="21"/>
      <c r="PNE71" s="21"/>
      <c r="PNF71" s="21"/>
      <c r="PNG71" s="21"/>
      <c r="PNH71" s="21"/>
      <c r="PNI71" s="21"/>
      <c r="PNJ71" s="21"/>
      <c r="PNK71" s="21"/>
      <c r="PNL71" s="21"/>
      <c r="PNM71" s="21"/>
      <c r="PNN71" s="21"/>
      <c r="PNO71" s="21"/>
      <c r="PNP71" s="21"/>
      <c r="PNQ71" s="21"/>
      <c r="PNR71" s="21"/>
      <c r="PNS71" s="21"/>
      <c r="PNT71" s="21"/>
      <c r="PNU71" s="21"/>
      <c r="PNV71" s="21"/>
      <c r="PNW71" s="21"/>
      <c r="PNX71" s="21"/>
      <c r="PNY71" s="21"/>
      <c r="PNZ71" s="21"/>
      <c r="POA71" s="21"/>
      <c r="POB71" s="21"/>
      <c r="POC71" s="21"/>
      <c r="POD71" s="21"/>
      <c r="POE71" s="21"/>
      <c r="POF71" s="21"/>
      <c r="POG71" s="21"/>
      <c r="POH71" s="21"/>
      <c r="POI71" s="21"/>
      <c r="POJ71" s="21"/>
      <c r="POK71" s="21"/>
      <c r="POL71" s="21"/>
      <c r="POM71" s="21"/>
      <c r="PON71" s="21"/>
      <c r="POO71" s="21"/>
      <c r="POP71" s="21"/>
      <c r="POQ71" s="21"/>
      <c r="POR71" s="21"/>
      <c r="POS71" s="21"/>
      <c r="POT71" s="21"/>
      <c r="POU71" s="21"/>
      <c r="POV71" s="21"/>
      <c r="POW71" s="21"/>
      <c r="POX71" s="21"/>
      <c r="POY71" s="21"/>
      <c r="POZ71" s="21"/>
      <c r="PPA71" s="21"/>
      <c r="PPB71" s="21"/>
      <c r="PPC71" s="21"/>
      <c r="PPD71" s="21"/>
      <c r="PPE71" s="21"/>
      <c r="PPF71" s="21"/>
      <c r="PPG71" s="21"/>
      <c r="PPH71" s="21"/>
      <c r="PPI71" s="21"/>
      <c r="PPJ71" s="21"/>
      <c r="PPK71" s="21"/>
      <c r="PPL71" s="21"/>
      <c r="PPM71" s="21"/>
      <c r="PPN71" s="21"/>
      <c r="PPO71" s="21"/>
      <c r="PPP71" s="21"/>
      <c r="PPQ71" s="21"/>
      <c r="PPR71" s="21"/>
      <c r="PPS71" s="21"/>
      <c r="PPT71" s="21"/>
      <c r="PPU71" s="21"/>
      <c r="PPV71" s="21"/>
      <c r="PPW71" s="21"/>
      <c r="PPX71" s="21"/>
      <c r="PPY71" s="21"/>
      <c r="PPZ71" s="21"/>
      <c r="PQA71" s="21"/>
      <c r="PQB71" s="21"/>
      <c r="PQC71" s="21"/>
      <c r="PQD71" s="21"/>
      <c r="PQE71" s="21"/>
      <c r="PQF71" s="21"/>
      <c r="PQG71" s="21"/>
      <c r="PQH71" s="21"/>
      <c r="PQI71" s="21"/>
      <c r="PQJ71" s="21"/>
      <c r="PQK71" s="21"/>
      <c r="PQL71" s="21"/>
      <c r="PQM71" s="21"/>
      <c r="PQN71" s="21"/>
      <c r="PQO71" s="21"/>
      <c r="PQP71" s="21"/>
      <c r="PQQ71" s="21"/>
      <c r="PQR71" s="21"/>
      <c r="PQS71" s="21"/>
      <c r="PQT71" s="21"/>
      <c r="PQU71" s="21"/>
      <c r="PQV71" s="21"/>
      <c r="PQW71" s="21"/>
      <c r="PQX71" s="21"/>
      <c r="PQY71" s="21"/>
      <c r="PQZ71" s="21"/>
      <c r="PRA71" s="21"/>
      <c r="PRB71" s="21"/>
      <c r="PRC71" s="21"/>
      <c r="PRD71" s="21"/>
      <c r="PRE71" s="21"/>
      <c r="PRF71" s="21"/>
      <c r="PRG71" s="21"/>
      <c r="PRH71" s="21"/>
      <c r="PRI71" s="21"/>
      <c r="PRJ71" s="21"/>
      <c r="PRK71" s="21"/>
      <c r="PRL71" s="21"/>
      <c r="PRM71" s="21"/>
      <c r="PRN71" s="21"/>
      <c r="PRO71" s="21"/>
      <c r="PRP71" s="21"/>
      <c r="PRQ71" s="21"/>
      <c r="PRR71" s="21"/>
      <c r="PRS71" s="21"/>
      <c r="PRT71" s="21"/>
      <c r="PRU71" s="21"/>
      <c r="PRV71" s="21"/>
      <c r="PRW71" s="21"/>
      <c r="PRX71" s="21"/>
      <c r="PRY71" s="21"/>
      <c r="PRZ71" s="21"/>
      <c r="PSA71" s="21"/>
      <c r="PSB71" s="21"/>
      <c r="PSC71" s="21"/>
      <c r="PSD71" s="21"/>
      <c r="PSE71" s="21"/>
      <c r="PSF71" s="21"/>
      <c r="PSG71" s="21"/>
      <c r="PSH71" s="21"/>
      <c r="PSI71" s="21"/>
      <c r="PSJ71" s="21"/>
      <c r="PSK71" s="21"/>
      <c r="PSL71" s="21"/>
      <c r="PSM71" s="21"/>
      <c r="PSN71" s="21"/>
      <c r="PSO71" s="21"/>
      <c r="PSP71" s="21"/>
      <c r="PSQ71" s="21"/>
      <c r="PSR71" s="21"/>
      <c r="PSS71" s="21"/>
      <c r="PST71" s="21"/>
      <c r="PSU71" s="21"/>
      <c r="PSV71" s="21"/>
      <c r="PSW71" s="21"/>
      <c r="PSX71" s="21"/>
      <c r="PSY71" s="21"/>
      <c r="PSZ71" s="21"/>
      <c r="PTA71" s="21"/>
      <c r="PTB71" s="21"/>
      <c r="PTC71" s="21"/>
      <c r="PTD71" s="21"/>
      <c r="PTE71" s="21"/>
      <c r="PTF71" s="21"/>
      <c r="PTG71" s="21"/>
      <c r="PTH71" s="21"/>
      <c r="PTI71" s="21"/>
      <c r="PTJ71" s="21"/>
      <c r="PTK71" s="21"/>
      <c r="PTL71" s="21"/>
      <c r="PTM71" s="21"/>
      <c r="PTN71" s="21"/>
      <c r="PTO71" s="21"/>
      <c r="PTP71" s="21"/>
      <c r="PTQ71" s="21"/>
      <c r="PTR71" s="21"/>
      <c r="PTS71" s="21"/>
      <c r="PTT71" s="21"/>
      <c r="PTU71" s="21"/>
      <c r="PTV71" s="21"/>
      <c r="PTW71" s="21"/>
      <c r="PTX71" s="21"/>
      <c r="PTY71" s="21"/>
      <c r="PTZ71" s="21"/>
      <c r="PUA71" s="21"/>
      <c r="PUB71" s="21"/>
      <c r="PUC71" s="21"/>
      <c r="PUD71" s="21"/>
      <c r="PUE71" s="21"/>
      <c r="PUF71" s="21"/>
      <c r="PUG71" s="21"/>
      <c r="PUH71" s="21"/>
      <c r="PUI71" s="21"/>
      <c r="PUJ71" s="21"/>
      <c r="PUK71" s="21"/>
      <c r="PUL71" s="21"/>
      <c r="PUM71" s="21"/>
      <c r="PUN71" s="21"/>
      <c r="PUO71" s="21"/>
      <c r="PUP71" s="21"/>
      <c r="PUQ71" s="21"/>
      <c r="PUR71" s="21"/>
      <c r="PUS71" s="21"/>
      <c r="PUT71" s="21"/>
      <c r="PUU71" s="21"/>
      <c r="PUV71" s="21"/>
      <c r="PUW71" s="21"/>
      <c r="PUX71" s="21"/>
      <c r="PUY71" s="21"/>
      <c r="PUZ71" s="21"/>
      <c r="PVA71" s="21"/>
      <c r="PVB71" s="21"/>
      <c r="PVC71" s="21"/>
      <c r="PVD71" s="21"/>
      <c r="PVE71" s="21"/>
      <c r="PVF71" s="21"/>
      <c r="PVG71" s="21"/>
      <c r="PVH71" s="21"/>
      <c r="PVI71" s="21"/>
      <c r="PVJ71" s="21"/>
      <c r="PVK71" s="21"/>
      <c r="PVL71" s="21"/>
      <c r="PVM71" s="21"/>
      <c r="PVN71" s="21"/>
      <c r="PVO71" s="21"/>
      <c r="PVP71" s="21"/>
      <c r="PVQ71" s="21"/>
      <c r="PVR71" s="21"/>
      <c r="PVS71" s="21"/>
      <c r="PVT71" s="21"/>
      <c r="PVU71" s="21"/>
      <c r="PVV71" s="21"/>
      <c r="PVW71" s="21"/>
      <c r="PVX71" s="21"/>
      <c r="PVY71" s="21"/>
      <c r="PVZ71" s="21"/>
      <c r="PWA71" s="21"/>
      <c r="PWB71" s="21"/>
      <c r="PWC71" s="21"/>
      <c r="PWD71" s="21"/>
      <c r="PWE71" s="21"/>
      <c r="PWF71" s="21"/>
      <c r="PWG71" s="21"/>
      <c r="PWH71" s="21"/>
      <c r="PWI71" s="21"/>
      <c r="PWJ71" s="21"/>
      <c r="PWK71" s="21"/>
      <c r="PWL71" s="21"/>
      <c r="PWM71" s="21"/>
      <c r="PWN71" s="21"/>
      <c r="PWO71" s="21"/>
      <c r="PWP71" s="21"/>
      <c r="PWQ71" s="21"/>
      <c r="PWR71" s="21"/>
      <c r="PWS71" s="21"/>
      <c r="PWT71" s="21"/>
      <c r="PWU71" s="21"/>
      <c r="PWV71" s="21"/>
      <c r="PWW71" s="21"/>
      <c r="PWX71" s="21"/>
      <c r="PWY71" s="21"/>
      <c r="PWZ71" s="21"/>
      <c r="PXA71" s="21"/>
      <c r="PXB71" s="21"/>
      <c r="PXC71" s="21"/>
      <c r="PXD71" s="21"/>
      <c r="PXE71" s="21"/>
      <c r="PXF71" s="21"/>
      <c r="PXG71" s="21"/>
      <c r="PXH71" s="21"/>
      <c r="PXI71" s="21"/>
      <c r="PXJ71" s="21"/>
      <c r="PXK71" s="21"/>
      <c r="PXL71" s="21"/>
      <c r="PXM71" s="21"/>
      <c r="PXN71" s="21"/>
      <c r="PXO71" s="21"/>
      <c r="PXP71" s="21"/>
      <c r="PXQ71" s="21"/>
      <c r="PXR71" s="21"/>
      <c r="PXS71" s="21"/>
      <c r="PXT71" s="21"/>
      <c r="PXU71" s="21"/>
      <c r="PXV71" s="21"/>
      <c r="PXW71" s="21"/>
      <c r="PXX71" s="21"/>
      <c r="PXY71" s="21"/>
      <c r="PXZ71" s="21"/>
      <c r="PYA71" s="21"/>
      <c r="PYB71" s="21"/>
      <c r="PYC71" s="21"/>
      <c r="PYD71" s="21"/>
      <c r="PYE71" s="21"/>
      <c r="PYF71" s="21"/>
      <c r="PYG71" s="21"/>
      <c r="PYH71" s="21"/>
      <c r="PYI71" s="21"/>
      <c r="PYJ71" s="21"/>
      <c r="PYK71" s="21"/>
      <c r="PYL71" s="21"/>
      <c r="PYM71" s="21"/>
      <c r="PYN71" s="21"/>
      <c r="PYO71" s="21"/>
      <c r="PYP71" s="21"/>
      <c r="PYQ71" s="21"/>
      <c r="PYR71" s="21"/>
      <c r="PYS71" s="21"/>
      <c r="PYT71" s="21"/>
      <c r="PYU71" s="21"/>
      <c r="PYV71" s="21"/>
      <c r="PYW71" s="21"/>
      <c r="PYX71" s="21"/>
      <c r="PYY71" s="21"/>
      <c r="PYZ71" s="21"/>
      <c r="PZA71" s="21"/>
      <c r="PZB71" s="21"/>
      <c r="PZC71" s="21"/>
      <c r="PZD71" s="21"/>
      <c r="PZE71" s="21"/>
      <c r="PZF71" s="21"/>
      <c r="PZG71" s="21"/>
      <c r="PZH71" s="21"/>
      <c r="PZI71" s="21"/>
      <c r="PZJ71" s="21"/>
      <c r="PZK71" s="21"/>
      <c r="PZL71" s="21"/>
      <c r="PZM71" s="21"/>
      <c r="PZN71" s="21"/>
      <c r="PZO71" s="21"/>
      <c r="PZP71" s="21"/>
      <c r="PZQ71" s="21"/>
      <c r="PZR71" s="21"/>
      <c r="PZS71" s="21"/>
      <c r="PZT71" s="21"/>
      <c r="PZU71" s="21"/>
      <c r="PZV71" s="21"/>
      <c r="PZW71" s="21"/>
      <c r="PZX71" s="21"/>
      <c r="PZY71" s="21"/>
      <c r="PZZ71" s="21"/>
      <c r="QAA71" s="21"/>
      <c r="QAB71" s="21"/>
      <c r="QAC71" s="21"/>
      <c r="QAD71" s="21"/>
      <c r="QAE71" s="21"/>
      <c r="QAF71" s="21"/>
      <c r="QAG71" s="21"/>
      <c r="QAH71" s="21"/>
      <c r="QAI71" s="21"/>
      <c r="QAJ71" s="21"/>
      <c r="QAK71" s="21"/>
      <c r="QAL71" s="21"/>
      <c r="QAM71" s="21"/>
      <c r="QAN71" s="21"/>
      <c r="QAO71" s="21"/>
      <c r="QAP71" s="21"/>
      <c r="QAQ71" s="21"/>
      <c r="QAR71" s="21"/>
      <c r="QAS71" s="21"/>
      <c r="QAT71" s="21"/>
      <c r="QAU71" s="21"/>
      <c r="QAV71" s="21"/>
      <c r="QAW71" s="21"/>
      <c r="QAX71" s="21"/>
      <c r="QAY71" s="21"/>
      <c r="QAZ71" s="21"/>
      <c r="QBA71" s="21"/>
      <c r="QBB71" s="21"/>
      <c r="QBC71" s="21"/>
      <c r="QBD71" s="21"/>
      <c r="QBE71" s="21"/>
      <c r="QBF71" s="21"/>
      <c r="QBG71" s="21"/>
      <c r="QBH71" s="21"/>
      <c r="QBI71" s="21"/>
      <c r="QBJ71" s="21"/>
      <c r="QBK71" s="21"/>
      <c r="QBL71" s="21"/>
      <c r="QBM71" s="21"/>
      <c r="QBN71" s="21"/>
      <c r="QBO71" s="21"/>
      <c r="QBP71" s="21"/>
      <c r="QBQ71" s="21"/>
      <c r="QBR71" s="21"/>
      <c r="QBS71" s="21"/>
      <c r="QBT71" s="21"/>
      <c r="QBU71" s="21"/>
      <c r="QBV71" s="21"/>
      <c r="QBW71" s="21"/>
      <c r="QBX71" s="21"/>
      <c r="QBY71" s="21"/>
      <c r="QBZ71" s="21"/>
      <c r="QCA71" s="21"/>
      <c r="QCB71" s="21"/>
      <c r="QCC71" s="21"/>
      <c r="QCD71" s="21"/>
      <c r="QCE71" s="21"/>
      <c r="QCF71" s="21"/>
      <c r="QCG71" s="21"/>
      <c r="QCH71" s="21"/>
      <c r="QCI71" s="21"/>
      <c r="QCJ71" s="21"/>
      <c r="QCK71" s="21"/>
      <c r="QCL71" s="21"/>
      <c r="QCM71" s="21"/>
      <c r="QCN71" s="21"/>
      <c r="QCO71" s="21"/>
      <c r="QCP71" s="21"/>
      <c r="QCQ71" s="21"/>
      <c r="QCR71" s="21"/>
      <c r="QCS71" s="21"/>
      <c r="QCT71" s="21"/>
      <c r="QCU71" s="21"/>
      <c r="QCV71" s="21"/>
      <c r="QCW71" s="21"/>
      <c r="QCX71" s="21"/>
      <c r="QCY71" s="21"/>
      <c r="QCZ71" s="21"/>
      <c r="QDA71" s="21"/>
      <c r="QDB71" s="21"/>
      <c r="QDC71" s="21"/>
      <c r="QDD71" s="21"/>
      <c r="QDE71" s="21"/>
      <c r="QDF71" s="21"/>
      <c r="QDG71" s="21"/>
      <c r="QDH71" s="21"/>
      <c r="QDI71" s="21"/>
      <c r="QDJ71" s="21"/>
      <c r="QDK71" s="21"/>
      <c r="QDL71" s="21"/>
      <c r="QDM71" s="21"/>
      <c r="QDN71" s="21"/>
      <c r="QDO71" s="21"/>
      <c r="QDP71" s="21"/>
      <c r="QDQ71" s="21"/>
      <c r="QDR71" s="21"/>
      <c r="QDS71" s="21"/>
      <c r="QDT71" s="21"/>
      <c r="QDU71" s="21"/>
      <c r="QDV71" s="21"/>
      <c r="QDW71" s="21"/>
      <c r="QDX71" s="21"/>
      <c r="QDY71" s="21"/>
      <c r="QDZ71" s="21"/>
      <c r="QEA71" s="21"/>
      <c r="QEB71" s="21"/>
      <c r="QEC71" s="21"/>
      <c r="QED71" s="21"/>
      <c r="QEE71" s="21"/>
      <c r="QEF71" s="21"/>
      <c r="QEG71" s="21"/>
      <c r="QEH71" s="21"/>
      <c r="QEI71" s="21"/>
      <c r="QEJ71" s="21"/>
      <c r="QEK71" s="21"/>
      <c r="QEL71" s="21"/>
      <c r="QEM71" s="21"/>
      <c r="QEN71" s="21"/>
      <c r="QEO71" s="21"/>
      <c r="QEP71" s="21"/>
      <c r="QEQ71" s="21"/>
      <c r="QER71" s="21"/>
      <c r="QES71" s="21"/>
      <c r="QET71" s="21"/>
      <c r="QEU71" s="21"/>
      <c r="QEV71" s="21"/>
      <c r="QEW71" s="21"/>
      <c r="QEX71" s="21"/>
      <c r="QEY71" s="21"/>
      <c r="QEZ71" s="21"/>
      <c r="QFA71" s="21"/>
      <c r="QFB71" s="21"/>
      <c r="QFC71" s="21"/>
      <c r="QFD71" s="21"/>
      <c r="QFE71" s="21"/>
      <c r="QFF71" s="21"/>
      <c r="QFG71" s="21"/>
      <c r="QFH71" s="21"/>
      <c r="QFI71" s="21"/>
      <c r="QFJ71" s="21"/>
      <c r="QFK71" s="21"/>
      <c r="QFL71" s="21"/>
      <c r="QFM71" s="21"/>
      <c r="QFN71" s="21"/>
      <c r="QFO71" s="21"/>
      <c r="QFP71" s="21"/>
      <c r="QFQ71" s="21"/>
      <c r="QFR71" s="21"/>
      <c r="QFS71" s="21"/>
      <c r="QFT71" s="21"/>
      <c r="QFU71" s="21"/>
      <c r="QFV71" s="21"/>
      <c r="QFW71" s="21"/>
      <c r="QFX71" s="21"/>
      <c r="QFY71" s="21"/>
      <c r="QFZ71" s="21"/>
      <c r="QGA71" s="21"/>
      <c r="QGB71" s="21"/>
      <c r="QGC71" s="21"/>
      <c r="QGD71" s="21"/>
      <c r="QGE71" s="21"/>
      <c r="QGF71" s="21"/>
      <c r="QGG71" s="21"/>
      <c r="QGH71" s="21"/>
      <c r="QGI71" s="21"/>
      <c r="QGJ71" s="21"/>
      <c r="QGK71" s="21"/>
      <c r="QGL71" s="21"/>
      <c r="QGM71" s="21"/>
      <c r="QGN71" s="21"/>
      <c r="QGO71" s="21"/>
      <c r="QGP71" s="21"/>
      <c r="QGQ71" s="21"/>
      <c r="QGR71" s="21"/>
      <c r="QGS71" s="21"/>
      <c r="QGT71" s="21"/>
      <c r="QGU71" s="21"/>
      <c r="QGV71" s="21"/>
      <c r="QGW71" s="21"/>
      <c r="QGX71" s="21"/>
      <c r="QGY71" s="21"/>
      <c r="QGZ71" s="21"/>
      <c r="QHA71" s="21"/>
      <c r="QHB71" s="21"/>
      <c r="QHC71" s="21"/>
      <c r="QHD71" s="21"/>
      <c r="QHE71" s="21"/>
      <c r="QHF71" s="21"/>
      <c r="QHG71" s="21"/>
      <c r="QHH71" s="21"/>
      <c r="QHI71" s="21"/>
      <c r="QHJ71" s="21"/>
      <c r="QHK71" s="21"/>
      <c r="QHL71" s="21"/>
      <c r="QHM71" s="21"/>
      <c r="QHN71" s="21"/>
      <c r="QHO71" s="21"/>
      <c r="QHP71" s="21"/>
      <c r="QHQ71" s="21"/>
      <c r="QHR71" s="21"/>
      <c r="QHS71" s="21"/>
      <c r="QHT71" s="21"/>
      <c r="QHU71" s="21"/>
      <c r="QHV71" s="21"/>
      <c r="QHW71" s="21"/>
      <c r="QHX71" s="21"/>
      <c r="QHY71" s="21"/>
      <c r="QHZ71" s="21"/>
      <c r="QIA71" s="21"/>
      <c r="QIB71" s="21"/>
      <c r="QIC71" s="21"/>
      <c r="QID71" s="21"/>
      <c r="QIE71" s="21"/>
      <c r="QIF71" s="21"/>
      <c r="QIG71" s="21"/>
      <c r="QIH71" s="21"/>
      <c r="QII71" s="21"/>
      <c r="QIJ71" s="21"/>
      <c r="QIK71" s="21"/>
      <c r="QIL71" s="21"/>
      <c r="QIM71" s="21"/>
      <c r="QIN71" s="21"/>
      <c r="QIO71" s="21"/>
      <c r="QIP71" s="21"/>
      <c r="QIQ71" s="21"/>
      <c r="QIR71" s="21"/>
      <c r="QIS71" s="21"/>
      <c r="QIT71" s="21"/>
      <c r="QIU71" s="21"/>
      <c r="QIV71" s="21"/>
      <c r="QIW71" s="21"/>
      <c r="QIX71" s="21"/>
      <c r="QIY71" s="21"/>
      <c r="QIZ71" s="21"/>
      <c r="QJA71" s="21"/>
      <c r="QJB71" s="21"/>
      <c r="QJC71" s="21"/>
      <c r="QJD71" s="21"/>
      <c r="QJE71" s="21"/>
      <c r="QJF71" s="21"/>
      <c r="QJG71" s="21"/>
      <c r="QJH71" s="21"/>
      <c r="QJI71" s="21"/>
      <c r="QJJ71" s="21"/>
      <c r="QJK71" s="21"/>
      <c r="QJL71" s="21"/>
      <c r="QJM71" s="21"/>
      <c r="QJN71" s="21"/>
      <c r="QJO71" s="21"/>
      <c r="QJP71" s="21"/>
      <c r="QJQ71" s="21"/>
      <c r="QJR71" s="21"/>
      <c r="QJS71" s="21"/>
      <c r="QJT71" s="21"/>
      <c r="QJU71" s="21"/>
      <c r="QJV71" s="21"/>
      <c r="QJW71" s="21"/>
      <c r="QJX71" s="21"/>
      <c r="QJY71" s="21"/>
      <c r="QJZ71" s="21"/>
      <c r="QKA71" s="21"/>
      <c r="QKB71" s="21"/>
      <c r="QKC71" s="21"/>
      <c r="QKD71" s="21"/>
      <c r="QKE71" s="21"/>
      <c r="QKF71" s="21"/>
      <c r="QKG71" s="21"/>
      <c r="QKH71" s="21"/>
      <c r="QKI71" s="21"/>
      <c r="QKJ71" s="21"/>
      <c r="QKK71" s="21"/>
      <c r="QKL71" s="21"/>
      <c r="QKM71" s="21"/>
      <c r="QKN71" s="21"/>
      <c r="QKO71" s="21"/>
      <c r="QKP71" s="21"/>
      <c r="QKQ71" s="21"/>
      <c r="QKR71" s="21"/>
      <c r="QKS71" s="21"/>
      <c r="QKT71" s="21"/>
      <c r="QKU71" s="21"/>
      <c r="QKV71" s="21"/>
      <c r="QKW71" s="21"/>
      <c r="QKX71" s="21"/>
      <c r="QKY71" s="21"/>
      <c r="QKZ71" s="21"/>
      <c r="QLA71" s="21"/>
      <c r="QLB71" s="21"/>
      <c r="QLC71" s="21"/>
      <c r="QLD71" s="21"/>
      <c r="QLE71" s="21"/>
      <c r="QLF71" s="21"/>
      <c r="QLG71" s="21"/>
      <c r="QLH71" s="21"/>
      <c r="QLI71" s="21"/>
      <c r="QLJ71" s="21"/>
      <c r="QLK71" s="21"/>
      <c r="QLL71" s="21"/>
      <c r="QLM71" s="21"/>
      <c r="QLN71" s="21"/>
      <c r="QLO71" s="21"/>
      <c r="QLP71" s="21"/>
      <c r="QLQ71" s="21"/>
      <c r="QLR71" s="21"/>
      <c r="QLS71" s="21"/>
      <c r="QLT71" s="21"/>
      <c r="QLU71" s="21"/>
      <c r="QLV71" s="21"/>
      <c r="QLW71" s="21"/>
      <c r="QLX71" s="21"/>
      <c r="QLY71" s="21"/>
      <c r="QLZ71" s="21"/>
      <c r="QMA71" s="21"/>
      <c r="QMB71" s="21"/>
      <c r="QMC71" s="21"/>
      <c r="QMD71" s="21"/>
      <c r="QME71" s="21"/>
      <c r="QMF71" s="21"/>
      <c r="QMG71" s="21"/>
      <c r="QMH71" s="21"/>
      <c r="QMI71" s="21"/>
      <c r="QMJ71" s="21"/>
      <c r="QMK71" s="21"/>
      <c r="QML71" s="21"/>
      <c r="QMM71" s="21"/>
      <c r="QMN71" s="21"/>
      <c r="QMO71" s="21"/>
      <c r="QMP71" s="21"/>
      <c r="QMQ71" s="21"/>
      <c r="QMR71" s="21"/>
      <c r="QMS71" s="21"/>
      <c r="QMT71" s="21"/>
      <c r="QMU71" s="21"/>
      <c r="QMV71" s="21"/>
      <c r="QMW71" s="21"/>
      <c r="QMX71" s="21"/>
      <c r="QMY71" s="21"/>
      <c r="QMZ71" s="21"/>
      <c r="QNA71" s="21"/>
      <c r="QNB71" s="21"/>
      <c r="QNC71" s="21"/>
      <c r="QND71" s="21"/>
      <c r="QNE71" s="21"/>
      <c r="QNF71" s="21"/>
      <c r="QNG71" s="21"/>
      <c r="QNH71" s="21"/>
      <c r="QNI71" s="21"/>
      <c r="QNJ71" s="21"/>
      <c r="QNK71" s="21"/>
      <c r="QNL71" s="21"/>
      <c r="QNM71" s="21"/>
      <c r="QNN71" s="21"/>
      <c r="QNO71" s="21"/>
      <c r="QNP71" s="21"/>
      <c r="QNQ71" s="21"/>
      <c r="QNR71" s="21"/>
      <c r="QNS71" s="21"/>
      <c r="QNT71" s="21"/>
      <c r="QNU71" s="21"/>
      <c r="QNV71" s="21"/>
      <c r="QNW71" s="21"/>
      <c r="QNX71" s="21"/>
      <c r="QNY71" s="21"/>
      <c r="QNZ71" s="21"/>
      <c r="QOA71" s="21"/>
      <c r="QOB71" s="21"/>
      <c r="QOC71" s="21"/>
      <c r="QOD71" s="21"/>
      <c r="QOE71" s="21"/>
      <c r="QOF71" s="21"/>
      <c r="QOG71" s="21"/>
      <c r="QOH71" s="21"/>
      <c r="QOI71" s="21"/>
      <c r="QOJ71" s="21"/>
      <c r="QOK71" s="21"/>
      <c r="QOL71" s="21"/>
      <c r="QOM71" s="21"/>
      <c r="QON71" s="21"/>
      <c r="QOO71" s="21"/>
      <c r="QOP71" s="21"/>
      <c r="QOQ71" s="21"/>
      <c r="QOR71" s="21"/>
      <c r="QOS71" s="21"/>
      <c r="QOT71" s="21"/>
      <c r="QOU71" s="21"/>
      <c r="QOV71" s="21"/>
      <c r="QOW71" s="21"/>
      <c r="QOX71" s="21"/>
      <c r="QOY71" s="21"/>
      <c r="QOZ71" s="21"/>
      <c r="QPA71" s="21"/>
      <c r="QPB71" s="21"/>
      <c r="QPC71" s="21"/>
      <c r="QPD71" s="21"/>
      <c r="QPE71" s="21"/>
      <c r="QPF71" s="21"/>
      <c r="QPG71" s="21"/>
      <c r="QPH71" s="21"/>
      <c r="QPI71" s="21"/>
      <c r="QPJ71" s="21"/>
      <c r="QPK71" s="21"/>
      <c r="QPL71" s="21"/>
      <c r="QPM71" s="21"/>
      <c r="QPN71" s="21"/>
      <c r="QPO71" s="21"/>
      <c r="QPP71" s="21"/>
      <c r="QPQ71" s="21"/>
      <c r="QPR71" s="21"/>
      <c r="QPS71" s="21"/>
      <c r="QPT71" s="21"/>
      <c r="QPU71" s="21"/>
      <c r="QPV71" s="21"/>
      <c r="QPW71" s="21"/>
      <c r="QPX71" s="21"/>
      <c r="QPY71" s="21"/>
      <c r="QPZ71" s="21"/>
      <c r="QQA71" s="21"/>
      <c r="QQB71" s="21"/>
      <c r="QQC71" s="21"/>
      <c r="QQD71" s="21"/>
      <c r="QQE71" s="21"/>
      <c r="QQF71" s="21"/>
      <c r="QQG71" s="21"/>
      <c r="QQH71" s="21"/>
      <c r="QQI71" s="21"/>
      <c r="QQJ71" s="21"/>
      <c r="QQK71" s="21"/>
      <c r="QQL71" s="21"/>
      <c r="QQM71" s="21"/>
      <c r="QQN71" s="21"/>
      <c r="QQO71" s="21"/>
      <c r="QQP71" s="21"/>
      <c r="QQQ71" s="21"/>
      <c r="QQR71" s="21"/>
      <c r="QQS71" s="21"/>
      <c r="QQT71" s="21"/>
      <c r="QQU71" s="21"/>
      <c r="QQV71" s="21"/>
      <c r="QQW71" s="21"/>
      <c r="QQX71" s="21"/>
      <c r="QQY71" s="21"/>
      <c r="QQZ71" s="21"/>
      <c r="QRA71" s="21"/>
      <c r="QRB71" s="21"/>
      <c r="QRC71" s="21"/>
      <c r="QRD71" s="21"/>
      <c r="QRE71" s="21"/>
      <c r="QRF71" s="21"/>
      <c r="QRG71" s="21"/>
      <c r="QRH71" s="21"/>
      <c r="QRI71" s="21"/>
      <c r="QRJ71" s="21"/>
      <c r="QRK71" s="21"/>
      <c r="QRL71" s="21"/>
      <c r="QRM71" s="21"/>
      <c r="QRN71" s="21"/>
      <c r="QRO71" s="21"/>
      <c r="QRP71" s="21"/>
      <c r="QRQ71" s="21"/>
      <c r="QRR71" s="21"/>
      <c r="QRS71" s="21"/>
      <c r="QRT71" s="21"/>
      <c r="QRU71" s="21"/>
      <c r="QRV71" s="21"/>
      <c r="QRW71" s="21"/>
      <c r="QRX71" s="21"/>
      <c r="QRY71" s="21"/>
      <c r="QRZ71" s="21"/>
      <c r="QSA71" s="21"/>
      <c r="QSB71" s="21"/>
      <c r="QSC71" s="21"/>
      <c r="QSD71" s="21"/>
      <c r="QSE71" s="21"/>
      <c r="QSF71" s="21"/>
      <c r="QSG71" s="21"/>
      <c r="QSH71" s="21"/>
      <c r="QSI71" s="21"/>
      <c r="QSJ71" s="21"/>
      <c r="QSK71" s="21"/>
      <c r="QSL71" s="21"/>
      <c r="QSM71" s="21"/>
      <c r="QSN71" s="21"/>
      <c r="QSO71" s="21"/>
      <c r="QSP71" s="21"/>
      <c r="QSQ71" s="21"/>
      <c r="QSR71" s="21"/>
      <c r="QSS71" s="21"/>
      <c r="QST71" s="21"/>
      <c r="QSU71" s="21"/>
      <c r="QSV71" s="21"/>
      <c r="QSW71" s="21"/>
      <c r="QSX71" s="21"/>
      <c r="QSY71" s="21"/>
      <c r="QSZ71" s="21"/>
      <c r="QTA71" s="21"/>
      <c r="QTB71" s="21"/>
      <c r="QTC71" s="21"/>
      <c r="QTD71" s="21"/>
      <c r="QTE71" s="21"/>
      <c r="QTF71" s="21"/>
      <c r="QTG71" s="21"/>
      <c r="QTH71" s="21"/>
      <c r="QTI71" s="21"/>
      <c r="QTJ71" s="21"/>
      <c r="QTK71" s="21"/>
      <c r="QTL71" s="21"/>
      <c r="QTM71" s="21"/>
      <c r="QTN71" s="21"/>
      <c r="QTO71" s="21"/>
      <c r="QTP71" s="21"/>
      <c r="QTQ71" s="21"/>
      <c r="QTR71" s="21"/>
      <c r="QTS71" s="21"/>
      <c r="QTT71" s="21"/>
      <c r="QTU71" s="21"/>
      <c r="QTV71" s="21"/>
      <c r="QTW71" s="21"/>
      <c r="QTX71" s="21"/>
      <c r="QTY71" s="21"/>
      <c r="QTZ71" s="21"/>
      <c r="QUA71" s="21"/>
      <c r="QUB71" s="21"/>
      <c r="QUC71" s="21"/>
      <c r="QUD71" s="21"/>
      <c r="QUE71" s="21"/>
      <c r="QUF71" s="21"/>
      <c r="QUG71" s="21"/>
      <c r="QUH71" s="21"/>
      <c r="QUI71" s="21"/>
      <c r="QUJ71" s="21"/>
      <c r="QUK71" s="21"/>
      <c r="QUL71" s="21"/>
      <c r="QUM71" s="21"/>
      <c r="QUN71" s="21"/>
      <c r="QUO71" s="21"/>
      <c r="QUP71" s="21"/>
      <c r="QUQ71" s="21"/>
      <c r="QUR71" s="21"/>
      <c r="QUS71" s="21"/>
      <c r="QUT71" s="21"/>
      <c r="QUU71" s="21"/>
      <c r="QUV71" s="21"/>
      <c r="QUW71" s="21"/>
      <c r="QUX71" s="21"/>
      <c r="QUY71" s="21"/>
      <c r="QUZ71" s="21"/>
      <c r="QVA71" s="21"/>
      <c r="QVB71" s="21"/>
      <c r="QVC71" s="21"/>
      <c r="QVD71" s="21"/>
      <c r="QVE71" s="21"/>
      <c r="QVF71" s="21"/>
      <c r="QVG71" s="21"/>
      <c r="QVH71" s="21"/>
      <c r="QVI71" s="21"/>
      <c r="QVJ71" s="21"/>
      <c r="QVK71" s="21"/>
      <c r="QVL71" s="21"/>
      <c r="QVM71" s="21"/>
      <c r="QVN71" s="21"/>
      <c r="QVO71" s="21"/>
      <c r="QVP71" s="21"/>
      <c r="QVQ71" s="21"/>
      <c r="QVR71" s="21"/>
      <c r="QVS71" s="21"/>
      <c r="QVT71" s="21"/>
      <c r="QVU71" s="21"/>
      <c r="QVV71" s="21"/>
      <c r="QVW71" s="21"/>
      <c r="QVX71" s="21"/>
      <c r="QVY71" s="21"/>
      <c r="QVZ71" s="21"/>
      <c r="QWA71" s="21"/>
      <c r="QWB71" s="21"/>
      <c r="QWC71" s="21"/>
      <c r="QWD71" s="21"/>
      <c r="QWE71" s="21"/>
      <c r="QWF71" s="21"/>
      <c r="QWG71" s="21"/>
      <c r="QWH71" s="21"/>
      <c r="QWI71" s="21"/>
      <c r="QWJ71" s="21"/>
      <c r="QWK71" s="21"/>
      <c r="QWL71" s="21"/>
      <c r="QWM71" s="21"/>
      <c r="QWN71" s="21"/>
      <c r="QWO71" s="21"/>
      <c r="QWP71" s="21"/>
      <c r="QWQ71" s="21"/>
      <c r="QWR71" s="21"/>
      <c r="QWS71" s="21"/>
      <c r="QWT71" s="21"/>
      <c r="QWU71" s="21"/>
      <c r="QWV71" s="21"/>
      <c r="QWW71" s="21"/>
      <c r="QWX71" s="21"/>
      <c r="QWY71" s="21"/>
      <c r="QWZ71" s="21"/>
      <c r="QXA71" s="21"/>
      <c r="QXB71" s="21"/>
      <c r="QXC71" s="21"/>
      <c r="QXD71" s="21"/>
      <c r="QXE71" s="21"/>
      <c r="QXF71" s="21"/>
      <c r="QXG71" s="21"/>
      <c r="QXH71" s="21"/>
      <c r="QXI71" s="21"/>
      <c r="QXJ71" s="21"/>
      <c r="QXK71" s="21"/>
      <c r="QXL71" s="21"/>
      <c r="QXM71" s="21"/>
      <c r="QXN71" s="21"/>
      <c r="QXO71" s="21"/>
      <c r="QXP71" s="21"/>
      <c r="QXQ71" s="21"/>
      <c r="QXR71" s="21"/>
      <c r="QXS71" s="21"/>
      <c r="QXT71" s="21"/>
      <c r="QXU71" s="21"/>
      <c r="QXV71" s="21"/>
      <c r="QXW71" s="21"/>
      <c r="QXX71" s="21"/>
      <c r="QXY71" s="21"/>
      <c r="QXZ71" s="21"/>
      <c r="QYA71" s="21"/>
      <c r="QYB71" s="21"/>
      <c r="QYC71" s="21"/>
      <c r="QYD71" s="21"/>
      <c r="QYE71" s="21"/>
      <c r="QYF71" s="21"/>
      <c r="QYG71" s="21"/>
      <c r="QYH71" s="21"/>
      <c r="QYI71" s="21"/>
      <c r="QYJ71" s="21"/>
      <c r="QYK71" s="21"/>
      <c r="QYL71" s="21"/>
      <c r="QYM71" s="21"/>
      <c r="QYN71" s="21"/>
      <c r="QYO71" s="21"/>
      <c r="QYP71" s="21"/>
      <c r="QYQ71" s="21"/>
      <c r="QYR71" s="21"/>
      <c r="QYS71" s="21"/>
      <c r="QYT71" s="21"/>
      <c r="QYU71" s="21"/>
      <c r="QYV71" s="21"/>
      <c r="QYW71" s="21"/>
      <c r="QYX71" s="21"/>
      <c r="QYY71" s="21"/>
      <c r="QYZ71" s="21"/>
      <c r="QZA71" s="21"/>
      <c r="QZB71" s="21"/>
      <c r="QZC71" s="21"/>
      <c r="QZD71" s="21"/>
      <c r="QZE71" s="21"/>
      <c r="QZF71" s="21"/>
      <c r="QZG71" s="21"/>
      <c r="QZH71" s="21"/>
      <c r="QZI71" s="21"/>
      <c r="QZJ71" s="21"/>
      <c r="QZK71" s="21"/>
      <c r="QZL71" s="21"/>
      <c r="QZM71" s="21"/>
      <c r="QZN71" s="21"/>
      <c r="QZO71" s="21"/>
      <c r="QZP71" s="21"/>
      <c r="QZQ71" s="21"/>
      <c r="QZR71" s="21"/>
      <c r="QZS71" s="21"/>
      <c r="QZT71" s="21"/>
      <c r="QZU71" s="21"/>
      <c r="QZV71" s="21"/>
      <c r="QZW71" s="21"/>
      <c r="QZX71" s="21"/>
      <c r="QZY71" s="21"/>
      <c r="QZZ71" s="21"/>
      <c r="RAA71" s="21"/>
      <c r="RAB71" s="21"/>
      <c r="RAC71" s="21"/>
      <c r="RAD71" s="21"/>
      <c r="RAE71" s="21"/>
      <c r="RAF71" s="21"/>
      <c r="RAG71" s="21"/>
      <c r="RAH71" s="21"/>
      <c r="RAI71" s="21"/>
      <c r="RAJ71" s="21"/>
      <c r="RAK71" s="21"/>
      <c r="RAL71" s="21"/>
      <c r="RAM71" s="21"/>
      <c r="RAN71" s="21"/>
      <c r="RAO71" s="21"/>
      <c r="RAP71" s="21"/>
      <c r="RAQ71" s="21"/>
      <c r="RAR71" s="21"/>
      <c r="RAS71" s="21"/>
      <c r="RAT71" s="21"/>
      <c r="RAU71" s="21"/>
      <c r="RAV71" s="21"/>
      <c r="RAW71" s="21"/>
      <c r="RAX71" s="21"/>
      <c r="RAY71" s="21"/>
      <c r="RAZ71" s="21"/>
      <c r="RBA71" s="21"/>
      <c r="RBB71" s="21"/>
      <c r="RBC71" s="21"/>
      <c r="RBD71" s="21"/>
      <c r="RBE71" s="21"/>
      <c r="RBF71" s="21"/>
      <c r="RBG71" s="21"/>
      <c r="RBH71" s="21"/>
      <c r="RBI71" s="21"/>
      <c r="RBJ71" s="21"/>
      <c r="RBK71" s="21"/>
      <c r="RBL71" s="21"/>
      <c r="RBM71" s="21"/>
      <c r="RBN71" s="21"/>
      <c r="RBO71" s="21"/>
      <c r="RBP71" s="21"/>
      <c r="RBQ71" s="21"/>
      <c r="RBR71" s="21"/>
      <c r="RBS71" s="21"/>
      <c r="RBT71" s="21"/>
      <c r="RBU71" s="21"/>
      <c r="RBV71" s="21"/>
      <c r="RBW71" s="21"/>
      <c r="RBX71" s="21"/>
      <c r="RBY71" s="21"/>
      <c r="RBZ71" s="21"/>
      <c r="RCA71" s="21"/>
      <c r="RCB71" s="21"/>
      <c r="RCC71" s="21"/>
      <c r="RCD71" s="21"/>
      <c r="RCE71" s="21"/>
      <c r="RCF71" s="21"/>
      <c r="RCG71" s="21"/>
      <c r="RCH71" s="21"/>
      <c r="RCI71" s="21"/>
      <c r="RCJ71" s="21"/>
      <c r="RCK71" s="21"/>
      <c r="RCL71" s="21"/>
      <c r="RCM71" s="21"/>
      <c r="RCN71" s="21"/>
      <c r="RCO71" s="21"/>
      <c r="RCP71" s="21"/>
      <c r="RCQ71" s="21"/>
      <c r="RCR71" s="21"/>
      <c r="RCS71" s="21"/>
      <c r="RCT71" s="21"/>
      <c r="RCU71" s="21"/>
      <c r="RCV71" s="21"/>
      <c r="RCW71" s="21"/>
      <c r="RCX71" s="21"/>
      <c r="RCY71" s="21"/>
      <c r="RCZ71" s="21"/>
      <c r="RDA71" s="21"/>
      <c r="RDB71" s="21"/>
      <c r="RDC71" s="21"/>
      <c r="RDD71" s="21"/>
      <c r="RDE71" s="21"/>
      <c r="RDF71" s="21"/>
      <c r="RDG71" s="21"/>
      <c r="RDH71" s="21"/>
      <c r="RDI71" s="21"/>
      <c r="RDJ71" s="21"/>
      <c r="RDK71" s="21"/>
      <c r="RDL71" s="21"/>
      <c r="RDM71" s="21"/>
      <c r="RDN71" s="21"/>
      <c r="RDO71" s="21"/>
      <c r="RDP71" s="21"/>
      <c r="RDQ71" s="21"/>
      <c r="RDR71" s="21"/>
      <c r="RDS71" s="21"/>
      <c r="RDT71" s="21"/>
      <c r="RDU71" s="21"/>
      <c r="RDV71" s="21"/>
      <c r="RDW71" s="21"/>
      <c r="RDX71" s="21"/>
      <c r="RDY71" s="21"/>
      <c r="RDZ71" s="21"/>
      <c r="REA71" s="21"/>
      <c r="REB71" s="21"/>
      <c r="REC71" s="21"/>
      <c r="RED71" s="21"/>
      <c r="REE71" s="21"/>
      <c r="REF71" s="21"/>
      <c r="REG71" s="21"/>
      <c r="REH71" s="21"/>
      <c r="REI71" s="21"/>
      <c r="REJ71" s="21"/>
      <c r="REK71" s="21"/>
      <c r="REL71" s="21"/>
      <c r="REM71" s="21"/>
      <c r="REN71" s="21"/>
      <c r="REO71" s="21"/>
      <c r="REP71" s="21"/>
      <c r="REQ71" s="21"/>
      <c r="RER71" s="21"/>
      <c r="RES71" s="21"/>
      <c r="RET71" s="21"/>
      <c r="REU71" s="21"/>
      <c r="REV71" s="21"/>
      <c r="REW71" s="21"/>
      <c r="REX71" s="21"/>
      <c r="REY71" s="21"/>
      <c r="REZ71" s="21"/>
      <c r="RFA71" s="21"/>
      <c r="RFB71" s="21"/>
      <c r="RFC71" s="21"/>
      <c r="RFD71" s="21"/>
      <c r="RFE71" s="21"/>
      <c r="RFF71" s="21"/>
      <c r="RFG71" s="21"/>
      <c r="RFH71" s="21"/>
      <c r="RFI71" s="21"/>
      <c r="RFJ71" s="21"/>
      <c r="RFK71" s="21"/>
      <c r="RFL71" s="21"/>
      <c r="RFM71" s="21"/>
      <c r="RFN71" s="21"/>
      <c r="RFO71" s="21"/>
      <c r="RFP71" s="21"/>
      <c r="RFQ71" s="21"/>
      <c r="RFR71" s="21"/>
      <c r="RFS71" s="21"/>
      <c r="RFT71" s="21"/>
      <c r="RFU71" s="21"/>
      <c r="RFV71" s="21"/>
      <c r="RFW71" s="21"/>
      <c r="RFX71" s="21"/>
      <c r="RFY71" s="21"/>
      <c r="RFZ71" s="21"/>
      <c r="RGA71" s="21"/>
      <c r="RGB71" s="21"/>
      <c r="RGC71" s="21"/>
      <c r="RGD71" s="21"/>
      <c r="RGE71" s="21"/>
      <c r="RGF71" s="21"/>
      <c r="RGG71" s="21"/>
      <c r="RGH71" s="21"/>
      <c r="RGI71" s="21"/>
      <c r="RGJ71" s="21"/>
      <c r="RGK71" s="21"/>
      <c r="RGL71" s="21"/>
      <c r="RGM71" s="21"/>
      <c r="RGN71" s="21"/>
      <c r="RGO71" s="21"/>
      <c r="RGP71" s="21"/>
      <c r="RGQ71" s="21"/>
      <c r="RGR71" s="21"/>
      <c r="RGS71" s="21"/>
      <c r="RGT71" s="21"/>
      <c r="RGU71" s="21"/>
      <c r="RGV71" s="21"/>
      <c r="RGW71" s="21"/>
      <c r="RGX71" s="21"/>
      <c r="RGY71" s="21"/>
      <c r="RGZ71" s="21"/>
      <c r="RHA71" s="21"/>
      <c r="RHB71" s="21"/>
      <c r="RHC71" s="21"/>
      <c r="RHD71" s="21"/>
      <c r="RHE71" s="21"/>
      <c r="RHF71" s="21"/>
      <c r="RHG71" s="21"/>
      <c r="RHH71" s="21"/>
      <c r="RHI71" s="21"/>
      <c r="RHJ71" s="21"/>
      <c r="RHK71" s="21"/>
      <c r="RHL71" s="21"/>
      <c r="RHM71" s="21"/>
      <c r="RHN71" s="21"/>
      <c r="RHO71" s="21"/>
      <c r="RHP71" s="21"/>
      <c r="RHQ71" s="21"/>
      <c r="RHR71" s="21"/>
      <c r="RHS71" s="21"/>
      <c r="RHT71" s="21"/>
      <c r="RHU71" s="21"/>
      <c r="RHV71" s="21"/>
      <c r="RHW71" s="21"/>
      <c r="RHX71" s="21"/>
      <c r="RHY71" s="21"/>
      <c r="RHZ71" s="21"/>
      <c r="RIA71" s="21"/>
      <c r="RIB71" s="21"/>
      <c r="RIC71" s="21"/>
      <c r="RID71" s="21"/>
      <c r="RIE71" s="21"/>
      <c r="RIF71" s="21"/>
      <c r="RIG71" s="21"/>
      <c r="RIH71" s="21"/>
      <c r="RII71" s="21"/>
      <c r="RIJ71" s="21"/>
      <c r="RIK71" s="21"/>
      <c r="RIL71" s="21"/>
      <c r="RIM71" s="21"/>
      <c r="RIN71" s="21"/>
      <c r="RIO71" s="21"/>
      <c r="RIP71" s="21"/>
      <c r="RIQ71" s="21"/>
      <c r="RIR71" s="21"/>
      <c r="RIS71" s="21"/>
      <c r="RIT71" s="21"/>
      <c r="RIU71" s="21"/>
      <c r="RIV71" s="21"/>
      <c r="RIW71" s="21"/>
      <c r="RIX71" s="21"/>
      <c r="RIY71" s="21"/>
      <c r="RIZ71" s="21"/>
      <c r="RJA71" s="21"/>
      <c r="RJB71" s="21"/>
      <c r="RJC71" s="21"/>
      <c r="RJD71" s="21"/>
      <c r="RJE71" s="21"/>
      <c r="RJF71" s="21"/>
      <c r="RJG71" s="21"/>
      <c r="RJH71" s="21"/>
      <c r="RJI71" s="21"/>
      <c r="RJJ71" s="21"/>
      <c r="RJK71" s="21"/>
      <c r="RJL71" s="21"/>
      <c r="RJM71" s="21"/>
      <c r="RJN71" s="21"/>
      <c r="RJO71" s="21"/>
      <c r="RJP71" s="21"/>
      <c r="RJQ71" s="21"/>
      <c r="RJR71" s="21"/>
      <c r="RJS71" s="21"/>
      <c r="RJT71" s="21"/>
      <c r="RJU71" s="21"/>
      <c r="RJV71" s="21"/>
      <c r="RJW71" s="21"/>
      <c r="RJX71" s="21"/>
      <c r="RJY71" s="21"/>
      <c r="RJZ71" s="21"/>
      <c r="RKA71" s="21"/>
      <c r="RKB71" s="21"/>
      <c r="RKC71" s="21"/>
      <c r="RKD71" s="21"/>
      <c r="RKE71" s="21"/>
      <c r="RKF71" s="21"/>
      <c r="RKG71" s="21"/>
      <c r="RKH71" s="21"/>
      <c r="RKI71" s="21"/>
      <c r="RKJ71" s="21"/>
      <c r="RKK71" s="21"/>
      <c r="RKL71" s="21"/>
      <c r="RKM71" s="21"/>
      <c r="RKN71" s="21"/>
      <c r="RKO71" s="21"/>
      <c r="RKP71" s="21"/>
      <c r="RKQ71" s="21"/>
      <c r="RKR71" s="21"/>
      <c r="RKS71" s="21"/>
      <c r="RKT71" s="21"/>
      <c r="RKU71" s="21"/>
      <c r="RKV71" s="21"/>
      <c r="RKW71" s="21"/>
      <c r="RKX71" s="21"/>
      <c r="RKY71" s="21"/>
      <c r="RKZ71" s="21"/>
      <c r="RLA71" s="21"/>
      <c r="RLB71" s="21"/>
      <c r="RLC71" s="21"/>
      <c r="RLD71" s="21"/>
      <c r="RLE71" s="21"/>
      <c r="RLF71" s="21"/>
      <c r="RLG71" s="21"/>
      <c r="RLH71" s="21"/>
      <c r="RLI71" s="21"/>
      <c r="RLJ71" s="21"/>
      <c r="RLK71" s="21"/>
      <c r="RLL71" s="21"/>
      <c r="RLM71" s="21"/>
      <c r="RLN71" s="21"/>
      <c r="RLO71" s="21"/>
      <c r="RLP71" s="21"/>
      <c r="RLQ71" s="21"/>
      <c r="RLR71" s="21"/>
      <c r="RLS71" s="21"/>
      <c r="RLT71" s="21"/>
      <c r="RLU71" s="21"/>
      <c r="RLV71" s="21"/>
      <c r="RLW71" s="21"/>
      <c r="RLX71" s="21"/>
      <c r="RLY71" s="21"/>
      <c r="RLZ71" s="21"/>
      <c r="RMA71" s="21"/>
      <c r="RMB71" s="21"/>
      <c r="RMC71" s="21"/>
      <c r="RMD71" s="21"/>
      <c r="RME71" s="21"/>
      <c r="RMF71" s="21"/>
      <c r="RMG71" s="21"/>
      <c r="RMH71" s="21"/>
      <c r="RMI71" s="21"/>
      <c r="RMJ71" s="21"/>
      <c r="RMK71" s="21"/>
      <c r="RML71" s="21"/>
      <c r="RMM71" s="21"/>
      <c r="RMN71" s="21"/>
      <c r="RMO71" s="21"/>
      <c r="RMP71" s="21"/>
      <c r="RMQ71" s="21"/>
      <c r="RMR71" s="21"/>
      <c r="RMS71" s="21"/>
      <c r="RMT71" s="21"/>
      <c r="RMU71" s="21"/>
      <c r="RMV71" s="21"/>
      <c r="RMW71" s="21"/>
      <c r="RMX71" s="21"/>
      <c r="RMY71" s="21"/>
      <c r="RMZ71" s="21"/>
      <c r="RNA71" s="21"/>
      <c r="RNB71" s="21"/>
      <c r="RNC71" s="21"/>
      <c r="RND71" s="21"/>
      <c r="RNE71" s="21"/>
      <c r="RNF71" s="21"/>
      <c r="RNG71" s="21"/>
      <c r="RNH71" s="21"/>
      <c r="RNI71" s="21"/>
      <c r="RNJ71" s="21"/>
      <c r="RNK71" s="21"/>
      <c r="RNL71" s="21"/>
      <c r="RNM71" s="21"/>
      <c r="RNN71" s="21"/>
      <c r="RNO71" s="21"/>
      <c r="RNP71" s="21"/>
      <c r="RNQ71" s="21"/>
      <c r="RNR71" s="21"/>
      <c r="RNS71" s="21"/>
      <c r="RNT71" s="21"/>
      <c r="RNU71" s="21"/>
      <c r="RNV71" s="21"/>
      <c r="RNW71" s="21"/>
      <c r="RNX71" s="21"/>
      <c r="RNY71" s="21"/>
      <c r="RNZ71" s="21"/>
      <c r="ROA71" s="21"/>
      <c r="ROB71" s="21"/>
      <c r="ROC71" s="21"/>
      <c r="ROD71" s="21"/>
      <c r="ROE71" s="21"/>
      <c r="ROF71" s="21"/>
      <c r="ROG71" s="21"/>
      <c r="ROH71" s="21"/>
      <c r="ROI71" s="21"/>
      <c r="ROJ71" s="21"/>
      <c r="ROK71" s="21"/>
      <c r="ROL71" s="21"/>
      <c r="ROM71" s="21"/>
      <c r="RON71" s="21"/>
      <c r="ROO71" s="21"/>
      <c r="ROP71" s="21"/>
      <c r="ROQ71" s="21"/>
      <c r="ROR71" s="21"/>
      <c r="ROS71" s="21"/>
      <c r="ROT71" s="21"/>
      <c r="ROU71" s="21"/>
      <c r="ROV71" s="21"/>
      <c r="ROW71" s="21"/>
      <c r="ROX71" s="21"/>
      <c r="ROY71" s="21"/>
      <c r="ROZ71" s="21"/>
      <c r="RPA71" s="21"/>
      <c r="RPB71" s="21"/>
      <c r="RPC71" s="21"/>
      <c r="RPD71" s="21"/>
      <c r="RPE71" s="21"/>
      <c r="RPF71" s="21"/>
      <c r="RPG71" s="21"/>
      <c r="RPH71" s="21"/>
      <c r="RPI71" s="21"/>
      <c r="RPJ71" s="21"/>
      <c r="RPK71" s="21"/>
      <c r="RPL71" s="21"/>
      <c r="RPM71" s="21"/>
      <c r="RPN71" s="21"/>
      <c r="RPO71" s="21"/>
      <c r="RPP71" s="21"/>
      <c r="RPQ71" s="21"/>
      <c r="RPR71" s="21"/>
      <c r="RPS71" s="21"/>
      <c r="RPT71" s="21"/>
      <c r="RPU71" s="21"/>
      <c r="RPV71" s="21"/>
      <c r="RPW71" s="21"/>
      <c r="RPX71" s="21"/>
      <c r="RPY71" s="21"/>
      <c r="RPZ71" s="21"/>
      <c r="RQA71" s="21"/>
      <c r="RQB71" s="21"/>
      <c r="RQC71" s="21"/>
      <c r="RQD71" s="21"/>
      <c r="RQE71" s="21"/>
      <c r="RQF71" s="21"/>
      <c r="RQG71" s="21"/>
      <c r="RQH71" s="21"/>
      <c r="RQI71" s="21"/>
      <c r="RQJ71" s="21"/>
      <c r="RQK71" s="21"/>
      <c r="RQL71" s="21"/>
      <c r="RQM71" s="21"/>
      <c r="RQN71" s="21"/>
      <c r="RQO71" s="21"/>
      <c r="RQP71" s="21"/>
      <c r="RQQ71" s="21"/>
      <c r="RQR71" s="21"/>
      <c r="RQS71" s="21"/>
      <c r="RQT71" s="21"/>
      <c r="RQU71" s="21"/>
      <c r="RQV71" s="21"/>
      <c r="RQW71" s="21"/>
      <c r="RQX71" s="21"/>
      <c r="RQY71" s="21"/>
      <c r="RQZ71" s="21"/>
      <c r="RRA71" s="21"/>
      <c r="RRB71" s="21"/>
      <c r="RRC71" s="21"/>
      <c r="RRD71" s="21"/>
      <c r="RRE71" s="21"/>
      <c r="RRF71" s="21"/>
      <c r="RRG71" s="21"/>
      <c r="RRH71" s="21"/>
      <c r="RRI71" s="21"/>
      <c r="RRJ71" s="21"/>
      <c r="RRK71" s="21"/>
      <c r="RRL71" s="21"/>
      <c r="RRM71" s="21"/>
      <c r="RRN71" s="21"/>
      <c r="RRO71" s="21"/>
      <c r="RRP71" s="21"/>
      <c r="RRQ71" s="21"/>
      <c r="RRR71" s="21"/>
      <c r="RRS71" s="21"/>
      <c r="RRT71" s="21"/>
      <c r="RRU71" s="21"/>
      <c r="RRV71" s="21"/>
      <c r="RRW71" s="21"/>
      <c r="RRX71" s="21"/>
      <c r="RRY71" s="21"/>
      <c r="RRZ71" s="21"/>
      <c r="RSA71" s="21"/>
      <c r="RSB71" s="21"/>
      <c r="RSC71" s="21"/>
      <c r="RSD71" s="21"/>
      <c r="RSE71" s="21"/>
      <c r="RSF71" s="21"/>
      <c r="RSG71" s="21"/>
      <c r="RSH71" s="21"/>
      <c r="RSI71" s="21"/>
      <c r="RSJ71" s="21"/>
      <c r="RSK71" s="21"/>
      <c r="RSL71" s="21"/>
      <c r="RSM71" s="21"/>
      <c r="RSN71" s="21"/>
      <c r="RSO71" s="21"/>
      <c r="RSP71" s="21"/>
      <c r="RSQ71" s="21"/>
      <c r="RSR71" s="21"/>
      <c r="RSS71" s="21"/>
      <c r="RST71" s="21"/>
      <c r="RSU71" s="21"/>
      <c r="RSV71" s="21"/>
      <c r="RSW71" s="21"/>
      <c r="RSX71" s="21"/>
      <c r="RSY71" s="21"/>
      <c r="RSZ71" s="21"/>
      <c r="RTA71" s="21"/>
      <c r="RTB71" s="21"/>
      <c r="RTC71" s="21"/>
      <c r="RTD71" s="21"/>
      <c r="RTE71" s="21"/>
      <c r="RTF71" s="21"/>
      <c r="RTG71" s="21"/>
      <c r="RTH71" s="21"/>
      <c r="RTI71" s="21"/>
      <c r="RTJ71" s="21"/>
      <c r="RTK71" s="21"/>
      <c r="RTL71" s="21"/>
      <c r="RTM71" s="21"/>
      <c r="RTN71" s="21"/>
      <c r="RTO71" s="21"/>
      <c r="RTP71" s="21"/>
      <c r="RTQ71" s="21"/>
      <c r="RTR71" s="21"/>
      <c r="RTS71" s="21"/>
      <c r="RTT71" s="21"/>
      <c r="RTU71" s="21"/>
      <c r="RTV71" s="21"/>
      <c r="RTW71" s="21"/>
      <c r="RTX71" s="21"/>
      <c r="RTY71" s="21"/>
      <c r="RTZ71" s="21"/>
      <c r="RUA71" s="21"/>
      <c r="RUB71" s="21"/>
      <c r="RUC71" s="21"/>
      <c r="RUD71" s="21"/>
      <c r="RUE71" s="21"/>
      <c r="RUF71" s="21"/>
      <c r="RUG71" s="21"/>
      <c r="RUH71" s="21"/>
      <c r="RUI71" s="21"/>
      <c r="RUJ71" s="21"/>
      <c r="RUK71" s="21"/>
      <c r="RUL71" s="21"/>
      <c r="RUM71" s="21"/>
      <c r="RUN71" s="21"/>
      <c r="RUO71" s="21"/>
      <c r="RUP71" s="21"/>
      <c r="RUQ71" s="21"/>
      <c r="RUR71" s="21"/>
      <c r="RUS71" s="21"/>
      <c r="RUT71" s="21"/>
      <c r="RUU71" s="21"/>
      <c r="RUV71" s="21"/>
      <c r="RUW71" s="21"/>
      <c r="RUX71" s="21"/>
      <c r="RUY71" s="21"/>
      <c r="RUZ71" s="21"/>
      <c r="RVA71" s="21"/>
      <c r="RVB71" s="21"/>
      <c r="RVC71" s="21"/>
      <c r="RVD71" s="21"/>
      <c r="RVE71" s="21"/>
      <c r="RVF71" s="21"/>
      <c r="RVG71" s="21"/>
      <c r="RVH71" s="21"/>
      <c r="RVI71" s="21"/>
      <c r="RVJ71" s="21"/>
      <c r="RVK71" s="21"/>
      <c r="RVL71" s="21"/>
      <c r="RVM71" s="21"/>
      <c r="RVN71" s="21"/>
      <c r="RVO71" s="21"/>
      <c r="RVP71" s="21"/>
      <c r="RVQ71" s="21"/>
      <c r="RVR71" s="21"/>
      <c r="RVS71" s="21"/>
      <c r="RVT71" s="21"/>
      <c r="RVU71" s="21"/>
      <c r="RVV71" s="21"/>
      <c r="RVW71" s="21"/>
      <c r="RVX71" s="21"/>
      <c r="RVY71" s="21"/>
      <c r="RVZ71" s="21"/>
      <c r="RWA71" s="21"/>
      <c r="RWB71" s="21"/>
      <c r="RWC71" s="21"/>
      <c r="RWD71" s="21"/>
      <c r="RWE71" s="21"/>
      <c r="RWF71" s="21"/>
      <c r="RWG71" s="21"/>
      <c r="RWH71" s="21"/>
      <c r="RWI71" s="21"/>
      <c r="RWJ71" s="21"/>
      <c r="RWK71" s="21"/>
      <c r="RWL71" s="21"/>
      <c r="RWM71" s="21"/>
      <c r="RWN71" s="21"/>
      <c r="RWO71" s="21"/>
      <c r="RWP71" s="21"/>
      <c r="RWQ71" s="21"/>
      <c r="RWR71" s="21"/>
      <c r="RWS71" s="21"/>
      <c r="RWT71" s="21"/>
      <c r="RWU71" s="21"/>
      <c r="RWV71" s="21"/>
      <c r="RWW71" s="21"/>
      <c r="RWX71" s="21"/>
      <c r="RWY71" s="21"/>
      <c r="RWZ71" s="21"/>
      <c r="RXA71" s="21"/>
      <c r="RXB71" s="21"/>
      <c r="RXC71" s="21"/>
      <c r="RXD71" s="21"/>
      <c r="RXE71" s="21"/>
      <c r="RXF71" s="21"/>
      <c r="RXG71" s="21"/>
      <c r="RXH71" s="21"/>
      <c r="RXI71" s="21"/>
      <c r="RXJ71" s="21"/>
      <c r="RXK71" s="21"/>
      <c r="RXL71" s="21"/>
      <c r="RXM71" s="21"/>
      <c r="RXN71" s="21"/>
      <c r="RXO71" s="21"/>
      <c r="RXP71" s="21"/>
      <c r="RXQ71" s="21"/>
      <c r="RXR71" s="21"/>
      <c r="RXS71" s="21"/>
      <c r="RXT71" s="21"/>
      <c r="RXU71" s="21"/>
      <c r="RXV71" s="21"/>
      <c r="RXW71" s="21"/>
      <c r="RXX71" s="21"/>
      <c r="RXY71" s="21"/>
      <c r="RXZ71" s="21"/>
      <c r="RYA71" s="21"/>
      <c r="RYB71" s="21"/>
      <c r="RYC71" s="21"/>
      <c r="RYD71" s="21"/>
      <c r="RYE71" s="21"/>
      <c r="RYF71" s="21"/>
      <c r="RYG71" s="21"/>
      <c r="RYH71" s="21"/>
      <c r="RYI71" s="21"/>
      <c r="RYJ71" s="21"/>
      <c r="RYK71" s="21"/>
      <c r="RYL71" s="21"/>
      <c r="RYM71" s="21"/>
      <c r="RYN71" s="21"/>
      <c r="RYO71" s="21"/>
      <c r="RYP71" s="21"/>
      <c r="RYQ71" s="21"/>
      <c r="RYR71" s="21"/>
      <c r="RYS71" s="21"/>
      <c r="RYT71" s="21"/>
      <c r="RYU71" s="21"/>
      <c r="RYV71" s="21"/>
      <c r="RYW71" s="21"/>
      <c r="RYX71" s="21"/>
      <c r="RYY71" s="21"/>
      <c r="RYZ71" s="21"/>
      <c r="RZA71" s="21"/>
      <c r="RZB71" s="21"/>
      <c r="RZC71" s="21"/>
      <c r="RZD71" s="21"/>
      <c r="RZE71" s="21"/>
      <c r="RZF71" s="21"/>
      <c r="RZG71" s="21"/>
      <c r="RZH71" s="21"/>
      <c r="RZI71" s="21"/>
      <c r="RZJ71" s="21"/>
      <c r="RZK71" s="21"/>
      <c r="RZL71" s="21"/>
      <c r="RZM71" s="21"/>
      <c r="RZN71" s="21"/>
      <c r="RZO71" s="21"/>
      <c r="RZP71" s="21"/>
      <c r="RZQ71" s="21"/>
      <c r="RZR71" s="21"/>
      <c r="RZS71" s="21"/>
      <c r="RZT71" s="21"/>
      <c r="RZU71" s="21"/>
      <c r="RZV71" s="21"/>
      <c r="RZW71" s="21"/>
      <c r="RZX71" s="21"/>
      <c r="RZY71" s="21"/>
      <c r="RZZ71" s="21"/>
      <c r="SAA71" s="21"/>
      <c r="SAB71" s="21"/>
      <c r="SAC71" s="21"/>
      <c r="SAD71" s="21"/>
      <c r="SAE71" s="21"/>
      <c r="SAF71" s="21"/>
      <c r="SAG71" s="21"/>
      <c r="SAH71" s="21"/>
      <c r="SAI71" s="21"/>
      <c r="SAJ71" s="21"/>
      <c r="SAK71" s="21"/>
      <c r="SAL71" s="21"/>
      <c r="SAM71" s="21"/>
      <c r="SAN71" s="21"/>
      <c r="SAO71" s="21"/>
      <c r="SAP71" s="21"/>
      <c r="SAQ71" s="21"/>
      <c r="SAR71" s="21"/>
      <c r="SAS71" s="21"/>
      <c r="SAT71" s="21"/>
      <c r="SAU71" s="21"/>
      <c r="SAV71" s="21"/>
      <c r="SAW71" s="21"/>
      <c r="SAX71" s="21"/>
      <c r="SAY71" s="21"/>
      <c r="SAZ71" s="21"/>
      <c r="SBA71" s="21"/>
      <c r="SBB71" s="21"/>
      <c r="SBC71" s="21"/>
      <c r="SBD71" s="21"/>
      <c r="SBE71" s="21"/>
      <c r="SBF71" s="21"/>
      <c r="SBG71" s="21"/>
      <c r="SBH71" s="21"/>
      <c r="SBI71" s="21"/>
      <c r="SBJ71" s="21"/>
      <c r="SBK71" s="21"/>
      <c r="SBL71" s="21"/>
      <c r="SBM71" s="21"/>
      <c r="SBN71" s="21"/>
      <c r="SBO71" s="21"/>
      <c r="SBP71" s="21"/>
      <c r="SBQ71" s="21"/>
      <c r="SBR71" s="21"/>
      <c r="SBS71" s="21"/>
      <c r="SBT71" s="21"/>
      <c r="SBU71" s="21"/>
      <c r="SBV71" s="21"/>
      <c r="SBW71" s="21"/>
      <c r="SBX71" s="21"/>
      <c r="SBY71" s="21"/>
      <c r="SBZ71" s="21"/>
      <c r="SCA71" s="21"/>
      <c r="SCB71" s="21"/>
      <c r="SCC71" s="21"/>
      <c r="SCD71" s="21"/>
      <c r="SCE71" s="21"/>
      <c r="SCF71" s="21"/>
      <c r="SCG71" s="21"/>
      <c r="SCH71" s="21"/>
      <c r="SCI71" s="21"/>
      <c r="SCJ71" s="21"/>
      <c r="SCK71" s="21"/>
      <c r="SCL71" s="21"/>
      <c r="SCM71" s="21"/>
      <c r="SCN71" s="21"/>
      <c r="SCO71" s="21"/>
      <c r="SCP71" s="21"/>
      <c r="SCQ71" s="21"/>
      <c r="SCR71" s="21"/>
      <c r="SCS71" s="21"/>
      <c r="SCT71" s="21"/>
      <c r="SCU71" s="21"/>
      <c r="SCV71" s="21"/>
      <c r="SCW71" s="21"/>
      <c r="SCX71" s="21"/>
      <c r="SCY71" s="21"/>
      <c r="SCZ71" s="21"/>
      <c r="SDA71" s="21"/>
      <c r="SDB71" s="21"/>
      <c r="SDC71" s="21"/>
      <c r="SDD71" s="21"/>
      <c r="SDE71" s="21"/>
      <c r="SDF71" s="21"/>
      <c r="SDG71" s="21"/>
      <c r="SDH71" s="21"/>
      <c r="SDI71" s="21"/>
      <c r="SDJ71" s="21"/>
      <c r="SDK71" s="21"/>
      <c r="SDL71" s="21"/>
      <c r="SDM71" s="21"/>
      <c r="SDN71" s="21"/>
      <c r="SDO71" s="21"/>
      <c r="SDP71" s="21"/>
      <c r="SDQ71" s="21"/>
      <c r="SDR71" s="21"/>
      <c r="SDS71" s="21"/>
      <c r="SDT71" s="21"/>
      <c r="SDU71" s="21"/>
      <c r="SDV71" s="21"/>
      <c r="SDW71" s="21"/>
      <c r="SDX71" s="21"/>
      <c r="SDY71" s="21"/>
      <c r="SDZ71" s="21"/>
      <c r="SEA71" s="21"/>
      <c r="SEB71" s="21"/>
      <c r="SEC71" s="21"/>
      <c r="SED71" s="21"/>
      <c r="SEE71" s="21"/>
      <c r="SEF71" s="21"/>
      <c r="SEG71" s="21"/>
      <c r="SEH71" s="21"/>
      <c r="SEI71" s="21"/>
      <c r="SEJ71" s="21"/>
      <c r="SEK71" s="21"/>
      <c r="SEL71" s="21"/>
      <c r="SEM71" s="21"/>
      <c r="SEN71" s="21"/>
      <c r="SEO71" s="21"/>
      <c r="SEP71" s="21"/>
      <c r="SEQ71" s="21"/>
      <c r="SER71" s="21"/>
      <c r="SES71" s="21"/>
      <c r="SET71" s="21"/>
      <c r="SEU71" s="21"/>
      <c r="SEV71" s="21"/>
      <c r="SEW71" s="21"/>
      <c r="SEX71" s="21"/>
      <c r="SEY71" s="21"/>
      <c r="SEZ71" s="21"/>
      <c r="SFA71" s="21"/>
      <c r="SFB71" s="21"/>
      <c r="SFC71" s="21"/>
      <c r="SFD71" s="21"/>
      <c r="SFE71" s="21"/>
      <c r="SFF71" s="21"/>
      <c r="SFG71" s="21"/>
      <c r="SFH71" s="21"/>
      <c r="SFI71" s="21"/>
      <c r="SFJ71" s="21"/>
      <c r="SFK71" s="21"/>
      <c r="SFL71" s="21"/>
      <c r="SFM71" s="21"/>
      <c r="SFN71" s="21"/>
      <c r="SFO71" s="21"/>
      <c r="SFP71" s="21"/>
      <c r="SFQ71" s="21"/>
      <c r="SFR71" s="21"/>
      <c r="SFS71" s="21"/>
      <c r="SFT71" s="21"/>
      <c r="SFU71" s="21"/>
      <c r="SFV71" s="21"/>
      <c r="SFW71" s="21"/>
      <c r="SFX71" s="21"/>
      <c r="SFY71" s="21"/>
      <c r="SFZ71" s="21"/>
      <c r="SGA71" s="21"/>
      <c r="SGB71" s="21"/>
      <c r="SGC71" s="21"/>
      <c r="SGD71" s="21"/>
      <c r="SGE71" s="21"/>
      <c r="SGF71" s="21"/>
      <c r="SGG71" s="21"/>
      <c r="SGH71" s="21"/>
      <c r="SGI71" s="21"/>
      <c r="SGJ71" s="21"/>
      <c r="SGK71" s="21"/>
      <c r="SGL71" s="21"/>
      <c r="SGM71" s="21"/>
      <c r="SGN71" s="21"/>
      <c r="SGO71" s="21"/>
      <c r="SGP71" s="21"/>
      <c r="SGQ71" s="21"/>
      <c r="SGR71" s="21"/>
      <c r="SGS71" s="21"/>
      <c r="SGT71" s="21"/>
      <c r="SGU71" s="21"/>
      <c r="SGV71" s="21"/>
      <c r="SGW71" s="21"/>
      <c r="SGX71" s="21"/>
      <c r="SGY71" s="21"/>
      <c r="SGZ71" s="21"/>
      <c r="SHA71" s="21"/>
      <c r="SHB71" s="21"/>
      <c r="SHC71" s="21"/>
      <c r="SHD71" s="21"/>
      <c r="SHE71" s="21"/>
      <c r="SHF71" s="21"/>
      <c r="SHG71" s="21"/>
      <c r="SHH71" s="21"/>
      <c r="SHI71" s="21"/>
      <c r="SHJ71" s="21"/>
      <c r="SHK71" s="21"/>
      <c r="SHL71" s="21"/>
      <c r="SHM71" s="21"/>
      <c r="SHN71" s="21"/>
      <c r="SHO71" s="21"/>
      <c r="SHP71" s="21"/>
      <c r="SHQ71" s="21"/>
      <c r="SHR71" s="21"/>
      <c r="SHS71" s="21"/>
      <c r="SHT71" s="21"/>
      <c r="SHU71" s="21"/>
      <c r="SHV71" s="21"/>
      <c r="SHW71" s="21"/>
      <c r="SHX71" s="21"/>
      <c r="SHY71" s="21"/>
      <c r="SHZ71" s="21"/>
      <c r="SIA71" s="21"/>
      <c r="SIB71" s="21"/>
      <c r="SIC71" s="21"/>
      <c r="SID71" s="21"/>
      <c r="SIE71" s="21"/>
      <c r="SIF71" s="21"/>
      <c r="SIG71" s="21"/>
      <c r="SIH71" s="21"/>
      <c r="SII71" s="21"/>
      <c r="SIJ71" s="21"/>
      <c r="SIK71" s="21"/>
      <c r="SIL71" s="21"/>
      <c r="SIM71" s="21"/>
      <c r="SIN71" s="21"/>
      <c r="SIO71" s="21"/>
      <c r="SIP71" s="21"/>
      <c r="SIQ71" s="21"/>
      <c r="SIR71" s="21"/>
      <c r="SIS71" s="21"/>
      <c r="SIT71" s="21"/>
      <c r="SIU71" s="21"/>
      <c r="SIV71" s="21"/>
      <c r="SIW71" s="21"/>
      <c r="SIX71" s="21"/>
      <c r="SIY71" s="21"/>
      <c r="SIZ71" s="21"/>
      <c r="SJA71" s="21"/>
      <c r="SJB71" s="21"/>
      <c r="SJC71" s="21"/>
      <c r="SJD71" s="21"/>
      <c r="SJE71" s="21"/>
      <c r="SJF71" s="21"/>
      <c r="SJG71" s="21"/>
      <c r="SJH71" s="21"/>
      <c r="SJI71" s="21"/>
      <c r="SJJ71" s="21"/>
      <c r="SJK71" s="21"/>
      <c r="SJL71" s="21"/>
      <c r="SJM71" s="21"/>
      <c r="SJN71" s="21"/>
      <c r="SJO71" s="21"/>
      <c r="SJP71" s="21"/>
      <c r="SJQ71" s="21"/>
      <c r="SJR71" s="21"/>
      <c r="SJS71" s="21"/>
      <c r="SJT71" s="21"/>
      <c r="SJU71" s="21"/>
      <c r="SJV71" s="21"/>
      <c r="SJW71" s="21"/>
      <c r="SJX71" s="21"/>
      <c r="SJY71" s="21"/>
      <c r="SJZ71" s="21"/>
      <c r="SKA71" s="21"/>
      <c r="SKB71" s="21"/>
      <c r="SKC71" s="21"/>
      <c r="SKD71" s="21"/>
      <c r="SKE71" s="21"/>
      <c r="SKF71" s="21"/>
      <c r="SKG71" s="21"/>
      <c r="SKH71" s="21"/>
      <c r="SKI71" s="21"/>
      <c r="SKJ71" s="21"/>
      <c r="SKK71" s="21"/>
      <c r="SKL71" s="21"/>
      <c r="SKM71" s="21"/>
      <c r="SKN71" s="21"/>
      <c r="SKO71" s="21"/>
      <c r="SKP71" s="21"/>
      <c r="SKQ71" s="21"/>
      <c r="SKR71" s="21"/>
      <c r="SKS71" s="21"/>
      <c r="SKT71" s="21"/>
      <c r="SKU71" s="21"/>
      <c r="SKV71" s="21"/>
      <c r="SKW71" s="21"/>
      <c r="SKX71" s="21"/>
      <c r="SKY71" s="21"/>
      <c r="SKZ71" s="21"/>
      <c r="SLA71" s="21"/>
      <c r="SLB71" s="21"/>
      <c r="SLC71" s="21"/>
      <c r="SLD71" s="21"/>
      <c r="SLE71" s="21"/>
      <c r="SLF71" s="21"/>
      <c r="SLG71" s="21"/>
      <c r="SLH71" s="21"/>
      <c r="SLI71" s="21"/>
      <c r="SLJ71" s="21"/>
      <c r="SLK71" s="21"/>
      <c r="SLL71" s="21"/>
      <c r="SLM71" s="21"/>
      <c r="SLN71" s="21"/>
      <c r="SLO71" s="21"/>
      <c r="SLP71" s="21"/>
      <c r="SLQ71" s="21"/>
      <c r="SLR71" s="21"/>
      <c r="SLS71" s="21"/>
      <c r="SLT71" s="21"/>
      <c r="SLU71" s="21"/>
      <c r="SLV71" s="21"/>
      <c r="SLW71" s="21"/>
      <c r="SLX71" s="21"/>
      <c r="SLY71" s="21"/>
      <c r="SLZ71" s="21"/>
      <c r="SMA71" s="21"/>
      <c r="SMB71" s="21"/>
      <c r="SMC71" s="21"/>
      <c r="SMD71" s="21"/>
      <c r="SME71" s="21"/>
      <c r="SMF71" s="21"/>
      <c r="SMG71" s="21"/>
      <c r="SMH71" s="21"/>
      <c r="SMI71" s="21"/>
      <c r="SMJ71" s="21"/>
      <c r="SMK71" s="21"/>
      <c r="SML71" s="21"/>
      <c r="SMM71" s="21"/>
      <c r="SMN71" s="21"/>
      <c r="SMO71" s="21"/>
      <c r="SMP71" s="21"/>
      <c r="SMQ71" s="21"/>
      <c r="SMR71" s="21"/>
      <c r="SMS71" s="21"/>
      <c r="SMT71" s="21"/>
      <c r="SMU71" s="21"/>
      <c r="SMV71" s="21"/>
      <c r="SMW71" s="21"/>
      <c r="SMX71" s="21"/>
      <c r="SMY71" s="21"/>
      <c r="SMZ71" s="21"/>
      <c r="SNA71" s="21"/>
      <c r="SNB71" s="21"/>
      <c r="SNC71" s="21"/>
      <c r="SND71" s="21"/>
      <c r="SNE71" s="21"/>
      <c r="SNF71" s="21"/>
      <c r="SNG71" s="21"/>
      <c r="SNH71" s="21"/>
      <c r="SNI71" s="21"/>
      <c r="SNJ71" s="21"/>
      <c r="SNK71" s="21"/>
      <c r="SNL71" s="21"/>
      <c r="SNM71" s="21"/>
      <c r="SNN71" s="21"/>
      <c r="SNO71" s="21"/>
      <c r="SNP71" s="21"/>
      <c r="SNQ71" s="21"/>
      <c r="SNR71" s="21"/>
      <c r="SNS71" s="21"/>
      <c r="SNT71" s="21"/>
      <c r="SNU71" s="21"/>
      <c r="SNV71" s="21"/>
      <c r="SNW71" s="21"/>
      <c r="SNX71" s="21"/>
      <c r="SNY71" s="21"/>
      <c r="SNZ71" s="21"/>
      <c r="SOA71" s="21"/>
      <c r="SOB71" s="21"/>
      <c r="SOC71" s="21"/>
      <c r="SOD71" s="21"/>
      <c r="SOE71" s="21"/>
      <c r="SOF71" s="21"/>
      <c r="SOG71" s="21"/>
      <c r="SOH71" s="21"/>
      <c r="SOI71" s="21"/>
      <c r="SOJ71" s="21"/>
      <c r="SOK71" s="21"/>
      <c r="SOL71" s="21"/>
      <c r="SOM71" s="21"/>
      <c r="SON71" s="21"/>
      <c r="SOO71" s="21"/>
      <c r="SOP71" s="21"/>
      <c r="SOQ71" s="21"/>
      <c r="SOR71" s="21"/>
      <c r="SOS71" s="21"/>
      <c r="SOT71" s="21"/>
      <c r="SOU71" s="21"/>
      <c r="SOV71" s="21"/>
      <c r="SOW71" s="21"/>
      <c r="SOX71" s="21"/>
      <c r="SOY71" s="21"/>
      <c r="SOZ71" s="21"/>
      <c r="SPA71" s="21"/>
      <c r="SPB71" s="21"/>
      <c r="SPC71" s="21"/>
      <c r="SPD71" s="21"/>
      <c r="SPE71" s="21"/>
      <c r="SPF71" s="21"/>
      <c r="SPG71" s="21"/>
      <c r="SPH71" s="21"/>
      <c r="SPI71" s="21"/>
      <c r="SPJ71" s="21"/>
      <c r="SPK71" s="21"/>
      <c r="SPL71" s="21"/>
      <c r="SPM71" s="21"/>
      <c r="SPN71" s="21"/>
      <c r="SPO71" s="21"/>
      <c r="SPP71" s="21"/>
      <c r="SPQ71" s="21"/>
      <c r="SPR71" s="21"/>
      <c r="SPS71" s="21"/>
      <c r="SPT71" s="21"/>
      <c r="SPU71" s="21"/>
      <c r="SPV71" s="21"/>
      <c r="SPW71" s="21"/>
      <c r="SPX71" s="21"/>
      <c r="SPY71" s="21"/>
      <c r="SPZ71" s="21"/>
      <c r="SQA71" s="21"/>
      <c r="SQB71" s="21"/>
      <c r="SQC71" s="21"/>
      <c r="SQD71" s="21"/>
      <c r="SQE71" s="21"/>
      <c r="SQF71" s="21"/>
      <c r="SQG71" s="21"/>
      <c r="SQH71" s="21"/>
      <c r="SQI71" s="21"/>
      <c r="SQJ71" s="21"/>
      <c r="SQK71" s="21"/>
      <c r="SQL71" s="21"/>
      <c r="SQM71" s="21"/>
      <c r="SQN71" s="21"/>
      <c r="SQO71" s="21"/>
      <c r="SQP71" s="21"/>
      <c r="SQQ71" s="21"/>
      <c r="SQR71" s="21"/>
      <c r="SQS71" s="21"/>
      <c r="SQT71" s="21"/>
      <c r="SQU71" s="21"/>
      <c r="SQV71" s="21"/>
      <c r="SQW71" s="21"/>
      <c r="SQX71" s="21"/>
      <c r="SQY71" s="21"/>
      <c r="SQZ71" s="21"/>
      <c r="SRA71" s="21"/>
      <c r="SRB71" s="21"/>
      <c r="SRC71" s="21"/>
      <c r="SRD71" s="21"/>
      <c r="SRE71" s="21"/>
      <c r="SRF71" s="21"/>
      <c r="SRG71" s="21"/>
      <c r="SRH71" s="21"/>
      <c r="SRI71" s="21"/>
      <c r="SRJ71" s="21"/>
      <c r="SRK71" s="21"/>
      <c r="SRL71" s="21"/>
      <c r="SRM71" s="21"/>
      <c r="SRN71" s="21"/>
      <c r="SRO71" s="21"/>
      <c r="SRP71" s="21"/>
      <c r="SRQ71" s="21"/>
      <c r="SRR71" s="21"/>
      <c r="SRS71" s="21"/>
      <c r="SRT71" s="21"/>
      <c r="SRU71" s="21"/>
      <c r="SRV71" s="21"/>
      <c r="SRW71" s="21"/>
      <c r="SRX71" s="21"/>
      <c r="SRY71" s="21"/>
      <c r="SRZ71" s="21"/>
      <c r="SSA71" s="21"/>
      <c r="SSB71" s="21"/>
      <c r="SSC71" s="21"/>
      <c r="SSD71" s="21"/>
      <c r="SSE71" s="21"/>
      <c r="SSF71" s="21"/>
      <c r="SSG71" s="21"/>
      <c r="SSH71" s="21"/>
      <c r="SSI71" s="21"/>
      <c r="SSJ71" s="21"/>
      <c r="SSK71" s="21"/>
      <c r="SSL71" s="21"/>
      <c r="SSM71" s="21"/>
      <c r="SSN71" s="21"/>
      <c r="SSO71" s="21"/>
      <c r="SSP71" s="21"/>
      <c r="SSQ71" s="21"/>
      <c r="SSR71" s="21"/>
      <c r="SSS71" s="21"/>
      <c r="SST71" s="21"/>
      <c r="SSU71" s="21"/>
      <c r="SSV71" s="21"/>
      <c r="SSW71" s="21"/>
      <c r="SSX71" s="21"/>
      <c r="SSY71" s="21"/>
      <c r="SSZ71" s="21"/>
      <c r="STA71" s="21"/>
      <c r="STB71" s="21"/>
      <c r="STC71" s="21"/>
      <c r="STD71" s="21"/>
      <c r="STE71" s="21"/>
      <c r="STF71" s="21"/>
      <c r="STG71" s="21"/>
      <c r="STH71" s="21"/>
      <c r="STI71" s="21"/>
      <c r="STJ71" s="21"/>
      <c r="STK71" s="21"/>
      <c r="STL71" s="21"/>
      <c r="STM71" s="21"/>
      <c r="STN71" s="21"/>
      <c r="STO71" s="21"/>
      <c r="STP71" s="21"/>
      <c r="STQ71" s="21"/>
      <c r="STR71" s="21"/>
      <c r="STS71" s="21"/>
      <c r="STT71" s="21"/>
      <c r="STU71" s="21"/>
      <c r="STV71" s="21"/>
      <c r="STW71" s="21"/>
      <c r="STX71" s="21"/>
      <c r="STY71" s="21"/>
      <c r="STZ71" s="21"/>
      <c r="SUA71" s="21"/>
      <c r="SUB71" s="21"/>
      <c r="SUC71" s="21"/>
      <c r="SUD71" s="21"/>
      <c r="SUE71" s="21"/>
      <c r="SUF71" s="21"/>
      <c r="SUG71" s="21"/>
      <c r="SUH71" s="21"/>
      <c r="SUI71" s="21"/>
      <c r="SUJ71" s="21"/>
      <c r="SUK71" s="21"/>
      <c r="SUL71" s="21"/>
      <c r="SUM71" s="21"/>
      <c r="SUN71" s="21"/>
      <c r="SUO71" s="21"/>
      <c r="SUP71" s="21"/>
      <c r="SUQ71" s="21"/>
      <c r="SUR71" s="21"/>
      <c r="SUS71" s="21"/>
      <c r="SUT71" s="21"/>
      <c r="SUU71" s="21"/>
      <c r="SUV71" s="21"/>
      <c r="SUW71" s="21"/>
      <c r="SUX71" s="21"/>
      <c r="SUY71" s="21"/>
      <c r="SUZ71" s="21"/>
      <c r="SVA71" s="21"/>
      <c r="SVB71" s="21"/>
      <c r="SVC71" s="21"/>
      <c r="SVD71" s="21"/>
      <c r="SVE71" s="21"/>
      <c r="SVF71" s="21"/>
      <c r="SVG71" s="21"/>
      <c r="SVH71" s="21"/>
      <c r="SVI71" s="21"/>
      <c r="SVJ71" s="21"/>
      <c r="SVK71" s="21"/>
      <c r="SVL71" s="21"/>
      <c r="SVM71" s="21"/>
      <c r="SVN71" s="21"/>
      <c r="SVO71" s="21"/>
      <c r="SVP71" s="21"/>
      <c r="SVQ71" s="21"/>
      <c r="SVR71" s="21"/>
      <c r="SVS71" s="21"/>
      <c r="SVT71" s="21"/>
      <c r="SVU71" s="21"/>
      <c r="SVV71" s="21"/>
      <c r="SVW71" s="21"/>
      <c r="SVX71" s="21"/>
      <c r="SVY71" s="21"/>
      <c r="SVZ71" s="21"/>
      <c r="SWA71" s="21"/>
      <c r="SWB71" s="21"/>
      <c r="SWC71" s="21"/>
      <c r="SWD71" s="21"/>
      <c r="SWE71" s="21"/>
      <c r="SWF71" s="21"/>
      <c r="SWG71" s="21"/>
      <c r="SWH71" s="21"/>
      <c r="SWI71" s="21"/>
      <c r="SWJ71" s="21"/>
      <c r="SWK71" s="21"/>
      <c r="SWL71" s="21"/>
      <c r="SWM71" s="21"/>
      <c r="SWN71" s="21"/>
      <c r="SWO71" s="21"/>
      <c r="SWP71" s="21"/>
      <c r="SWQ71" s="21"/>
      <c r="SWR71" s="21"/>
      <c r="SWS71" s="21"/>
      <c r="SWT71" s="21"/>
      <c r="SWU71" s="21"/>
      <c r="SWV71" s="21"/>
      <c r="SWW71" s="21"/>
      <c r="SWX71" s="21"/>
      <c r="SWY71" s="21"/>
      <c r="SWZ71" s="21"/>
      <c r="SXA71" s="21"/>
      <c r="SXB71" s="21"/>
      <c r="SXC71" s="21"/>
      <c r="SXD71" s="21"/>
      <c r="SXE71" s="21"/>
      <c r="SXF71" s="21"/>
      <c r="SXG71" s="21"/>
      <c r="SXH71" s="21"/>
      <c r="SXI71" s="21"/>
      <c r="SXJ71" s="21"/>
      <c r="SXK71" s="21"/>
      <c r="SXL71" s="21"/>
      <c r="SXM71" s="21"/>
      <c r="SXN71" s="21"/>
      <c r="SXO71" s="21"/>
      <c r="SXP71" s="21"/>
      <c r="SXQ71" s="21"/>
      <c r="SXR71" s="21"/>
      <c r="SXS71" s="21"/>
      <c r="SXT71" s="21"/>
      <c r="SXU71" s="21"/>
      <c r="SXV71" s="21"/>
      <c r="SXW71" s="21"/>
      <c r="SXX71" s="21"/>
      <c r="SXY71" s="21"/>
      <c r="SXZ71" s="21"/>
      <c r="SYA71" s="21"/>
      <c r="SYB71" s="21"/>
      <c r="SYC71" s="21"/>
      <c r="SYD71" s="21"/>
      <c r="SYE71" s="21"/>
      <c r="SYF71" s="21"/>
      <c r="SYG71" s="21"/>
      <c r="SYH71" s="21"/>
      <c r="SYI71" s="21"/>
      <c r="SYJ71" s="21"/>
      <c r="SYK71" s="21"/>
      <c r="SYL71" s="21"/>
      <c r="SYM71" s="21"/>
      <c r="SYN71" s="21"/>
      <c r="SYO71" s="21"/>
      <c r="SYP71" s="21"/>
      <c r="SYQ71" s="21"/>
      <c r="SYR71" s="21"/>
      <c r="SYS71" s="21"/>
      <c r="SYT71" s="21"/>
      <c r="SYU71" s="21"/>
      <c r="SYV71" s="21"/>
      <c r="SYW71" s="21"/>
      <c r="SYX71" s="21"/>
      <c r="SYY71" s="21"/>
      <c r="SYZ71" s="21"/>
      <c r="SZA71" s="21"/>
      <c r="SZB71" s="21"/>
      <c r="SZC71" s="21"/>
      <c r="SZD71" s="21"/>
      <c r="SZE71" s="21"/>
      <c r="SZF71" s="21"/>
      <c r="SZG71" s="21"/>
      <c r="SZH71" s="21"/>
      <c r="SZI71" s="21"/>
      <c r="SZJ71" s="21"/>
      <c r="SZK71" s="21"/>
      <c r="SZL71" s="21"/>
      <c r="SZM71" s="21"/>
      <c r="SZN71" s="21"/>
      <c r="SZO71" s="21"/>
      <c r="SZP71" s="21"/>
      <c r="SZQ71" s="21"/>
      <c r="SZR71" s="21"/>
      <c r="SZS71" s="21"/>
      <c r="SZT71" s="21"/>
      <c r="SZU71" s="21"/>
      <c r="SZV71" s="21"/>
      <c r="SZW71" s="21"/>
      <c r="SZX71" s="21"/>
      <c r="SZY71" s="21"/>
      <c r="SZZ71" s="21"/>
      <c r="TAA71" s="21"/>
      <c r="TAB71" s="21"/>
      <c r="TAC71" s="21"/>
      <c r="TAD71" s="21"/>
      <c r="TAE71" s="21"/>
      <c r="TAF71" s="21"/>
      <c r="TAG71" s="21"/>
      <c r="TAH71" s="21"/>
      <c r="TAI71" s="21"/>
      <c r="TAJ71" s="21"/>
      <c r="TAK71" s="21"/>
      <c r="TAL71" s="21"/>
      <c r="TAM71" s="21"/>
      <c r="TAN71" s="21"/>
      <c r="TAO71" s="21"/>
      <c r="TAP71" s="21"/>
      <c r="TAQ71" s="21"/>
      <c r="TAR71" s="21"/>
      <c r="TAS71" s="21"/>
      <c r="TAT71" s="21"/>
      <c r="TAU71" s="21"/>
      <c r="TAV71" s="21"/>
      <c r="TAW71" s="21"/>
      <c r="TAX71" s="21"/>
      <c r="TAY71" s="21"/>
      <c r="TAZ71" s="21"/>
      <c r="TBA71" s="21"/>
      <c r="TBB71" s="21"/>
      <c r="TBC71" s="21"/>
      <c r="TBD71" s="21"/>
      <c r="TBE71" s="21"/>
      <c r="TBF71" s="21"/>
      <c r="TBG71" s="21"/>
      <c r="TBH71" s="21"/>
      <c r="TBI71" s="21"/>
      <c r="TBJ71" s="21"/>
      <c r="TBK71" s="21"/>
      <c r="TBL71" s="21"/>
      <c r="TBM71" s="21"/>
      <c r="TBN71" s="21"/>
      <c r="TBO71" s="21"/>
      <c r="TBP71" s="21"/>
      <c r="TBQ71" s="21"/>
      <c r="TBR71" s="21"/>
      <c r="TBS71" s="21"/>
      <c r="TBT71" s="21"/>
      <c r="TBU71" s="21"/>
      <c r="TBV71" s="21"/>
      <c r="TBW71" s="21"/>
      <c r="TBX71" s="21"/>
      <c r="TBY71" s="21"/>
      <c r="TBZ71" s="21"/>
      <c r="TCA71" s="21"/>
      <c r="TCB71" s="21"/>
      <c r="TCC71" s="21"/>
      <c r="TCD71" s="21"/>
      <c r="TCE71" s="21"/>
      <c r="TCF71" s="21"/>
      <c r="TCG71" s="21"/>
      <c r="TCH71" s="21"/>
      <c r="TCI71" s="21"/>
      <c r="TCJ71" s="21"/>
      <c r="TCK71" s="21"/>
      <c r="TCL71" s="21"/>
      <c r="TCM71" s="21"/>
      <c r="TCN71" s="21"/>
      <c r="TCO71" s="21"/>
      <c r="TCP71" s="21"/>
      <c r="TCQ71" s="21"/>
      <c r="TCR71" s="21"/>
      <c r="TCS71" s="21"/>
      <c r="TCT71" s="21"/>
      <c r="TCU71" s="21"/>
      <c r="TCV71" s="21"/>
      <c r="TCW71" s="21"/>
      <c r="TCX71" s="21"/>
      <c r="TCY71" s="21"/>
      <c r="TCZ71" s="21"/>
      <c r="TDA71" s="21"/>
      <c r="TDB71" s="21"/>
      <c r="TDC71" s="21"/>
      <c r="TDD71" s="21"/>
      <c r="TDE71" s="21"/>
      <c r="TDF71" s="21"/>
      <c r="TDG71" s="21"/>
      <c r="TDH71" s="21"/>
      <c r="TDI71" s="21"/>
      <c r="TDJ71" s="21"/>
      <c r="TDK71" s="21"/>
      <c r="TDL71" s="21"/>
      <c r="TDM71" s="21"/>
      <c r="TDN71" s="21"/>
      <c r="TDO71" s="21"/>
      <c r="TDP71" s="21"/>
      <c r="TDQ71" s="21"/>
      <c r="TDR71" s="21"/>
      <c r="TDS71" s="21"/>
      <c r="TDT71" s="21"/>
      <c r="TDU71" s="21"/>
      <c r="TDV71" s="21"/>
      <c r="TDW71" s="21"/>
      <c r="TDX71" s="21"/>
      <c r="TDY71" s="21"/>
      <c r="TDZ71" s="21"/>
      <c r="TEA71" s="21"/>
      <c r="TEB71" s="21"/>
      <c r="TEC71" s="21"/>
      <c r="TED71" s="21"/>
      <c r="TEE71" s="21"/>
      <c r="TEF71" s="21"/>
      <c r="TEG71" s="21"/>
      <c r="TEH71" s="21"/>
      <c r="TEI71" s="21"/>
      <c r="TEJ71" s="21"/>
      <c r="TEK71" s="21"/>
      <c r="TEL71" s="21"/>
      <c r="TEM71" s="21"/>
      <c r="TEN71" s="21"/>
      <c r="TEO71" s="21"/>
      <c r="TEP71" s="21"/>
      <c r="TEQ71" s="21"/>
      <c r="TER71" s="21"/>
      <c r="TES71" s="21"/>
      <c r="TET71" s="21"/>
      <c r="TEU71" s="21"/>
      <c r="TEV71" s="21"/>
      <c r="TEW71" s="21"/>
      <c r="TEX71" s="21"/>
      <c r="TEY71" s="21"/>
      <c r="TEZ71" s="21"/>
      <c r="TFA71" s="21"/>
      <c r="TFB71" s="21"/>
      <c r="TFC71" s="21"/>
      <c r="TFD71" s="21"/>
      <c r="TFE71" s="21"/>
      <c r="TFF71" s="21"/>
      <c r="TFG71" s="21"/>
      <c r="TFH71" s="21"/>
      <c r="TFI71" s="21"/>
      <c r="TFJ71" s="21"/>
      <c r="TFK71" s="21"/>
      <c r="TFL71" s="21"/>
      <c r="TFM71" s="21"/>
      <c r="TFN71" s="21"/>
      <c r="TFO71" s="21"/>
      <c r="TFP71" s="21"/>
      <c r="TFQ71" s="21"/>
      <c r="TFR71" s="21"/>
      <c r="TFS71" s="21"/>
      <c r="TFT71" s="21"/>
      <c r="TFU71" s="21"/>
      <c r="TFV71" s="21"/>
      <c r="TFW71" s="21"/>
      <c r="TFX71" s="21"/>
      <c r="TFY71" s="21"/>
      <c r="TFZ71" s="21"/>
      <c r="TGA71" s="21"/>
      <c r="TGB71" s="21"/>
      <c r="TGC71" s="21"/>
      <c r="TGD71" s="21"/>
      <c r="TGE71" s="21"/>
      <c r="TGF71" s="21"/>
      <c r="TGG71" s="21"/>
      <c r="TGH71" s="21"/>
      <c r="TGI71" s="21"/>
      <c r="TGJ71" s="21"/>
      <c r="TGK71" s="21"/>
      <c r="TGL71" s="21"/>
      <c r="TGM71" s="21"/>
      <c r="TGN71" s="21"/>
      <c r="TGO71" s="21"/>
      <c r="TGP71" s="21"/>
      <c r="TGQ71" s="21"/>
      <c r="TGR71" s="21"/>
      <c r="TGS71" s="21"/>
      <c r="TGT71" s="21"/>
      <c r="TGU71" s="21"/>
      <c r="TGV71" s="21"/>
      <c r="TGW71" s="21"/>
      <c r="TGX71" s="21"/>
      <c r="TGY71" s="21"/>
      <c r="TGZ71" s="21"/>
      <c r="THA71" s="21"/>
      <c r="THB71" s="21"/>
      <c r="THC71" s="21"/>
      <c r="THD71" s="21"/>
      <c r="THE71" s="21"/>
      <c r="THF71" s="21"/>
      <c r="THG71" s="21"/>
      <c r="THH71" s="21"/>
      <c r="THI71" s="21"/>
      <c r="THJ71" s="21"/>
      <c r="THK71" s="21"/>
      <c r="THL71" s="21"/>
      <c r="THM71" s="21"/>
      <c r="THN71" s="21"/>
      <c r="THO71" s="21"/>
      <c r="THP71" s="21"/>
      <c r="THQ71" s="21"/>
      <c r="THR71" s="21"/>
      <c r="THS71" s="21"/>
      <c r="THT71" s="21"/>
      <c r="THU71" s="21"/>
      <c r="THV71" s="21"/>
      <c r="THW71" s="21"/>
      <c r="THX71" s="21"/>
      <c r="THY71" s="21"/>
      <c r="THZ71" s="21"/>
      <c r="TIA71" s="21"/>
      <c r="TIB71" s="21"/>
      <c r="TIC71" s="21"/>
      <c r="TID71" s="21"/>
      <c r="TIE71" s="21"/>
      <c r="TIF71" s="21"/>
      <c r="TIG71" s="21"/>
      <c r="TIH71" s="21"/>
      <c r="TII71" s="21"/>
      <c r="TIJ71" s="21"/>
      <c r="TIK71" s="21"/>
      <c r="TIL71" s="21"/>
      <c r="TIM71" s="21"/>
      <c r="TIN71" s="21"/>
      <c r="TIO71" s="21"/>
      <c r="TIP71" s="21"/>
      <c r="TIQ71" s="21"/>
      <c r="TIR71" s="21"/>
      <c r="TIS71" s="21"/>
      <c r="TIT71" s="21"/>
      <c r="TIU71" s="21"/>
      <c r="TIV71" s="21"/>
      <c r="TIW71" s="21"/>
      <c r="TIX71" s="21"/>
      <c r="TIY71" s="21"/>
      <c r="TIZ71" s="21"/>
      <c r="TJA71" s="21"/>
      <c r="TJB71" s="21"/>
      <c r="TJC71" s="21"/>
      <c r="TJD71" s="21"/>
      <c r="TJE71" s="21"/>
      <c r="TJF71" s="21"/>
      <c r="TJG71" s="21"/>
      <c r="TJH71" s="21"/>
      <c r="TJI71" s="21"/>
      <c r="TJJ71" s="21"/>
      <c r="TJK71" s="21"/>
      <c r="TJL71" s="21"/>
      <c r="TJM71" s="21"/>
      <c r="TJN71" s="21"/>
      <c r="TJO71" s="21"/>
      <c r="TJP71" s="21"/>
      <c r="TJQ71" s="21"/>
      <c r="TJR71" s="21"/>
      <c r="TJS71" s="21"/>
      <c r="TJT71" s="21"/>
      <c r="TJU71" s="21"/>
      <c r="TJV71" s="21"/>
      <c r="TJW71" s="21"/>
      <c r="TJX71" s="21"/>
      <c r="TJY71" s="21"/>
      <c r="TJZ71" s="21"/>
      <c r="TKA71" s="21"/>
      <c r="TKB71" s="21"/>
      <c r="TKC71" s="21"/>
      <c r="TKD71" s="21"/>
      <c r="TKE71" s="21"/>
      <c r="TKF71" s="21"/>
      <c r="TKG71" s="21"/>
      <c r="TKH71" s="21"/>
      <c r="TKI71" s="21"/>
      <c r="TKJ71" s="21"/>
      <c r="TKK71" s="21"/>
      <c r="TKL71" s="21"/>
      <c r="TKM71" s="21"/>
      <c r="TKN71" s="21"/>
      <c r="TKO71" s="21"/>
      <c r="TKP71" s="21"/>
      <c r="TKQ71" s="21"/>
      <c r="TKR71" s="21"/>
      <c r="TKS71" s="21"/>
      <c r="TKT71" s="21"/>
      <c r="TKU71" s="21"/>
      <c r="TKV71" s="21"/>
      <c r="TKW71" s="21"/>
      <c r="TKX71" s="21"/>
      <c r="TKY71" s="21"/>
      <c r="TKZ71" s="21"/>
      <c r="TLA71" s="21"/>
      <c r="TLB71" s="21"/>
      <c r="TLC71" s="21"/>
      <c r="TLD71" s="21"/>
      <c r="TLE71" s="21"/>
      <c r="TLF71" s="21"/>
      <c r="TLG71" s="21"/>
      <c r="TLH71" s="21"/>
      <c r="TLI71" s="21"/>
      <c r="TLJ71" s="21"/>
      <c r="TLK71" s="21"/>
      <c r="TLL71" s="21"/>
      <c r="TLM71" s="21"/>
      <c r="TLN71" s="21"/>
      <c r="TLO71" s="21"/>
      <c r="TLP71" s="21"/>
      <c r="TLQ71" s="21"/>
      <c r="TLR71" s="21"/>
      <c r="TLS71" s="21"/>
      <c r="TLT71" s="21"/>
      <c r="TLU71" s="21"/>
      <c r="TLV71" s="21"/>
      <c r="TLW71" s="21"/>
      <c r="TLX71" s="21"/>
      <c r="TLY71" s="21"/>
      <c r="TLZ71" s="21"/>
      <c r="TMA71" s="21"/>
      <c r="TMB71" s="21"/>
      <c r="TMC71" s="21"/>
      <c r="TMD71" s="21"/>
      <c r="TME71" s="21"/>
      <c r="TMF71" s="21"/>
      <c r="TMG71" s="21"/>
      <c r="TMH71" s="21"/>
      <c r="TMI71" s="21"/>
      <c r="TMJ71" s="21"/>
      <c r="TMK71" s="21"/>
      <c r="TML71" s="21"/>
      <c r="TMM71" s="21"/>
      <c r="TMN71" s="21"/>
      <c r="TMO71" s="21"/>
      <c r="TMP71" s="21"/>
      <c r="TMQ71" s="21"/>
      <c r="TMR71" s="21"/>
      <c r="TMS71" s="21"/>
      <c r="TMT71" s="21"/>
      <c r="TMU71" s="21"/>
      <c r="TMV71" s="21"/>
      <c r="TMW71" s="21"/>
      <c r="TMX71" s="21"/>
      <c r="TMY71" s="21"/>
      <c r="TMZ71" s="21"/>
      <c r="TNA71" s="21"/>
      <c r="TNB71" s="21"/>
      <c r="TNC71" s="21"/>
      <c r="TND71" s="21"/>
      <c r="TNE71" s="21"/>
      <c r="TNF71" s="21"/>
      <c r="TNG71" s="21"/>
      <c r="TNH71" s="21"/>
      <c r="TNI71" s="21"/>
      <c r="TNJ71" s="21"/>
      <c r="TNK71" s="21"/>
      <c r="TNL71" s="21"/>
      <c r="TNM71" s="21"/>
      <c r="TNN71" s="21"/>
      <c r="TNO71" s="21"/>
      <c r="TNP71" s="21"/>
      <c r="TNQ71" s="21"/>
      <c r="TNR71" s="21"/>
      <c r="TNS71" s="21"/>
      <c r="TNT71" s="21"/>
      <c r="TNU71" s="21"/>
      <c r="TNV71" s="21"/>
      <c r="TNW71" s="21"/>
      <c r="TNX71" s="21"/>
      <c r="TNY71" s="21"/>
      <c r="TNZ71" s="21"/>
      <c r="TOA71" s="21"/>
      <c r="TOB71" s="21"/>
      <c r="TOC71" s="21"/>
      <c r="TOD71" s="21"/>
      <c r="TOE71" s="21"/>
      <c r="TOF71" s="21"/>
      <c r="TOG71" s="21"/>
      <c r="TOH71" s="21"/>
      <c r="TOI71" s="21"/>
      <c r="TOJ71" s="21"/>
      <c r="TOK71" s="21"/>
      <c r="TOL71" s="21"/>
      <c r="TOM71" s="21"/>
      <c r="TON71" s="21"/>
      <c r="TOO71" s="21"/>
      <c r="TOP71" s="21"/>
      <c r="TOQ71" s="21"/>
      <c r="TOR71" s="21"/>
      <c r="TOS71" s="21"/>
      <c r="TOT71" s="21"/>
      <c r="TOU71" s="21"/>
      <c r="TOV71" s="21"/>
      <c r="TOW71" s="21"/>
      <c r="TOX71" s="21"/>
      <c r="TOY71" s="21"/>
      <c r="TOZ71" s="21"/>
      <c r="TPA71" s="21"/>
      <c r="TPB71" s="21"/>
      <c r="TPC71" s="21"/>
      <c r="TPD71" s="21"/>
      <c r="TPE71" s="21"/>
      <c r="TPF71" s="21"/>
      <c r="TPG71" s="21"/>
      <c r="TPH71" s="21"/>
      <c r="TPI71" s="21"/>
      <c r="TPJ71" s="21"/>
      <c r="TPK71" s="21"/>
      <c r="TPL71" s="21"/>
      <c r="TPM71" s="21"/>
      <c r="TPN71" s="21"/>
      <c r="TPO71" s="21"/>
      <c r="TPP71" s="21"/>
      <c r="TPQ71" s="21"/>
      <c r="TPR71" s="21"/>
      <c r="TPS71" s="21"/>
      <c r="TPT71" s="21"/>
      <c r="TPU71" s="21"/>
      <c r="TPV71" s="21"/>
      <c r="TPW71" s="21"/>
      <c r="TPX71" s="21"/>
      <c r="TPY71" s="21"/>
      <c r="TPZ71" s="21"/>
      <c r="TQA71" s="21"/>
      <c r="TQB71" s="21"/>
      <c r="TQC71" s="21"/>
      <c r="TQD71" s="21"/>
      <c r="TQE71" s="21"/>
      <c r="TQF71" s="21"/>
      <c r="TQG71" s="21"/>
      <c r="TQH71" s="21"/>
      <c r="TQI71" s="21"/>
      <c r="TQJ71" s="21"/>
      <c r="TQK71" s="21"/>
      <c r="TQL71" s="21"/>
      <c r="TQM71" s="21"/>
      <c r="TQN71" s="21"/>
      <c r="TQO71" s="21"/>
      <c r="TQP71" s="21"/>
      <c r="TQQ71" s="21"/>
      <c r="TQR71" s="21"/>
      <c r="TQS71" s="21"/>
      <c r="TQT71" s="21"/>
      <c r="TQU71" s="21"/>
      <c r="TQV71" s="21"/>
      <c r="TQW71" s="21"/>
      <c r="TQX71" s="21"/>
      <c r="TQY71" s="21"/>
      <c r="TQZ71" s="21"/>
      <c r="TRA71" s="21"/>
      <c r="TRB71" s="21"/>
      <c r="TRC71" s="21"/>
      <c r="TRD71" s="21"/>
      <c r="TRE71" s="21"/>
      <c r="TRF71" s="21"/>
      <c r="TRG71" s="21"/>
      <c r="TRH71" s="21"/>
      <c r="TRI71" s="21"/>
      <c r="TRJ71" s="21"/>
      <c r="TRK71" s="21"/>
      <c r="TRL71" s="21"/>
      <c r="TRM71" s="21"/>
      <c r="TRN71" s="21"/>
      <c r="TRO71" s="21"/>
      <c r="TRP71" s="21"/>
      <c r="TRQ71" s="21"/>
      <c r="TRR71" s="21"/>
      <c r="TRS71" s="21"/>
      <c r="TRT71" s="21"/>
      <c r="TRU71" s="21"/>
      <c r="TRV71" s="21"/>
      <c r="TRW71" s="21"/>
      <c r="TRX71" s="21"/>
      <c r="TRY71" s="21"/>
      <c r="TRZ71" s="21"/>
      <c r="TSA71" s="21"/>
      <c r="TSB71" s="21"/>
      <c r="TSC71" s="21"/>
      <c r="TSD71" s="21"/>
      <c r="TSE71" s="21"/>
      <c r="TSF71" s="21"/>
      <c r="TSG71" s="21"/>
      <c r="TSH71" s="21"/>
      <c r="TSI71" s="21"/>
      <c r="TSJ71" s="21"/>
      <c r="TSK71" s="21"/>
      <c r="TSL71" s="21"/>
      <c r="TSM71" s="21"/>
      <c r="TSN71" s="21"/>
      <c r="TSO71" s="21"/>
      <c r="TSP71" s="21"/>
      <c r="TSQ71" s="21"/>
      <c r="TSR71" s="21"/>
      <c r="TSS71" s="21"/>
      <c r="TST71" s="21"/>
      <c r="TSU71" s="21"/>
      <c r="TSV71" s="21"/>
      <c r="TSW71" s="21"/>
      <c r="TSX71" s="21"/>
      <c r="TSY71" s="21"/>
      <c r="TSZ71" s="21"/>
      <c r="TTA71" s="21"/>
      <c r="TTB71" s="21"/>
      <c r="TTC71" s="21"/>
      <c r="TTD71" s="21"/>
      <c r="TTE71" s="21"/>
      <c r="TTF71" s="21"/>
      <c r="TTG71" s="21"/>
      <c r="TTH71" s="21"/>
      <c r="TTI71" s="21"/>
      <c r="TTJ71" s="21"/>
      <c r="TTK71" s="21"/>
      <c r="TTL71" s="21"/>
      <c r="TTM71" s="21"/>
      <c r="TTN71" s="21"/>
      <c r="TTO71" s="21"/>
      <c r="TTP71" s="21"/>
      <c r="TTQ71" s="21"/>
      <c r="TTR71" s="21"/>
      <c r="TTS71" s="21"/>
      <c r="TTT71" s="21"/>
      <c r="TTU71" s="21"/>
      <c r="TTV71" s="21"/>
      <c r="TTW71" s="21"/>
      <c r="TTX71" s="21"/>
      <c r="TTY71" s="21"/>
      <c r="TTZ71" s="21"/>
      <c r="TUA71" s="21"/>
      <c r="TUB71" s="21"/>
      <c r="TUC71" s="21"/>
      <c r="TUD71" s="21"/>
      <c r="TUE71" s="21"/>
      <c r="TUF71" s="21"/>
      <c r="TUG71" s="21"/>
      <c r="TUH71" s="21"/>
      <c r="TUI71" s="21"/>
      <c r="TUJ71" s="21"/>
      <c r="TUK71" s="21"/>
      <c r="TUL71" s="21"/>
      <c r="TUM71" s="21"/>
      <c r="TUN71" s="21"/>
      <c r="TUO71" s="21"/>
      <c r="TUP71" s="21"/>
      <c r="TUQ71" s="21"/>
      <c r="TUR71" s="21"/>
      <c r="TUS71" s="21"/>
      <c r="TUT71" s="21"/>
      <c r="TUU71" s="21"/>
      <c r="TUV71" s="21"/>
      <c r="TUW71" s="21"/>
      <c r="TUX71" s="21"/>
      <c r="TUY71" s="21"/>
      <c r="TUZ71" s="21"/>
      <c r="TVA71" s="21"/>
      <c r="TVB71" s="21"/>
      <c r="TVC71" s="21"/>
      <c r="TVD71" s="21"/>
      <c r="TVE71" s="21"/>
      <c r="TVF71" s="21"/>
      <c r="TVG71" s="21"/>
      <c r="TVH71" s="21"/>
      <c r="TVI71" s="21"/>
      <c r="TVJ71" s="21"/>
      <c r="TVK71" s="21"/>
      <c r="TVL71" s="21"/>
      <c r="TVM71" s="21"/>
      <c r="TVN71" s="21"/>
      <c r="TVO71" s="21"/>
      <c r="TVP71" s="21"/>
      <c r="TVQ71" s="21"/>
      <c r="TVR71" s="21"/>
      <c r="TVS71" s="21"/>
      <c r="TVT71" s="21"/>
      <c r="TVU71" s="21"/>
      <c r="TVV71" s="21"/>
      <c r="TVW71" s="21"/>
      <c r="TVX71" s="21"/>
      <c r="TVY71" s="21"/>
      <c r="TVZ71" s="21"/>
      <c r="TWA71" s="21"/>
      <c r="TWB71" s="21"/>
      <c r="TWC71" s="21"/>
      <c r="TWD71" s="21"/>
      <c r="TWE71" s="21"/>
      <c r="TWF71" s="21"/>
      <c r="TWG71" s="21"/>
      <c r="TWH71" s="21"/>
      <c r="TWI71" s="21"/>
      <c r="TWJ71" s="21"/>
      <c r="TWK71" s="21"/>
      <c r="TWL71" s="21"/>
      <c r="TWM71" s="21"/>
      <c r="TWN71" s="21"/>
      <c r="TWO71" s="21"/>
      <c r="TWP71" s="21"/>
      <c r="TWQ71" s="21"/>
      <c r="TWR71" s="21"/>
      <c r="TWS71" s="21"/>
      <c r="TWT71" s="21"/>
      <c r="TWU71" s="21"/>
      <c r="TWV71" s="21"/>
      <c r="TWW71" s="21"/>
      <c r="TWX71" s="21"/>
      <c r="TWY71" s="21"/>
      <c r="TWZ71" s="21"/>
      <c r="TXA71" s="21"/>
      <c r="TXB71" s="21"/>
      <c r="TXC71" s="21"/>
      <c r="TXD71" s="21"/>
      <c r="TXE71" s="21"/>
      <c r="TXF71" s="21"/>
      <c r="TXG71" s="21"/>
      <c r="TXH71" s="21"/>
      <c r="TXI71" s="21"/>
      <c r="TXJ71" s="21"/>
      <c r="TXK71" s="21"/>
      <c r="TXL71" s="21"/>
      <c r="TXM71" s="21"/>
      <c r="TXN71" s="21"/>
      <c r="TXO71" s="21"/>
      <c r="TXP71" s="21"/>
      <c r="TXQ71" s="21"/>
      <c r="TXR71" s="21"/>
      <c r="TXS71" s="21"/>
      <c r="TXT71" s="21"/>
      <c r="TXU71" s="21"/>
      <c r="TXV71" s="21"/>
      <c r="TXW71" s="21"/>
      <c r="TXX71" s="21"/>
      <c r="TXY71" s="21"/>
      <c r="TXZ71" s="21"/>
      <c r="TYA71" s="21"/>
      <c r="TYB71" s="21"/>
      <c r="TYC71" s="21"/>
      <c r="TYD71" s="21"/>
      <c r="TYE71" s="21"/>
      <c r="TYF71" s="21"/>
      <c r="TYG71" s="21"/>
      <c r="TYH71" s="21"/>
      <c r="TYI71" s="21"/>
      <c r="TYJ71" s="21"/>
      <c r="TYK71" s="21"/>
      <c r="TYL71" s="21"/>
      <c r="TYM71" s="21"/>
      <c r="TYN71" s="21"/>
      <c r="TYO71" s="21"/>
      <c r="TYP71" s="21"/>
      <c r="TYQ71" s="21"/>
      <c r="TYR71" s="21"/>
      <c r="TYS71" s="21"/>
      <c r="TYT71" s="21"/>
      <c r="TYU71" s="21"/>
      <c r="TYV71" s="21"/>
      <c r="TYW71" s="21"/>
      <c r="TYX71" s="21"/>
      <c r="TYY71" s="21"/>
      <c r="TYZ71" s="21"/>
      <c r="TZA71" s="21"/>
      <c r="TZB71" s="21"/>
      <c r="TZC71" s="21"/>
      <c r="TZD71" s="21"/>
      <c r="TZE71" s="21"/>
      <c r="TZF71" s="21"/>
      <c r="TZG71" s="21"/>
      <c r="TZH71" s="21"/>
      <c r="TZI71" s="21"/>
      <c r="TZJ71" s="21"/>
      <c r="TZK71" s="21"/>
      <c r="TZL71" s="21"/>
      <c r="TZM71" s="21"/>
      <c r="TZN71" s="21"/>
      <c r="TZO71" s="21"/>
      <c r="TZP71" s="21"/>
      <c r="TZQ71" s="21"/>
      <c r="TZR71" s="21"/>
      <c r="TZS71" s="21"/>
      <c r="TZT71" s="21"/>
      <c r="TZU71" s="21"/>
      <c r="TZV71" s="21"/>
      <c r="TZW71" s="21"/>
      <c r="TZX71" s="21"/>
      <c r="TZY71" s="21"/>
      <c r="TZZ71" s="21"/>
      <c r="UAA71" s="21"/>
      <c r="UAB71" s="21"/>
      <c r="UAC71" s="21"/>
      <c r="UAD71" s="21"/>
      <c r="UAE71" s="21"/>
      <c r="UAF71" s="21"/>
      <c r="UAG71" s="21"/>
      <c r="UAH71" s="21"/>
      <c r="UAI71" s="21"/>
      <c r="UAJ71" s="21"/>
      <c r="UAK71" s="21"/>
      <c r="UAL71" s="21"/>
      <c r="UAM71" s="21"/>
      <c r="UAN71" s="21"/>
      <c r="UAO71" s="21"/>
      <c r="UAP71" s="21"/>
      <c r="UAQ71" s="21"/>
      <c r="UAR71" s="21"/>
      <c r="UAS71" s="21"/>
      <c r="UAT71" s="21"/>
      <c r="UAU71" s="21"/>
      <c r="UAV71" s="21"/>
      <c r="UAW71" s="21"/>
      <c r="UAX71" s="21"/>
      <c r="UAY71" s="21"/>
      <c r="UAZ71" s="21"/>
      <c r="UBA71" s="21"/>
      <c r="UBB71" s="21"/>
      <c r="UBC71" s="21"/>
      <c r="UBD71" s="21"/>
      <c r="UBE71" s="21"/>
      <c r="UBF71" s="21"/>
      <c r="UBG71" s="21"/>
      <c r="UBH71" s="21"/>
      <c r="UBI71" s="21"/>
      <c r="UBJ71" s="21"/>
      <c r="UBK71" s="21"/>
      <c r="UBL71" s="21"/>
      <c r="UBM71" s="21"/>
      <c r="UBN71" s="21"/>
      <c r="UBO71" s="21"/>
      <c r="UBP71" s="21"/>
      <c r="UBQ71" s="21"/>
      <c r="UBR71" s="21"/>
      <c r="UBS71" s="21"/>
      <c r="UBT71" s="21"/>
      <c r="UBU71" s="21"/>
      <c r="UBV71" s="21"/>
      <c r="UBW71" s="21"/>
      <c r="UBX71" s="21"/>
      <c r="UBY71" s="21"/>
      <c r="UBZ71" s="21"/>
      <c r="UCA71" s="21"/>
      <c r="UCB71" s="21"/>
      <c r="UCC71" s="21"/>
      <c r="UCD71" s="21"/>
      <c r="UCE71" s="21"/>
      <c r="UCF71" s="21"/>
      <c r="UCG71" s="21"/>
      <c r="UCH71" s="21"/>
      <c r="UCI71" s="21"/>
      <c r="UCJ71" s="21"/>
      <c r="UCK71" s="21"/>
      <c r="UCL71" s="21"/>
      <c r="UCM71" s="21"/>
      <c r="UCN71" s="21"/>
      <c r="UCO71" s="21"/>
      <c r="UCP71" s="21"/>
      <c r="UCQ71" s="21"/>
      <c r="UCR71" s="21"/>
      <c r="UCS71" s="21"/>
      <c r="UCT71" s="21"/>
      <c r="UCU71" s="21"/>
      <c r="UCV71" s="21"/>
      <c r="UCW71" s="21"/>
      <c r="UCX71" s="21"/>
      <c r="UCY71" s="21"/>
      <c r="UCZ71" s="21"/>
      <c r="UDA71" s="21"/>
      <c r="UDB71" s="21"/>
      <c r="UDC71" s="21"/>
      <c r="UDD71" s="21"/>
      <c r="UDE71" s="21"/>
      <c r="UDF71" s="21"/>
      <c r="UDG71" s="21"/>
      <c r="UDH71" s="21"/>
      <c r="UDI71" s="21"/>
      <c r="UDJ71" s="21"/>
      <c r="UDK71" s="21"/>
      <c r="UDL71" s="21"/>
      <c r="UDM71" s="21"/>
      <c r="UDN71" s="21"/>
      <c r="UDO71" s="21"/>
      <c r="UDP71" s="21"/>
      <c r="UDQ71" s="21"/>
      <c r="UDR71" s="21"/>
      <c r="UDS71" s="21"/>
      <c r="UDT71" s="21"/>
      <c r="UDU71" s="21"/>
      <c r="UDV71" s="21"/>
      <c r="UDW71" s="21"/>
      <c r="UDX71" s="21"/>
      <c r="UDY71" s="21"/>
      <c r="UDZ71" s="21"/>
      <c r="UEA71" s="21"/>
      <c r="UEB71" s="21"/>
      <c r="UEC71" s="21"/>
      <c r="UED71" s="21"/>
      <c r="UEE71" s="21"/>
      <c r="UEF71" s="21"/>
      <c r="UEG71" s="21"/>
      <c r="UEH71" s="21"/>
      <c r="UEI71" s="21"/>
      <c r="UEJ71" s="21"/>
      <c r="UEK71" s="21"/>
      <c r="UEL71" s="21"/>
      <c r="UEM71" s="21"/>
      <c r="UEN71" s="21"/>
      <c r="UEO71" s="21"/>
      <c r="UEP71" s="21"/>
      <c r="UEQ71" s="21"/>
      <c r="UER71" s="21"/>
      <c r="UES71" s="21"/>
      <c r="UET71" s="21"/>
      <c r="UEU71" s="21"/>
      <c r="UEV71" s="21"/>
      <c r="UEW71" s="21"/>
      <c r="UEX71" s="21"/>
      <c r="UEY71" s="21"/>
      <c r="UEZ71" s="21"/>
      <c r="UFA71" s="21"/>
      <c r="UFB71" s="21"/>
      <c r="UFC71" s="21"/>
      <c r="UFD71" s="21"/>
      <c r="UFE71" s="21"/>
      <c r="UFF71" s="21"/>
      <c r="UFG71" s="21"/>
      <c r="UFH71" s="21"/>
      <c r="UFI71" s="21"/>
      <c r="UFJ71" s="21"/>
      <c r="UFK71" s="21"/>
      <c r="UFL71" s="21"/>
      <c r="UFM71" s="21"/>
      <c r="UFN71" s="21"/>
      <c r="UFO71" s="21"/>
      <c r="UFP71" s="21"/>
      <c r="UFQ71" s="21"/>
      <c r="UFR71" s="21"/>
      <c r="UFS71" s="21"/>
      <c r="UFT71" s="21"/>
      <c r="UFU71" s="21"/>
      <c r="UFV71" s="21"/>
      <c r="UFW71" s="21"/>
      <c r="UFX71" s="21"/>
      <c r="UFY71" s="21"/>
      <c r="UFZ71" s="21"/>
      <c r="UGA71" s="21"/>
      <c r="UGB71" s="21"/>
      <c r="UGC71" s="21"/>
      <c r="UGD71" s="21"/>
      <c r="UGE71" s="21"/>
      <c r="UGF71" s="21"/>
      <c r="UGG71" s="21"/>
      <c r="UGH71" s="21"/>
      <c r="UGI71" s="21"/>
      <c r="UGJ71" s="21"/>
      <c r="UGK71" s="21"/>
      <c r="UGL71" s="21"/>
      <c r="UGM71" s="21"/>
      <c r="UGN71" s="21"/>
      <c r="UGO71" s="21"/>
      <c r="UGP71" s="21"/>
      <c r="UGQ71" s="21"/>
      <c r="UGR71" s="21"/>
      <c r="UGS71" s="21"/>
      <c r="UGT71" s="21"/>
      <c r="UGU71" s="21"/>
      <c r="UGV71" s="21"/>
      <c r="UGW71" s="21"/>
      <c r="UGX71" s="21"/>
      <c r="UGY71" s="21"/>
      <c r="UGZ71" s="21"/>
      <c r="UHA71" s="21"/>
      <c r="UHB71" s="21"/>
      <c r="UHC71" s="21"/>
      <c r="UHD71" s="21"/>
      <c r="UHE71" s="21"/>
      <c r="UHF71" s="21"/>
      <c r="UHG71" s="21"/>
      <c r="UHH71" s="21"/>
      <c r="UHI71" s="21"/>
      <c r="UHJ71" s="21"/>
      <c r="UHK71" s="21"/>
      <c r="UHL71" s="21"/>
      <c r="UHM71" s="21"/>
      <c r="UHN71" s="21"/>
      <c r="UHO71" s="21"/>
      <c r="UHP71" s="21"/>
      <c r="UHQ71" s="21"/>
      <c r="UHR71" s="21"/>
      <c r="UHS71" s="21"/>
      <c r="UHT71" s="21"/>
      <c r="UHU71" s="21"/>
      <c r="UHV71" s="21"/>
      <c r="UHW71" s="21"/>
      <c r="UHX71" s="21"/>
      <c r="UHY71" s="21"/>
      <c r="UHZ71" s="21"/>
      <c r="UIA71" s="21"/>
      <c r="UIB71" s="21"/>
      <c r="UIC71" s="21"/>
      <c r="UID71" s="21"/>
      <c r="UIE71" s="21"/>
      <c r="UIF71" s="21"/>
      <c r="UIG71" s="21"/>
      <c r="UIH71" s="21"/>
      <c r="UII71" s="21"/>
      <c r="UIJ71" s="21"/>
      <c r="UIK71" s="21"/>
      <c r="UIL71" s="21"/>
      <c r="UIM71" s="21"/>
      <c r="UIN71" s="21"/>
      <c r="UIO71" s="21"/>
      <c r="UIP71" s="21"/>
      <c r="UIQ71" s="21"/>
      <c r="UIR71" s="21"/>
      <c r="UIS71" s="21"/>
      <c r="UIT71" s="21"/>
      <c r="UIU71" s="21"/>
      <c r="UIV71" s="21"/>
      <c r="UIW71" s="21"/>
      <c r="UIX71" s="21"/>
      <c r="UIY71" s="21"/>
      <c r="UIZ71" s="21"/>
      <c r="UJA71" s="21"/>
      <c r="UJB71" s="21"/>
      <c r="UJC71" s="21"/>
      <c r="UJD71" s="21"/>
      <c r="UJE71" s="21"/>
      <c r="UJF71" s="21"/>
      <c r="UJG71" s="21"/>
      <c r="UJH71" s="21"/>
      <c r="UJI71" s="21"/>
      <c r="UJJ71" s="21"/>
      <c r="UJK71" s="21"/>
      <c r="UJL71" s="21"/>
      <c r="UJM71" s="21"/>
      <c r="UJN71" s="21"/>
      <c r="UJO71" s="21"/>
      <c r="UJP71" s="21"/>
      <c r="UJQ71" s="21"/>
      <c r="UJR71" s="21"/>
      <c r="UJS71" s="21"/>
      <c r="UJT71" s="21"/>
      <c r="UJU71" s="21"/>
      <c r="UJV71" s="21"/>
      <c r="UJW71" s="21"/>
      <c r="UJX71" s="21"/>
      <c r="UJY71" s="21"/>
      <c r="UJZ71" s="21"/>
      <c r="UKA71" s="21"/>
      <c r="UKB71" s="21"/>
      <c r="UKC71" s="21"/>
      <c r="UKD71" s="21"/>
      <c r="UKE71" s="21"/>
      <c r="UKF71" s="21"/>
      <c r="UKG71" s="21"/>
      <c r="UKH71" s="21"/>
      <c r="UKI71" s="21"/>
      <c r="UKJ71" s="21"/>
      <c r="UKK71" s="21"/>
      <c r="UKL71" s="21"/>
      <c r="UKM71" s="21"/>
      <c r="UKN71" s="21"/>
      <c r="UKO71" s="21"/>
      <c r="UKP71" s="21"/>
      <c r="UKQ71" s="21"/>
      <c r="UKR71" s="21"/>
      <c r="UKS71" s="21"/>
      <c r="UKT71" s="21"/>
      <c r="UKU71" s="21"/>
      <c r="UKV71" s="21"/>
      <c r="UKW71" s="21"/>
      <c r="UKX71" s="21"/>
      <c r="UKY71" s="21"/>
      <c r="UKZ71" s="21"/>
      <c r="ULA71" s="21"/>
      <c r="ULB71" s="21"/>
      <c r="ULC71" s="21"/>
      <c r="ULD71" s="21"/>
      <c r="ULE71" s="21"/>
      <c r="ULF71" s="21"/>
      <c r="ULG71" s="21"/>
      <c r="ULH71" s="21"/>
      <c r="ULI71" s="21"/>
      <c r="ULJ71" s="21"/>
      <c r="ULK71" s="21"/>
      <c r="ULL71" s="21"/>
      <c r="ULM71" s="21"/>
      <c r="ULN71" s="21"/>
      <c r="ULO71" s="21"/>
      <c r="ULP71" s="21"/>
      <c r="ULQ71" s="21"/>
      <c r="ULR71" s="21"/>
      <c r="ULS71" s="21"/>
      <c r="ULT71" s="21"/>
      <c r="ULU71" s="21"/>
      <c r="ULV71" s="21"/>
      <c r="ULW71" s="21"/>
      <c r="ULX71" s="21"/>
      <c r="ULY71" s="21"/>
      <c r="ULZ71" s="21"/>
      <c r="UMA71" s="21"/>
      <c r="UMB71" s="21"/>
      <c r="UMC71" s="21"/>
      <c r="UMD71" s="21"/>
      <c r="UME71" s="21"/>
      <c r="UMF71" s="21"/>
      <c r="UMG71" s="21"/>
      <c r="UMH71" s="21"/>
      <c r="UMI71" s="21"/>
      <c r="UMJ71" s="21"/>
      <c r="UMK71" s="21"/>
      <c r="UML71" s="21"/>
      <c r="UMM71" s="21"/>
      <c r="UMN71" s="21"/>
      <c r="UMO71" s="21"/>
      <c r="UMP71" s="21"/>
      <c r="UMQ71" s="21"/>
      <c r="UMR71" s="21"/>
      <c r="UMS71" s="21"/>
      <c r="UMT71" s="21"/>
      <c r="UMU71" s="21"/>
      <c r="UMV71" s="21"/>
      <c r="UMW71" s="21"/>
      <c r="UMX71" s="21"/>
      <c r="UMY71" s="21"/>
      <c r="UMZ71" s="21"/>
      <c r="UNA71" s="21"/>
      <c r="UNB71" s="21"/>
      <c r="UNC71" s="21"/>
      <c r="UND71" s="21"/>
      <c r="UNE71" s="21"/>
      <c r="UNF71" s="21"/>
      <c r="UNG71" s="21"/>
      <c r="UNH71" s="21"/>
      <c r="UNI71" s="21"/>
      <c r="UNJ71" s="21"/>
      <c r="UNK71" s="21"/>
      <c r="UNL71" s="21"/>
      <c r="UNM71" s="21"/>
      <c r="UNN71" s="21"/>
      <c r="UNO71" s="21"/>
      <c r="UNP71" s="21"/>
      <c r="UNQ71" s="21"/>
      <c r="UNR71" s="21"/>
      <c r="UNS71" s="21"/>
      <c r="UNT71" s="21"/>
      <c r="UNU71" s="21"/>
      <c r="UNV71" s="21"/>
      <c r="UNW71" s="21"/>
      <c r="UNX71" s="21"/>
      <c r="UNY71" s="21"/>
      <c r="UNZ71" s="21"/>
      <c r="UOA71" s="21"/>
      <c r="UOB71" s="21"/>
      <c r="UOC71" s="21"/>
      <c r="UOD71" s="21"/>
      <c r="UOE71" s="21"/>
      <c r="UOF71" s="21"/>
      <c r="UOG71" s="21"/>
      <c r="UOH71" s="21"/>
      <c r="UOI71" s="21"/>
      <c r="UOJ71" s="21"/>
      <c r="UOK71" s="21"/>
      <c r="UOL71" s="21"/>
      <c r="UOM71" s="21"/>
      <c r="UON71" s="21"/>
      <c r="UOO71" s="21"/>
      <c r="UOP71" s="21"/>
      <c r="UOQ71" s="21"/>
      <c r="UOR71" s="21"/>
      <c r="UOS71" s="21"/>
      <c r="UOT71" s="21"/>
      <c r="UOU71" s="21"/>
      <c r="UOV71" s="21"/>
      <c r="UOW71" s="21"/>
      <c r="UOX71" s="21"/>
      <c r="UOY71" s="21"/>
      <c r="UOZ71" s="21"/>
      <c r="UPA71" s="21"/>
      <c r="UPB71" s="21"/>
      <c r="UPC71" s="21"/>
      <c r="UPD71" s="21"/>
      <c r="UPE71" s="21"/>
      <c r="UPF71" s="21"/>
      <c r="UPG71" s="21"/>
      <c r="UPH71" s="21"/>
      <c r="UPI71" s="21"/>
      <c r="UPJ71" s="21"/>
      <c r="UPK71" s="21"/>
      <c r="UPL71" s="21"/>
      <c r="UPM71" s="21"/>
      <c r="UPN71" s="21"/>
      <c r="UPO71" s="21"/>
      <c r="UPP71" s="21"/>
      <c r="UPQ71" s="21"/>
      <c r="UPR71" s="21"/>
      <c r="UPS71" s="21"/>
      <c r="UPT71" s="21"/>
      <c r="UPU71" s="21"/>
      <c r="UPV71" s="21"/>
      <c r="UPW71" s="21"/>
      <c r="UPX71" s="21"/>
      <c r="UPY71" s="21"/>
      <c r="UPZ71" s="21"/>
      <c r="UQA71" s="21"/>
      <c r="UQB71" s="21"/>
      <c r="UQC71" s="21"/>
      <c r="UQD71" s="21"/>
      <c r="UQE71" s="21"/>
      <c r="UQF71" s="21"/>
      <c r="UQG71" s="21"/>
      <c r="UQH71" s="21"/>
      <c r="UQI71" s="21"/>
      <c r="UQJ71" s="21"/>
      <c r="UQK71" s="21"/>
      <c r="UQL71" s="21"/>
      <c r="UQM71" s="21"/>
      <c r="UQN71" s="21"/>
      <c r="UQO71" s="21"/>
      <c r="UQP71" s="21"/>
      <c r="UQQ71" s="21"/>
      <c r="UQR71" s="21"/>
      <c r="UQS71" s="21"/>
      <c r="UQT71" s="21"/>
      <c r="UQU71" s="21"/>
      <c r="UQV71" s="21"/>
      <c r="UQW71" s="21"/>
      <c r="UQX71" s="21"/>
      <c r="UQY71" s="21"/>
      <c r="UQZ71" s="21"/>
      <c r="URA71" s="21"/>
      <c r="URB71" s="21"/>
      <c r="URC71" s="21"/>
      <c r="URD71" s="21"/>
      <c r="URE71" s="21"/>
      <c r="URF71" s="21"/>
      <c r="URG71" s="21"/>
      <c r="URH71" s="21"/>
      <c r="URI71" s="21"/>
      <c r="URJ71" s="21"/>
      <c r="URK71" s="21"/>
      <c r="URL71" s="21"/>
      <c r="URM71" s="21"/>
      <c r="URN71" s="21"/>
      <c r="URO71" s="21"/>
      <c r="URP71" s="21"/>
      <c r="URQ71" s="21"/>
      <c r="URR71" s="21"/>
      <c r="URS71" s="21"/>
      <c r="URT71" s="21"/>
      <c r="URU71" s="21"/>
      <c r="URV71" s="21"/>
      <c r="URW71" s="21"/>
      <c r="URX71" s="21"/>
      <c r="URY71" s="21"/>
      <c r="URZ71" s="21"/>
      <c r="USA71" s="21"/>
      <c r="USB71" s="21"/>
      <c r="USC71" s="21"/>
      <c r="USD71" s="21"/>
      <c r="USE71" s="21"/>
      <c r="USF71" s="21"/>
      <c r="USG71" s="21"/>
      <c r="USH71" s="21"/>
      <c r="USI71" s="21"/>
      <c r="USJ71" s="21"/>
      <c r="USK71" s="21"/>
      <c r="USL71" s="21"/>
      <c r="USM71" s="21"/>
      <c r="USN71" s="21"/>
      <c r="USO71" s="21"/>
      <c r="USP71" s="21"/>
      <c r="USQ71" s="21"/>
      <c r="USR71" s="21"/>
      <c r="USS71" s="21"/>
      <c r="UST71" s="21"/>
      <c r="USU71" s="21"/>
      <c r="USV71" s="21"/>
      <c r="USW71" s="21"/>
      <c r="USX71" s="21"/>
      <c r="USY71" s="21"/>
      <c r="USZ71" s="21"/>
      <c r="UTA71" s="21"/>
      <c r="UTB71" s="21"/>
      <c r="UTC71" s="21"/>
      <c r="UTD71" s="21"/>
      <c r="UTE71" s="21"/>
      <c r="UTF71" s="21"/>
      <c r="UTG71" s="21"/>
      <c r="UTH71" s="21"/>
      <c r="UTI71" s="21"/>
      <c r="UTJ71" s="21"/>
      <c r="UTK71" s="21"/>
      <c r="UTL71" s="21"/>
      <c r="UTM71" s="21"/>
      <c r="UTN71" s="21"/>
      <c r="UTO71" s="21"/>
      <c r="UTP71" s="21"/>
      <c r="UTQ71" s="21"/>
      <c r="UTR71" s="21"/>
      <c r="UTS71" s="21"/>
      <c r="UTT71" s="21"/>
      <c r="UTU71" s="21"/>
      <c r="UTV71" s="21"/>
      <c r="UTW71" s="21"/>
      <c r="UTX71" s="21"/>
      <c r="UTY71" s="21"/>
      <c r="UTZ71" s="21"/>
      <c r="UUA71" s="21"/>
      <c r="UUB71" s="21"/>
      <c r="UUC71" s="21"/>
      <c r="UUD71" s="21"/>
      <c r="UUE71" s="21"/>
      <c r="UUF71" s="21"/>
      <c r="UUG71" s="21"/>
      <c r="UUH71" s="21"/>
      <c r="UUI71" s="21"/>
      <c r="UUJ71" s="21"/>
      <c r="UUK71" s="21"/>
      <c r="UUL71" s="21"/>
      <c r="UUM71" s="21"/>
      <c r="UUN71" s="21"/>
      <c r="UUO71" s="21"/>
      <c r="UUP71" s="21"/>
      <c r="UUQ71" s="21"/>
      <c r="UUR71" s="21"/>
      <c r="UUS71" s="21"/>
      <c r="UUT71" s="21"/>
      <c r="UUU71" s="21"/>
      <c r="UUV71" s="21"/>
      <c r="UUW71" s="21"/>
      <c r="UUX71" s="21"/>
      <c r="UUY71" s="21"/>
      <c r="UUZ71" s="21"/>
      <c r="UVA71" s="21"/>
      <c r="UVB71" s="21"/>
      <c r="UVC71" s="21"/>
      <c r="UVD71" s="21"/>
      <c r="UVE71" s="21"/>
      <c r="UVF71" s="21"/>
      <c r="UVG71" s="21"/>
      <c r="UVH71" s="21"/>
      <c r="UVI71" s="21"/>
      <c r="UVJ71" s="21"/>
      <c r="UVK71" s="21"/>
      <c r="UVL71" s="21"/>
      <c r="UVM71" s="21"/>
      <c r="UVN71" s="21"/>
      <c r="UVO71" s="21"/>
      <c r="UVP71" s="21"/>
      <c r="UVQ71" s="21"/>
      <c r="UVR71" s="21"/>
      <c r="UVS71" s="21"/>
      <c r="UVT71" s="21"/>
      <c r="UVU71" s="21"/>
      <c r="UVV71" s="21"/>
      <c r="UVW71" s="21"/>
      <c r="UVX71" s="21"/>
      <c r="UVY71" s="21"/>
      <c r="UVZ71" s="21"/>
      <c r="UWA71" s="21"/>
      <c r="UWB71" s="21"/>
      <c r="UWC71" s="21"/>
      <c r="UWD71" s="21"/>
      <c r="UWE71" s="21"/>
      <c r="UWF71" s="21"/>
      <c r="UWG71" s="21"/>
      <c r="UWH71" s="21"/>
      <c r="UWI71" s="21"/>
      <c r="UWJ71" s="21"/>
      <c r="UWK71" s="21"/>
      <c r="UWL71" s="21"/>
      <c r="UWM71" s="21"/>
      <c r="UWN71" s="21"/>
      <c r="UWO71" s="21"/>
      <c r="UWP71" s="21"/>
      <c r="UWQ71" s="21"/>
      <c r="UWR71" s="21"/>
      <c r="UWS71" s="21"/>
      <c r="UWT71" s="21"/>
      <c r="UWU71" s="21"/>
      <c r="UWV71" s="21"/>
      <c r="UWW71" s="21"/>
      <c r="UWX71" s="21"/>
      <c r="UWY71" s="21"/>
      <c r="UWZ71" s="21"/>
      <c r="UXA71" s="21"/>
      <c r="UXB71" s="21"/>
      <c r="UXC71" s="21"/>
      <c r="UXD71" s="21"/>
      <c r="UXE71" s="21"/>
      <c r="UXF71" s="21"/>
      <c r="UXG71" s="21"/>
      <c r="UXH71" s="21"/>
      <c r="UXI71" s="21"/>
      <c r="UXJ71" s="21"/>
      <c r="UXK71" s="21"/>
      <c r="UXL71" s="21"/>
      <c r="UXM71" s="21"/>
      <c r="UXN71" s="21"/>
      <c r="UXO71" s="21"/>
      <c r="UXP71" s="21"/>
      <c r="UXQ71" s="21"/>
      <c r="UXR71" s="21"/>
      <c r="UXS71" s="21"/>
      <c r="UXT71" s="21"/>
      <c r="UXU71" s="21"/>
      <c r="UXV71" s="21"/>
      <c r="UXW71" s="21"/>
      <c r="UXX71" s="21"/>
      <c r="UXY71" s="21"/>
      <c r="UXZ71" s="21"/>
      <c r="UYA71" s="21"/>
      <c r="UYB71" s="21"/>
      <c r="UYC71" s="21"/>
      <c r="UYD71" s="21"/>
      <c r="UYE71" s="21"/>
      <c r="UYF71" s="21"/>
      <c r="UYG71" s="21"/>
      <c r="UYH71" s="21"/>
      <c r="UYI71" s="21"/>
      <c r="UYJ71" s="21"/>
      <c r="UYK71" s="21"/>
      <c r="UYL71" s="21"/>
      <c r="UYM71" s="21"/>
      <c r="UYN71" s="21"/>
      <c r="UYO71" s="21"/>
      <c r="UYP71" s="21"/>
      <c r="UYQ71" s="21"/>
      <c r="UYR71" s="21"/>
      <c r="UYS71" s="21"/>
      <c r="UYT71" s="21"/>
      <c r="UYU71" s="21"/>
      <c r="UYV71" s="21"/>
      <c r="UYW71" s="21"/>
      <c r="UYX71" s="21"/>
      <c r="UYY71" s="21"/>
      <c r="UYZ71" s="21"/>
      <c r="UZA71" s="21"/>
      <c r="UZB71" s="21"/>
      <c r="UZC71" s="21"/>
      <c r="UZD71" s="21"/>
      <c r="UZE71" s="21"/>
      <c r="UZF71" s="21"/>
      <c r="UZG71" s="21"/>
      <c r="UZH71" s="21"/>
      <c r="UZI71" s="21"/>
      <c r="UZJ71" s="21"/>
      <c r="UZK71" s="21"/>
      <c r="UZL71" s="21"/>
      <c r="UZM71" s="21"/>
      <c r="UZN71" s="21"/>
      <c r="UZO71" s="21"/>
      <c r="UZP71" s="21"/>
      <c r="UZQ71" s="21"/>
      <c r="UZR71" s="21"/>
      <c r="UZS71" s="21"/>
      <c r="UZT71" s="21"/>
      <c r="UZU71" s="21"/>
      <c r="UZV71" s="21"/>
      <c r="UZW71" s="21"/>
      <c r="UZX71" s="21"/>
      <c r="UZY71" s="21"/>
      <c r="UZZ71" s="21"/>
      <c r="VAA71" s="21"/>
      <c r="VAB71" s="21"/>
      <c r="VAC71" s="21"/>
      <c r="VAD71" s="21"/>
      <c r="VAE71" s="21"/>
      <c r="VAF71" s="21"/>
      <c r="VAG71" s="21"/>
      <c r="VAH71" s="21"/>
      <c r="VAI71" s="21"/>
      <c r="VAJ71" s="21"/>
      <c r="VAK71" s="21"/>
      <c r="VAL71" s="21"/>
      <c r="VAM71" s="21"/>
      <c r="VAN71" s="21"/>
      <c r="VAO71" s="21"/>
      <c r="VAP71" s="21"/>
      <c r="VAQ71" s="21"/>
      <c r="VAR71" s="21"/>
      <c r="VAS71" s="21"/>
      <c r="VAT71" s="21"/>
      <c r="VAU71" s="21"/>
      <c r="VAV71" s="21"/>
      <c r="VAW71" s="21"/>
      <c r="VAX71" s="21"/>
      <c r="VAY71" s="21"/>
      <c r="VAZ71" s="21"/>
      <c r="VBA71" s="21"/>
      <c r="VBB71" s="21"/>
      <c r="VBC71" s="21"/>
      <c r="VBD71" s="21"/>
      <c r="VBE71" s="21"/>
      <c r="VBF71" s="21"/>
      <c r="VBG71" s="21"/>
      <c r="VBH71" s="21"/>
      <c r="VBI71" s="21"/>
      <c r="VBJ71" s="21"/>
      <c r="VBK71" s="21"/>
      <c r="VBL71" s="21"/>
      <c r="VBM71" s="21"/>
      <c r="VBN71" s="21"/>
      <c r="VBO71" s="21"/>
      <c r="VBP71" s="21"/>
      <c r="VBQ71" s="21"/>
      <c r="VBR71" s="21"/>
      <c r="VBS71" s="21"/>
      <c r="VBT71" s="21"/>
      <c r="VBU71" s="21"/>
      <c r="VBV71" s="21"/>
      <c r="VBW71" s="21"/>
      <c r="VBX71" s="21"/>
      <c r="VBY71" s="21"/>
      <c r="VBZ71" s="21"/>
      <c r="VCA71" s="21"/>
      <c r="VCB71" s="21"/>
      <c r="VCC71" s="21"/>
      <c r="VCD71" s="21"/>
      <c r="VCE71" s="21"/>
      <c r="VCF71" s="21"/>
      <c r="VCG71" s="21"/>
      <c r="VCH71" s="21"/>
      <c r="VCI71" s="21"/>
      <c r="VCJ71" s="21"/>
      <c r="VCK71" s="21"/>
      <c r="VCL71" s="21"/>
      <c r="VCM71" s="21"/>
      <c r="VCN71" s="21"/>
      <c r="VCO71" s="21"/>
      <c r="VCP71" s="21"/>
      <c r="VCQ71" s="21"/>
      <c r="VCR71" s="21"/>
      <c r="VCS71" s="21"/>
      <c r="VCT71" s="21"/>
      <c r="VCU71" s="21"/>
      <c r="VCV71" s="21"/>
      <c r="VCW71" s="21"/>
      <c r="VCX71" s="21"/>
      <c r="VCY71" s="21"/>
      <c r="VCZ71" s="21"/>
      <c r="VDA71" s="21"/>
      <c r="VDB71" s="21"/>
      <c r="VDC71" s="21"/>
      <c r="VDD71" s="21"/>
      <c r="VDE71" s="21"/>
      <c r="VDF71" s="21"/>
      <c r="VDG71" s="21"/>
      <c r="VDH71" s="21"/>
      <c r="VDI71" s="21"/>
      <c r="VDJ71" s="21"/>
      <c r="VDK71" s="21"/>
      <c r="VDL71" s="21"/>
      <c r="VDM71" s="21"/>
      <c r="VDN71" s="21"/>
      <c r="VDO71" s="21"/>
      <c r="VDP71" s="21"/>
      <c r="VDQ71" s="21"/>
      <c r="VDR71" s="21"/>
      <c r="VDS71" s="21"/>
      <c r="VDT71" s="21"/>
      <c r="VDU71" s="21"/>
      <c r="VDV71" s="21"/>
      <c r="VDW71" s="21"/>
      <c r="VDX71" s="21"/>
      <c r="VDY71" s="21"/>
      <c r="VDZ71" s="21"/>
      <c r="VEA71" s="21"/>
      <c r="VEB71" s="21"/>
      <c r="VEC71" s="21"/>
      <c r="VED71" s="21"/>
      <c r="VEE71" s="21"/>
      <c r="VEF71" s="21"/>
      <c r="VEG71" s="21"/>
      <c r="VEH71" s="21"/>
      <c r="VEI71" s="21"/>
      <c r="VEJ71" s="21"/>
      <c r="VEK71" s="21"/>
      <c r="VEL71" s="21"/>
      <c r="VEM71" s="21"/>
      <c r="VEN71" s="21"/>
      <c r="VEO71" s="21"/>
      <c r="VEP71" s="21"/>
      <c r="VEQ71" s="21"/>
      <c r="VER71" s="21"/>
      <c r="VES71" s="21"/>
      <c r="VET71" s="21"/>
      <c r="VEU71" s="21"/>
      <c r="VEV71" s="21"/>
      <c r="VEW71" s="21"/>
      <c r="VEX71" s="21"/>
      <c r="VEY71" s="21"/>
      <c r="VEZ71" s="21"/>
      <c r="VFA71" s="21"/>
      <c r="VFB71" s="21"/>
      <c r="VFC71" s="21"/>
      <c r="VFD71" s="21"/>
      <c r="VFE71" s="21"/>
      <c r="VFF71" s="21"/>
      <c r="VFG71" s="21"/>
      <c r="VFH71" s="21"/>
      <c r="VFI71" s="21"/>
      <c r="VFJ71" s="21"/>
      <c r="VFK71" s="21"/>
      <c r="VFL71" s="21"/>
      <c r="VFM71" s="21"/>
      <c r="VFN71" s="21"/>
      <c r="VFO71" s="21"/>
      <c r="VFP71" s="21"/>
      <c r="VFQ71" s="21"/>
      <c r="VFR71" s="21"/>
      <c r="VFS71" s="21"/>
      <c r="VFT71" s="21"/>
      <c r="VFU71" s="21"/>
      <c r="VFV71" s="21"/>
      <c r="VFW71" s="21"/>
      <c r="VFX71" s="21"/>
      <c r="VFY71" s="21"/>
      <c r="VFZ71" s="21"/>
      <c r="VGA71" s="21"/>
      <c r="VGB71" s="21"/>
      <c r="VGC71" s="21"/>
      <c r="VGD71" s="21"/>
      <c r="VGE71" s="21"/>
      <c r="VGF71" s="21"/>
      <c r="VGG71" s="21"/>
      <c r="VGH71" s="21"/>
      <c r="VGI71" s="21"/>
      <c r="VGJ71" s="21"/>
      <c r="VGK71" s="21"/>
      <c r="VGL71" s="21"/>
      <c r="VGM71" s="21"/>
      <c r="VGN71" s="21"/>
      <c r="VGO71" s="21"/>
      <c r="VGP71" s="21"/>
      <c r="VGQ71" s="21"/>
      <c r="VGR71" s="21"/>
      <c r="VGS71" s="21"/>
      <c r="VGT71" s="21"/>
      <c r="VGU71" s="21"/>
      <c r="VGV71" s="21"/>
      <c r="VGW71" s="21"/>
      <c r="VGX71" s="21"/>
      <c r="VGY71" s="21"/>
      <c r="VGZ71" s="21"/>
      <c r="VHA71" s="21"/>
      <c r="VHB71" s="21"/>
      <c r="VHC71" s="21"/>
      <c r="VHD71" s="21"/>
      <c r="VHE71" s="21"/>
      <c r="VHF71" s="21"/>
      <c r="VHG71" s="21"/>
      <c r="VHH71" s="21"/>
      <c r="VHI71" s="21"/>
      <c r="VHJ71" s="21"/>
      <c r="VHK71" s="21"/>
      <c r="VHL71" s="21"/>
      <c r="VHM71" s="21"/>
      <c r="VHN71" s="21"/>
      <c r="VHO71" s="21"/>
      <c r="VHP71" s="21"/>
      <c r="VHQ71" s="21"/>
      <c r="VHR71" s="21"/>
      <c r="VHS71" s="21"/>
      <c r="VHT71" s="21"/>
      <c r="VHU71" s="21"/>
      <c r="VHV71" s="21"/>
      <c r="VHW71" s="21"/>
      <c r="VHX71" s="21"/>
      <c r="VHY71" s="21"/>
      <c r="VHZ71" s="21"/>
      <c r="VIA71" s="21"/>
      <c r="VIB71" s="21"/>
      <c r="VIC71" s="21"/>
      <c r="VID71" s="21"/>
      <c r="VIE71" s="21"/>
      <c r="VIF71" s="21"/>
      <c r="VIG71" s="21"/>
      <c r="VIH71" s="21"/>
      <c r="VII71" s="21"/>
      <c r="VIJ71" s="21"/>
      <c r="VIK71" s="21"/>
      <c r="VIL71" s="21"/>
      <c r="VIM71" s="21"/>
      <c r="VIN71" s="21"/>
      <c r="VIO71" s="21"/>
      <c r="VIP71" s="21"/>
      <c r="VIQ71" s="21"/>
      <c r="VIR71" s="21"/>
      <c r="VIS71" s="21"/>
      <c r="VIT71" s="21"/>
      <c r="VIU71" s="21"/>
      <c r="VIV71" s="21"/>
      <c r="VIW71" s="21"/>
      <c r="VIX71" s="21"/>
      <c r="VIY71" s="21"/>
      <c r="VIZ71" s="21"/>
      <c r="VJA71" s="21"/>
      <c r="VJB71" s="21"/>
      <c r="VJC71" s="21"/>
      <c r="VJD71" s="21"/>
      <c r="VJE71" s="21"/>
      <c r="VJF71" s="21"/>
      <c r="VJG71" s="21"/>
      <c r="VJH71" s="21"/>
      <c r="VJI71" s="21"/>
      <c r="VJJ71" s="21"/>
      <c r="VJK71" s="21"/>
      <c r="VJL71" s="21"/>
      <c r="VJM71" s="21"/>
      <c r="VJN71" s="21"/>
      <c r="VJO71" s="21"/>
      <c r="VJP71" s="21"/>
      <c r="VJQ71" s="21"/>
      <c r="VJR71" s="21"/>
      <c r="VJS71" s="21"/>
      <c r="VJT71" s="21"/>
      <c r="VJU71" s="21"/>
      <c r="VJV71" s="21"/>
      <c r="VJW71" s="21"/>
      <c r="VJX71" s="21"/>
      <c r="VJY71" s="21"/>
      <c r="VJZ71" s="21"/>
      <c r="VKA71" s="21"/>
      <c r="VKB71" s="21"/>
      <c r="VKC71" s="21"/>
      <c r="VKD71" s="21"/>
      <c r="VKE71" s="21"/>
      <c r="VKF71" s="21"/>
      <c r="VKG71" s="21"/>
      <c r="VKH71" s="21"/>
      <c r="VKI71" s="21"/>
      <c r="VKJ71" s="21"/>
      <c r="VKK71" s="21"/>
      <c r="VKL71" s="21"/>
      <c r="VKM71" s="21"/>
      <c r="VKN71" s="21"/>
      <c r="VKO71" s="21"/>
      <c r="VKP71" s="21"/>
      <c r="VKQ71" s="21"/>
      <c r="VKR71" s="21"/>
      <c r="VKS71" s="21"/>
      <c r="VKT71" s="21"/>
      <c r="VKU71" s="21"/>
      <c r="VKV71" s="21"/>
      <c r="VKW71" s="21"/>
      <c r="VKX71" s="21"/>
      <c r="VKY71" s="21"/>
      <c r="VKZ71" s="21"/>
      <c r="VLA71" s="21"/>
      <c r="VLB71" s="21"/>
      <c r="VLC71" s="21"/>
      <c r="VLD71" s="21"/>
      <c r="VLE71" s="21"/>
      <c r="VLF71" s="21"/>
      <c r="VLG71" s="21"/>
      <c r="VLH71" s="21"/>
      <c r="VLI71" s="21"/>
      <c r="VLJ71" s="21"/>
      <c r="VLK71" s="21"/>
      <c r="VLL71" s="21"/>
      <c r="VLM71" s="21"/>
      <c r="VLN71" s="21"/>
      <c r="VLO71" s="21"/>
      <c r="VLP71" s="21"/>
      <c r="VLQ71" s="21"/>
      <c r="VLR71" s="21"/>
      <c r="VLS71" s="21"/>
      <c r="VLT71" s="21"/>
      <c r="VLU71" s="21"/>
      <c r="VLV71" s="21"/>
      <c r="VLW71" s="21"/>
      <c r="VLX71" s="21"/>
      <c r="VLY71" s="21"/>
      <c r="VLZ71" s="21"/>
      <c r="VMA71" s="21"/>
      <c r="VMB71" s="21"/>
      <c r="VMC71" s="21"/>
      <c r="VMD71" s="21"/>
      <c r="VME71" s="21"/>
      <c r="VMF71" s="21"/>
      <c r="VMG71" s="21"/>
      <c r="VMH71" s="21"/>
      <c r="VMI71" s="21"/>
      <c r="VMJ71" s="21"/>
      <c r="VMK71" s="21"/>
      <c r="VML71" s="21"/>
      <c r="VMM71" s="21"/>
      <c r="VMN71" s="21"/>
      <c r="VMO71" s="21"/>
      <c r="VMP71" s="21"/>
      <c r="VMQ71" s="21"/>
      <c r="VMR71" s="21"/>
      <c r="VMS71" s="21"/>
      <c r="VMT71" s="21"/>
      <c r="VMU71" s="21"/>
      <c r="VMV71" s="21"/>
      <c r="VMW71" s="21"/>
      <c r="VMX71" s="21"/>
      <c r="VMY71" s="21"/>
      <c r="VMZ71" s="21"/>
      <c r="VNA71" s="21"/>
      <c r="VNB71" s="21"/>
      <c r="VNC71" s="21"/>
      <c r="VND71" s="21"/>
      <c r="VNE71" s="21"/>
      <c r="VNF71" s="21"/>
      <c r="VNG71" s="21"/>
      <c r="VNH71" s="21"/>
      <c r="VNI71" s="21"/>
      <c r="VNJ71" s="21"/>
      <c r="VNK71" s="21"/>
      <c r="VNL71" s="21"/>
      <c r="VNM71" s="21"/>
      <c r="VNN71" s="21"/>
      <c r="VNO71" s="21"/>
      <c r="VNP71" s="21"/>
      <c r="VNQ71" s="21"/>
      <c r="VNR71" s="21"/>
      <c r="VNS71" s="21"/>
      <c r="VNT71" s="21"/>
      <c r="VNU71" s="21"/>
      <c r="VNV71" s="21"/>
      <c r="VNW71" s="21"/>
      <c r="VNX71" s="21"/>
      <c r="VNY71" s="21"/>
      <c r="VNZ71" s="21"/>
      <c r="VOA71" s="21"/>
      <c r="VOB71" s="21"/>
      <c r="VOC71" s="21"/>
      <c r="VOD71" s="21"/>
      <c r="VOE71" s="21"/>
      <c r="VOF71" s="21"/>
      <c r="VOG71" s="21"/>
      <c r="VOH71" s="21"/>
      <c r="VOI71" s="21"/>
      <c r="VOJ71" s="21"/>
      <c r="VOK71" s="21"/>
      <c r="VOL71" s="21"/>
      <c r="VOM71" s="21"/>
      <c r="VON71" s="21"/>
      <c r="VOO71" s="21"/>
      <c r="VOP71" s="21"/>
      <c r="VOQ71" s="21"/>
      <c r="VOR71" s="21"/>
      <c r="VOS71" s="21"/>
      <c r="VOT71" s="21"/>
      <c r="VOU71" s="21"/>
      <c r="VOV71" s="21"/>
      <c r="VOW71" s="21"/>
      <c r="VOX71" s="21"/>
      <c r="VOY71" s="21"/>
      <c r="VOZ71" s="21"/>
      <c r="VPA71" s="21"/>
      <c r="VPB71" s="21"/>
      <c r="VPC71" s="21"/>
      <c r="VPD71" s="21"/>
      <c r="VPE71" s="21"/>
      <c r="VPF71" s="21"/>
      <c r="VPG71" s="21"/>
      <c r="VPH71" s="21"/>
      <c r="VPI71" s="21"/>
      <c r="VPJ71" s="21"/>
      <c r="VPK71" s="21"/>
      <c r="VPL71" s="21"/>
      <c r="VPM71" s="21"/>
      <c r="VPN71" s="21"/>
      <c r="VPO71" s="21"/>
      <c r="VPP71" s="21"/>
      <c r="VPQ71" s="21"/>
      <c r="VPR71" s="21"/>
      <c r="VPS71" s="21"/>
      <c r="VPT71" s="21"/>
      <c r="VPU71" s="21"/>
      <c r="VPV71" s="21"/>
      <c r="VPW71" s="21"/>
      <c r="VPX71" s="21"/>
      <c r="VPY71" s="21"/>
      <c r="VPZ71" s="21"/>
      <c r="VQA71" s="21"/>
      <c r="VQB71" s="21"/>
      <c r="VQC71" s="21"/>
      <c r="VQD71" s="21"/>
      <c r="VQE71" s="21"/>
      <c r="VQF71" s="21"/>
      <c r="VQG71" s="21"/>
      <c r="VQH71" s="21"/>
      <c r="VQI71" s="21"/>
      <c r="VQJ71" s="21"/>
      <c r="VQK71" s="21"/>
      <c r="VQL71" s="21"/>
      <c r="VQM71" s="21"/>
      <c r="VQN71" s="21"/>
      <c r="VQO71" s="21"/>
      <c r="VQP71" s="21"/>
      <c r="VQQ71" s="21"/>
      <c r="VQR71" s="21"/>
      <c r="VQS71" s="21"/>
      <c r="VQT71" s="21"/>
      <c r="VQU71" s="21"/>
      <c r="VQV71" s="21"/>
      <c r="VQW71" s="21"/>
      <c r="VQX71" s="21"/>
      <c r="VQY71" s="21"/>
      <c r="VQZ71" s="21"/>
      <c r="VRA71" s="21"/>
      <c r="VRB71" s="21"/>
      <c r="VRC71" s="21"/>
      <c r="VRD71" s="21"/>
      <c r="VRE71" s="21"/>
      <c r="VRF71" s="21"/>
      <c r="VRG71" s="21"/>
      <c r="VRH71" s="21"/>
      <c r="VRI71" s="21"/>
      <c r="VRJ71" s="21"/>
      <c r="VRK71" s="21"/>
      <c r="VRL71" s="21"/>
      <c r="VRM71" s="21"/>
      <c r="VRN71" s="21"/>
      <c r="VRO71" s="21"/>
      <c r="VRP71" s="21"/>
      <c r="VRQ71" s="21"/>
      <c r="VRR71" s="21"/>
      <c r="VRS71" s="21"/>
      <c r="VRT71" s="21"/>
      <c r="VRU71" s="21"/>
      <c r="VRV71" s="21"/>
      <c r="VRW71" s="21"/>
      <c r="VRX71" s="21"/>
      <c r="VRY71" s="21"/>
      <c r="VRZ71" s="21"/>
      <c r="VSA71" s="21"/>
      <c r="VSB71" s="21"/>
      <c r="VSC71" s="21"/>
      <c r="VSD71" s="21"/>
      <c r="VSE71" s="21"/>
      <c r="VSF71" s="21"/>
      <c r="VSG71" s="21"/>
      <c r="VSH71" s="21"/>
      <c r="VSI71" s="21"/>
      <c r="VSJ71" s="21"/>
      <c r="VSK71" s="21"/>
      <c r="VSL71" s="21"/>
      <c r="VSM71" s="21"/>
      <c r="VSN71" s="21"/>
      <c r="VSO71" s="21"/>
      <c r="VSP71" s="21"/>
      <c r="VSQ71" s="21"/>
      <c r="VSR71" s="21"/>
      <c r="VSS71" s="21"/>
      <c r="VST71" s="21"/>
      <c r="VSU71" s="21"/>
      <c r="VSV71" s="21"/>
      <c r="VSW71" s="21"/>
      <c r="VSX71" s="21"/>
      <c r="VSY71" s="21"/>
      <c r="VSZ71" s="21"/>
      <c r="VTA71" s="21"/>
      <c r="VTB71" s="21"/>
      <c r="VTC71" s="21"/>
      <c r="VTD71" s="21"/>
      <c r="VTE71" s="21"/>
      <c r="VTF71" s="21"/>
      <c r="VTG71" s="21"/>
      <c r="VTH71" s="21"/>
      <c r="VTI71" s="21"/>
      <c r="VTJ71" s="21"/>
      <c r="VTK71" s="21"/>
      <c r="VTL71" s="21"/>
      <c r="VTM71" s="21"/>
      <c r="VTN71" s="21"/>
      <c r="VTO71" s="21"/>
      <c r="VTP71" s="21"/>
      <c r="VTQ71" s="21"/>
      <c r="VTR71" s="21"/>
      <c r="VTS71" s="21"/>
      <c r="VTT71" s="21"/>
      <c r="VTU71" s="21"/>
      <c r="VTV71" s="21"/>
      <c r="VTW71" s="21"/>
      <c r="VTX71" s="21"/>
      <c r="VTY71" s="21"/>
      <c r="VTZ71" s="21"/>
      <c r="VUA71" s="21"/>
      <c r="VUB71" s="21"/>
      <c r="VUC71" s="21"/>
      <c r="VUD71" s="21"/>
      <c r="VUE71" s="21"/>
      <c r="VUF71" s="21"/>
      <c r="VUG71" s="21"/>
      <c r="VUH71" s="21"/>
      <c r="VUI71" s="21"/>
      <c r="VUJ71" s="21"/>
      <c r="VUK71" s="21"/>
      <c r="VUL71" s="21"/>
      <c r="VUM71" s="21"/>
      <c r="VUN71" s="21"/>
      <c r="VUO71" s="21"/>
      <c r="VUP71" s="21"/>
      <c r="VUQ71" s="21"/>
      <c r="VUR71" s="21"/>
      <c r="VUS71" s="21"/>
      <c r="VUT71" s="21"/>
      <c r="VUU71" s="21"/>
      <c r="VUV71" s="21"/>
      <c r="VUW71" s="21"/>
      <c r="VUX71" s="21"/>
      <c r="VUY71" s="21"/>
      <c r="VUZ71" s="21"/>
      <c r="VVA71" s="21"/>
      <c r="VVB71" s="21"/>
      <c r="VVC71" s="21"/>
      <c r="VVD71" s="21"/>
      <c r="VVE71" s="21"/>
      <c r="VVF71" s="21"/>
      <c r="VVG71" s="21"/>
      <c r="VVH71" s="21"/>
      <c r="VVI71" s="21"/>
      <c r="VVJ71" s="21"/>
      <c r="VVK71" s="21"/>
      <c r="VVL71" s="21"/>
      <c r="VVM71" s="21"/>
      <c r="VVN71" s="21"/>
      <c r="VVO71" s="21"/>
      <c r="VVP71" s="21"/>
      <c r="VVQ71" s="21"/>
      <c r="VVR71" s="21"/>
      <c r="VVS71" s="21"/>
      <c r="VVT71" s="21"/>
      <c r="VVU71" s="21"/>
      <c r="VVV71" s="21"/>
      <c r="VVW71" s="21"/>
      <c r="VVX71" s="21"/>
      <c r="VVY71" s="21"/>
      <c r="VVZ71" s="21"/>
      <c r="VWA71" s="21"/>
      <c r="VWB71" s="21"/>
      <c r="VWC71" s="21"/>
      <c r="VWD71" s="21"/>
      <c r="VWE71" s="21"/>
      <c r="VWF71" s="21"/>
      <c r="VWG71" s="21"/>
      <c r="VWH71" s="21"/>
      <c r="VWI71" s="21"/>
      <c r="VWJ71" s="21"/>
      <c r="VWK71" s="21"/>
      <c r="VWL71" s="21"/>
      <c r="VWM71" s="21"/>
      <c r="VWN71" s="21"/>
      <c r="VWO71" s="21"/>
      <c r="VWP71" s="21"/>
      <c r="VWQ71" s="21"/>
      <c r="VWR71" s="21"/>
      <c r="VWS71" s="21"/>
      <c r="VWT71" s="21"/>
      <c r="VWU71" s="21"/>
      <c r="VWV71" s="21"/>
      <c r="VWW71" s="21"/>
      <c r="VWX71" s="21"/>
      <c r="VWY71" s="21"/>
      <c r="VWZ71" s="21"/>
      <c r="VXA71" s="21"/>
      <c r="VXB71" s="21"/>
      <c r="VXC71" s="21"/>
      <c r="VXD71" s="21"/>
      <c r="VXE71" s="21"/>
      <c r="VXF71" s="21"/>
      <c r="VXG71" s="21"/>
      <c r="VXH71" s="21"/>
      <c r="VXI71" s="21"/>
      <c r="VXJ71" s="21"/>
      <c r="VXK71" s="21"/>
      <c r="VXL71" s="21"/>
      <c r="VXM71" s="21"/>
      <c r="VXN71" s="21"/>
      <c r="VXO71" s="21"/>
      <c r="VXP71" s="21"/>
      <c r="VXQ71" s="21"/>
      <c r="VXR71" s="21"/>
      <c r="VXS71" s="21"/>
      <c r="VXT71" s="21"/>
      <c r="VXU71" s="21"/>
      <c r="VXV71" s="21"/>
      <c r="VXW71" s="21"/>
      <c r="VXX71" s="21"/>
      <c r="VXY71" s="21"/>
      <c r="VXZ71" s="21"/>
      <c r="VYA71" s="21"/>
      <c r="VYB71" s="21"/>
      <c r="VYC71" s="21"/>
      <c r="VYD71" s="21"/>
      <c r="VYE71" s="21"/>
      <c r="VYF71" s="21"/>
      <c r="VYG71" s="21"/>
      <c r="VYH71" s="21"/>
      <c r="VYI71" s="21"/>
      <c r="VYJ71" s="21"/>
      <c r="VYK71" s="21"/>
      <c r="VYL71" s="21"/>
      <c r="VYM71" s="21"/>
      <c r="VYN71" s="21"/>
      <c r="VYO71" s="21"/>
      <c r="VYP71" s="21"/>
      <c r="VYQ71" s="21"/>
      <c r="VYR71" s="21"/>
      <c r="VYS71" s="21"/>
      <c r="VYT71" s="21"/>
      <c r="VYU71" s="21"/>
      <c r="VYV71" s="21"/>
      <c r="VYW71" s="21"/>
      <c r="VYX71" s="21"/>
      <c r="VYY71" s="21"/>
      <c r="VYZ71" s="21"/>
      <c r="VZA71" s="21"/>
      <c r="VZB71" s="21"/>
      <c r="VZC71" s="21"/>
      <c r="VZD71" s="21"/>
      <c r="VZE71" s="21"/>
      <c r="VZF71" s="21"/>
      <c r="VZG71" s="21"/>
      <c r="VZH71" s="21"/>
      <c r="VZI71" s="21"/>
      <c r="VZJ71" s="21"/>
      <c r="VZK71" s="21"/>
      <c r="VZL71" s="21"/>
      <c r="VZM71" s="21"/>
      <c r="VZN71" s="21"/>
      <c r="VZO71" s="21"/>
      <c r="VZP71" s="21"/>
      <c r="VZQ71" s="21"/>
      <c r="VZR71" s="21"/>
      <c r="VZS71" s="21"/>
      <c r="VZT71" s="21"/>
      <c r="VZU71" s="21"/>
      <c r="VZV71" s="21"/>
      <c r="VZW71" s="21"/>
      <c r="VZX71" s="21"/>
      <c r="VZY71" s="21"/>
      <c r="VZZ71" s="21"/>
      <c r="WAA71" s="21"/>
      <c r="WAB71" s="21"/>
      <c r="WAC71" s="21"/>
      <c r="WAD71" s="21"/>
      <c r="WAE71" s="21"/>
      <c r="WAF71" s="21"/>
      <c r="WAG71" s="21"/>
      <c r="WAH71" s="21"/>
      <c r="WAI71" s="21"/>
      <c r="WAJ71" s="21"/>
      <c r="WAK71" s="21"/>
      <c r="WAL71" s="21"/>
      <c r="WAM71" s="21"/>
      <c r="WAN71" s="21"/>
      <c r="WAO71" s="21"/>
      <c r="WAP71" s="21"/>
      <c r="WAQ71" s="21"/>
      <c r="WAR71" s="21"/>
      <c r="WAS71" s="21"/>
      <c r="WAT71" s="21"/>
      <c r="WAU71" s="21"/>
      <c r="WAV71" s="21"/>
      <c r="WAW71" s="21"/>
      <c r="WAX71" s="21"/>
      <c r="WAY71" s="21"/>
      <c r="WAZ71" s="21"/>
      <c r="WBA71" s="21"/>
      <c r="WBB71" s="21"/>
      <c r="WBC71" s="21"/>
      <c r="WBD71" s="21"/>
      <c r="WBE71" s="21"/>
      <c r="WBF71" s="21"/>
      <c r="WBG71" s="21"/>
      <c r="WBH71" s="21"/>
      <c r="WBI71" s="21"/>
      <c r="WBJ71" s="21"/>
      <c r="WBK71" s="21"/>
      <c r="WBL71" s="21"/>
      <c r="WBM71" s="21"/>
      <c r="WBN71" s="21"/>
      <c r="WBO71" s="21"/>
      <c r="WBP71" s="21"/>
      <c r="WBQ71" s="21"/>
      <c r="WBR71" s="21"/>
      <c r="WBS71" s="21"/>
      <c r="WBT71" s="21"/>
      <c r="WBU71" s="21"/>
      <c r="WBV71" s="21"/>
      <c r="WBW71" s="21"/>
      <c r="WBX71" s="21"/>
      <c r="WBY71" s="21"/>
      <c r="WBZ71" s="21"/>
      <c r="WCA71" s="21"/>
      <c r="WCB71" s="21"/>
      <c r="WCC71" s="21"/>
      <c r="WCD71" s="21"/>
      <c r="WCE71" s="21"/>
      <c r="WCF71" s="21"/>
      <c r="WCG71" s="21"/>
      <c r="WCH71" s="21"/>
      <c r="WCI71" s="21"/>
      <c r="WCJ71" s="21"/>
      <c r="WCK71" s="21"/>
      <c r="WCL71" s="21"/>
      <c r="WCM71" s="21"/>
      <c r="WCN71" s="21"/>
      <c r="WCO71" s="21"/>
      <c r="WCP71" s="21"/>
      <c r="WCQ71" s="21"/>
      <c r="WCR71" s="21"/>
      <c r="WCS71" s="21"/>
      <c r="WCT71" s="21"/>
      <c r="WCU71" s="21"/>
      <c r="WCV71" s="21"/>
      <c r="WCW71" s="21"/>
      <c r="WCX71" s="21"/>
      <c r="WCY71" s="21"/>
      <c r="WCZ71" s="21"/>
      <c r="WDA71" s="21"/>
      <c r="WDB71" s="21"/>
      <c r="WDC71" s="21"/>
      <c r="WDD71" s="21"/>
      <c r="WDE71" s="21"/>
      <c r="WDF71" s="21"/>
      <c r="WDG71" s="21"/>
      <c r="WDH71" s="21"/>
      <c r="WDI71" s="21"/>
      <c r="WDJ71" s="21"/>
      <c r="WDK71" s="21"/>
      <c r="WDL71" s="21"/>
      <c r="WDM71" s="21"/>
      <c r="WDN71" s="21"/>
      <c r="WDO71" s="21"/>
      <c r="WDP71" s="21"/>
      <c r="WDQ71" s="21"/>
      <c r="WDR71" s="21"/>
      <c r="WDS71" s="21"/>
      <c r="WDT71" s="21"/>
      <c r="WDU71" s="21"/>
      <c r="WDV71" s="21"/>
      <c r="WDW71" s="21"/>
      <c r="WDX71" s="21"/>
      <c r="WDY71" s="21"/>
      <c r="WDZ71" s="21"/>
      <c r="WEA71" s="21"/>
      <c r="WEB71" s="21"/>
      <c r="WEC71" s="21"/>
      <c r="WED71" s="21"/>
      <c r="WEE71" s="21"/>
      <c r="WEF71" s="21"/>
      <c r="WEG71" s="21"/>
      <c r="WEH71" s="21"/>
      <c r="WEI71" s="21"/>
      <c r="WEJ71" s="21"/>
      <c r="WEK71" s="21"/>
      <c r="WEL71" s="21"/>
      <c r="WEM71" s="21"/>
      <c r="WEN71" s="21"/>
      <c r="WEO71" s="21"/>
      <c r="WEP71" s="21"/>
      <c r="WEQ71" s="21"/>
      <c r="WER71" s="21"/>
      <c r="WES71" s="21"/>
      <c r="WET71" s="21"/>
      <c r="WEU71" s="21"/>
      <c r="WEV71" s="21"/>
      <c r="WEW71" s="21"/>
      <c r="WEX71" s="21"/>
      <c r="WEY71" s="21"/>
      <c r="WEZ71" s="21"/>
      <c r="WFA71" s="21"/>
      <c r="WFB71" s="21"/>
      <c r="WFC71" s="21"/>
      <c r="WFD71" s="21"/>
      <c r="WFE71" s="21"/>
      <c r="WFF71" s="21"/>
      <c r="WFG71" s="21"/>
      <c r="WFH71" s="21"/>
      <c r="WFI71" s="21"/>
      <c r="WFJ71" s="21"/>
      <c r="WFK71" s="21"/>
      <c r="WFL71" s="21"/>
      <c r="WFM71" s="21"/>
      <c r="WFN71" s="21"/>
      <c r="WFO71" s="21"/>
      <c r="WFP71" s="21"/>
      <c r="WFQ71" s="21"/>
      <c r="WFR71" s="21"/>
      <c r="WFS71" s="21"/>
      <c r="WFT71" s="21"/>
      <c r="WFU71" s="21"/>
      <c r="WFV71" s="21"/>
      <c r="WFW71" s="21"/>
      <c r="WFX71" s="21"/>
      <c r="WFY71" s="21"/>
      <c r="WFZ71" s="21"/>
      <c r="WGA71" s="21"/>
      <c r="WGB71" s="21"/>
      <c r="WGC71" s="21"/>
      <c r="WGD71" s="21"/>
      <c r="WGE71" s="21"/>
      <c r="WGF71" s="21"/>
      <c r="WGG71" s="21"/>
      <c r="WGH71" s="21"/>
      <c r="WGI71" s="21"/>
      <c r="WGJ71" s="21"/>
      <c r="WGK71" s="21"/>
      <c r="WGL71" s="21"/>
      <c r="WGM71" s="21"/>
      <c r="WGN71" s="21"/>
      <c r="WGO71" s="21"/>
      <c r="WGP71" s="21"/>
      <c r="WGQ71" s="21"/>
      <c r="WGR71" s="21"/>
      <c r="WGS71" s="21"/>
      <c r="WGT71" s="21"/>
      <c r="WGU71" s="21"/>
      <c r="WGV71" s="21"/>
      <c r="WGW71" s="21"/>
      <c r="WGX71" s="21"/>
      <c r="WGY71" s="21"/>
      <c r="WGZ71" s="21"/>
      <c r="WHA71" s="21"/>
      <c r="WHB71" s="21"/>
      <c r="WHC71" s="21"/>
      <c r="WHD71" s="21"/>
      <c r="WHE71" s="21"/>
      <c r="WHF71" s="21"/>
      <c r="WHG71" s="21"/>
      <c r="WHH71" s="21"/>
      <c r="WHI71" s="21"/>
      <c r="WHJ71" s="21"/>
      <c r="WHK71" s="21"/>
      <c r="WHL71" s="21"/>
      <c r="WHM71" s="21"/>
      <c r="WHN71" s="21"/>
      <c r="WHO71" s="21"/>
      <c r="WHP71" s="21"/>
      <c r="WHQ71" s="21"/>
      <c r="WHR71" s="21"/>
      <c r="WHS71" s="21"/>
      <c r="WHT71" s="21"/>
      <c r="WHU71" s="21"/>
      <c r="WHV71" s="21"/>
      <c r="WHW71" s="21"/>
      <c r="WHX71" s="21"/>
      <c r="WHY71" s="21"/>
      <c r="WHZ71" s="21"/>
      <c r="WIA71" s="21"/>
      <c r="WIB71" s="21"/>
      <c r="WIC71" s="21"/>
      <c r="WID71" s="21"/>
      <c r="WIE71" s="21"/>
      <c r="WIF71" s="21"/>
      <c r="WIG71" s="21"/>
      <c r="WIH71" s="21"/>
      <c r="WII71" s="21"/>
      <c r="WIJ71" s="21"/>
      <c r="WIK71" s="21"/>
      <c r="WIL71" s="21"/>
      <c r="WIM71" s="21"/>
      <c r="WIN71" s="21"/>
      <c r="WIO71" s="21"/>
      <c r="WIP71" s="21"/>
      <c r="WIQ71" s="21"/>
      <c r="WIR71" s="21"/>
      <c r="WIS71" s="21"/>
      <c r="WIT71" s="21"/>
      <c r="WIU71" s="21"/>
      <c r="WIV71" s="21"/>
      <c r="WIW71" s="21"/>
      <c r="WIX71" s="21"/>
      <c r="WIY71" s="21"/>
      <c r="WIZ71" s="21"/>
      <c r="WJA71" s="21"/>
      <c r="WJB71" s="21"/>
      <c r="WJC71" s="21"/>
      <c r="WJD71" s="21"/>
      <c r="WJE71" s="21"/>
      <c r="WJF71" s="21"/>
      <c r="WJG71" s="21"/>
      <c r="WJH71" s="21"/>
      <c r="WJI71" s="21"/>
      <c r="WJJ71" s="21"/>
      <c r="WJK71" s="21"/>
      <c r="WJL71" s="21"/>
      <c r="WJM71" s="21"/>
      <c r="WJN71" s="21"/>
      <c r="WJO71" s="21"/>
      <c r="WJP71" s="21"/>
      <c r="WJQ71" s="21"/>
      <c r="WJR71" s="21"/>
      <c r="WJS71" s="21"/>
      <c r="WJT71" s="21"/>
      <c r="WJU71" s="21"/>
      <c r="WJV71" s="21"/>
      <c r="WJW71" s="21"/>
      <c r="WJX71" s="21"/>
      <c r="WJY71" s="21"/>
      <c r="WJZ71" s="21"/>
      <c r="WKA71" s="21"/>
      <c r="WKB71" s="21"/>
      <c r="WKC71" s="21"/>
      <c r="WKD71" s="21"/>
      <c r="WKE71" s="21"/>
      <c r="WKF71" s="21"/>
      <c r="WKG71" s="21"/>
      <c r="WKH71" s="21"/>
      <c r="WKI71" s="21"/>
      <c r="WKJ71" s="21"/>
      <c r="WKK71" s="21"/>
      <c r="WKL71" s="21"/>
      <c r="WKM71" s="21"/>
      <c r="WKN71" s="21"/>
      <c r="WKO71" s="21"/>
      <c r="WKP71" s="21"/>
      <c r="WKQ71" s="21"/>
      <c r="WKR71" s="21"/>
      <c r="WKS71" s="21"/>
      <c r="WKT71" s="21"/>
      <c r="WKU71" s="21"/>
      <c r="WKV71" s="21"/>
      <c r="WKW71" s="21"/>
      <c r="WKX71" s="21"/>
      <c r="WKY71" s="21"/>
      <c r="WKZ71" s="21"/>
      <c r="WLA71" s="21"/>
      <c r="WLB71" s="21"/>
      <c r="WLC71" s="21"/>
      <c r="WLD71" s="21"/>
      <c r="WLE71" s="21"/>
      <c r="WLF71" s="21"/>
      <c r="WLG71" s="21"/>
      <c r="WLH71" s="21"/>
      <c r="WLI71" s="21"/>
      <c r="WLJ71" s="21"/>
      <c r="WLK71" s="21"/>
      <c r="WLL71" s="21"/>
      <c r="WLM71" s="21"/>
      <c r="WLN71" s="21"/>
      <c r="WLO71" s="21"/>
      <c r="WLP71" s="21"/>
      <c r="WLQ71" s="21"/>
      <c r="WLR71" s="21"/>
      <c r="WLS71" s="21"/>
      <c r="WLT71" s="21"/>
      <c r="WLU71" s="21"/>
      <c r="WLV71" s="21"/>
      <c r="WLW71" s="21"/>
      <c r="WLX71" s="21"/>
      <c r="WLY71" s="21"/>
      <c r="WLZ71" s="21"/>
      <c r="WMA71" s="21"/>
      <c r="WMB71" s="21"/>
      <c r="WMC71" s="21"/>
      <c r="WMD71" s="21"/>
      <c r="WME71" s="21"/>
      <c r="WMF71" s="21"/>
      <c r="WMG71" s="21"/>
      <c r="WMH71" s="21"/>
      <c r="WMI71" s="21"/>
      <c r="WMJ71" s="21"/>
      <c r="WMK71" s="21"/>
      <c r="WML71" s="21"/>
      <c r="WMM71" s="21"/>
      <c r="WMN71" s="21"/>
      <c r="WMO71" s="21"/>
      <c r="WMP71" s="21"/>
      <c r="WMQ71" s="21"/>
      <c r="WMR71" s="21"/>
      <c r="WMS71" s="21"/>
      <c r="WMT71" s="21"/>
      <c r="WMU71" s="21"/>
      <c r="WMV71" s="21"/>
      <c r="WMW71" s="21"/>
      <c r="WMX71" s="21"/>
      <c r="WMY71" s="21"/>
      <c r="WMZ71" s="21"/>
      <c r="WNA71" s="21"/>
      <c r="WNB71" s="21"/>
      <c r="WNC71" s="21"/>
      <c r="WND71" s="21"/>
      <c r="WNE71" s="21"/>
      <c r="WNF71" s="21"/>
      <c r="WNG71" s="21"/>
      <c r="WNH71" s="21"/>
      <c r="WNI71" s="21"/>
      <c r="WNJ71" s="21"/>
      <c r="WNK71" s="21"/>
      <c r="WNL71" s="21"/>
      <c r="WNM71" s="21"/>
      <c r="WNN71" s="21"/>
      <c r="WNO71" s="21"/>
      <c r="WNP71" s="21"/>
      <c r="WNQ71" s="21"/>
      <c r="WNR71" s="21"/>
      <c r="WNS71" s="21"/>
      <c r="WNT71" s="21"/>
      <c r="WNU71" s="21"/>
      <c r="WNV71" s="21"/>
      <c r="WNW71" s="21"/>
      <c r="WNX71" s="21"/>
      <c r="WNY71" s="21"/>
      <c r="WNZ71" s="21"/>
      <c r="WOA71" s="21"/>
      <c r="WOB71" s="21"/>
      <c r="WOC71" s="21"/>
      <c r="WOD71" s="21"/>
      <c r="WOE71" s="21"/>
      <c r="WOF71" s="21"/>
      <c r="WOG71" s="21"/>
      <c r="WOH71" s="21"/>
      <c r="WOI71" s="21"/>
      <c r="WOJ71" s="21"/>
      <c r="WOK71" s="21"/>
      <c r="WOL71" s="21"/>
      <c r="WOM71" s="21"/>
      <c r="WON71" s="21"/>
      <c r="WOO71" s="21"/>
      <c r="WOP71" s="21"/>
      <c r="WOQ71" s="21"/>
      <c r="WOR71" s="21"/>
      <c r="WOS71" s="21"/>
      <c r="WOT71" s="21"/>
      <c r="WOU71" s="21"/>
      <c r="WOV71" s="21"/>
      <c r="WOW71" s="21"/>
      <c r="WOX71" s="21"/>
      <c r="WOY71" s="21"/>
      <c r="WOZ71" s="21"/>
      <c r="WPA71" s="21"/>
      <c r="WPB71" s="21"/>
      <c r="WPC71" s="21"/>
      <c r="WPD71" s="21"/>
      <c r="WPE71" s="21"/>
      <c r="WPF71" s="21"/>
      <c r="WPG71" s="21"/>
      <c r="WPH71" s="21"/>
      <c r="WPI71" s="21"/>
      <c r="WPJ71" s="21"/>
      <c r="WPK71" s="21"/>
      <c r="WPL71" s="21"/>
      <c r="WPM71" s="21"/>
      <c r="WPN71" s="21"/>
      <c r="WPO71" s="21"/>
      <c r="WPP71" s="21"/>
      <c r="WPQ71" s="21"/>
      <c r="WPR71" s="21"/>
      <c r="WPS71" s="21"/>
      <c r="WPT71" s="21"/>
      <c r="WPU71" s="21"/>
      <c r="WPV71" s="21"/>
      <c r="WPW71" s="21"/>
      <c r="WPX71" s="21"/>
      <c r="WPY71" s="21"/>
      <c r="WPZ71" s="21"/>
      <c r="WQA71" s="21"/>
      <c r="WQB71" s="21"/>
      <c r="WQC71" s="21"/>
      <c r="WQD71" s="21"/>
      <c r="WQE71" s="21"/>
      <c r="WQF71" s="21"/>
      <c r="WQG71" s="21"/>
      <c r="WQH71" s="21"/>
      <c r="WQI71" s="21"/>
      <c r="WQJ71" s="21"/>
      <c r="WQK71" s="21"/>
      <c r="WQL71" s="21"/>
      <c r="WQM71" s="21"/>
      <c r="WQN71" s="21"/>
      <c r="WQO71" s="21"/>
      <c r="WQP71" s="21"/>
      <c r="WQQ71" s="21"/>
      <c r="WQR71" s="21"/>
      <c r="WQS71" s="21"/>
      <c r="WQT71" s="21"/>
      <c r="WQU71" s="21"/>
      <c r="WQV71" s="21"/>
      <c r="WQW71" s="21"/>
      <c r="WQX71" s="21"/>
      <c r="WQY71" s="21"/>
      <c r="WQZ71" s="21"/>
      <c r="WRA71" s="21"/>
      <c r="WRB71" s="21"/>
      <c r="WRC71" s="21"/>
      <c r="WRD71" s="21"/>
      <c r="WRE71" s="21"/>
      <c r="WRF71" s="21"/>
      <c r="WRG71" s="21"/>
      <c r="WRH71" s="21"/>
      <c r="WRI71" s="21"/>
      <c r="WRJ71" s="21"/>
      <c r="WRK71" s="21"/>
      <c r="WRL71" s="21"/>
      <c r="WRM71" s="21"/>
      <c r="WRN71" s="21"/>
      <c r="WRO71" s="21"/>
      <c r="WRP71" s="21"/>
      <c r="WRQ71" s="21"/>
      <c r="WRR71" s="21"/>
      <c r="WRS71" s="21"/>
      <c r="WRT71" s="21"/>
      <c r="WRU71" s="21"/>
      <c r="WRV71" s="21"/>
      <c r="WRW71" s="21"/>
      <c r="WRX71" s="21"/>
      <c r="WRY71" s="21"/>
      <c r="WRZ71" s="21"/>
      <c r="WSA71" s="21"/>
      <c r="WSB71" s="21"/>
      <c r="WSC71" s="21"/>
      <c r="WSD71" s="21"/>
      <c r="WSE71" s="21"/>
      <c r="WSF71" s="21"/>
      <c r="WSG71" s="21"/>
      <c r="WSH71" s="21"/>
      <c r="WSI71" s="21"/>
      <c r="WSJ71" s="21"/>
      <c r="WSK71" s="21"/>
      <c r="WSL71" s="21"/>
      <c r="WSM71" s="21"/>
      <c r="WSN71" s="21"/>
      <c r="WSO71" s="21"/>
      <c r="WSP71" s="21"/>
      <c r="WSQ71" s="21"/>
      <c r="WSR71" s="21"/>
      <c r="WSS71" s="21"/>
      <c r="WST71" s="21"/>
      <c r="WSU71" s="21"/>
      <c r="WSV71" s="21"/>
      <c r="WSW71" s="21"/>
      <c r="WSX71" s="21"/>
      <c r="WSY71" s="21"/>
      <c r="WSZ71" s="21"/>
      <c r="WTA71" s="21"/>
      <c r="WTB71" s="21"/>
      <c r="WTC71" s="21"/>
      <c r="WTD71" s="21"/>
      <c r="WTE71" s="21"/>
      <c r="WTF71" s="21"/>
      <c r="WTG71" s="21"/>
      <c r="WTH71" s="21"/>
      <c r="WTI71" s="21"/>
      <c r="WTJ71" s="21"/>
      <c r="WTK71" s="21"/>
      <c r="WTL71" s="21"/>
      <c r="WTM71" s="21"/>
      <c r="WTN71" s="21"/>
      <c r="WTO71" s="21"/>
      <c r="WTP71" s="21"/>
      <c r="WTQ71" s="21"/>
      <c r="WTR71" s="21"/>
      <c r="WTS71" s="21"/>
      <c r="WTT71" s="21"/>
      <c r="WTU71" s="21"/>
      <c r="WTV71" s="21"/>
      <c r="WTW71" s="21"/>
      <c r="WTX71" s="21"/>
      <c r="WTY71" s="21"/>
      <c r="WTZ71" s="21"/>
      <c r="WUA71" s="21"/>
      <c r="WUB71" s="21"/>
      <c r="WUC71" s="21"/>
      <c r="WUD71" s="21"/>
      <c r="WUE71" s="21"/>
      <c r="WUF71" s="21"/>
      <c r="WUG71" s="21"/>
      <c r="WUH71" s="21"/>
      <c r="WUI71" s="21"/>
      <c r="WUJ71" s="21"/>
      <c r="WUK71" s="21"/>
      <c r="WUL71" s="21"/>
      <c r="WUM71" s="21"/>
      <c r="WUN71" s="21"/>
      <c r="WUO71" s="21"/>
      <c r="WUP71" s="21"/>
      <c r="WUQ71" s="21"/>
      <c r="WUR71" s="21"/>
      <c r="WUS71" s="21"/>
      <c r="WUT71" s="21"/>
      <c r="WUU71" s="21"/>
      <c r="WUV71" s="21"/>
      <c r="WUW71" s="21"/>
      <c r="WUX71" s="21"/>
      <c r="WUY71" s="21"/>
      <c r="WUZ71" s="21"/>
      <c r="WVA71" s="21"/>
      <c r="WVB71" s="21"/>
      <c r="WVC71" s="21"/>
      <c r="WVD71" s="21"/>
      <c r="WVE71" s="21"/>
      <c r="WVF71" s="21"/>
      <c r="WVG71" s="21"/>
      <c r="WVH71" s="21"/>
      <c r="WVI71" s="21"/>
      <c r="WVJ71" s="21"/>
      <c r="WVK71" s="21"/>
      <c r="WVL71" s="21"/>
      <c r="WVM71" s="21"/>
      <c r="WVN71" s="21"/>
      <c r="WVO71" s="21"/>
      <c r="WVP71" s="21"/>
      <c r="WVQ71" s="21"/>
      <c r="WVR71" s="21"/>
      <c r="WVS71" s="21"/>
      <c r="WVT71" s="21"/>
      <c r="WVU71" s="21"/>
      <c r="WVV71" s="21"/>
      <c r="WVW71" s="21"/>
      <c r="WVX71" s="21"/>
      <c r="WVY71" s="21"/>
      <c r="WVZ71" s="21"/>
      <c r="WWA71" s="21"/>
      <c r="WWB71" s="21"/>
      <c r="WWC71" s="21"/>
      <c r="WWD71" s="21"/>
      <c r="WWE71" s="21"/>
      <c r="WWF71" s="21"/>
      <c r="WWG71" s="21"/>
      <c r="WWH71" s="21"/>
      <c r="WWI71" s="21"/>
      <c r="WWJ71" s="21"/>
      <c r="WWK71" s="21"/>
      <c r="WWL71" s="21"/>
      <c r="WWM71" s="21"/>
      <c r="WWN71" s="21"/>
      <c r="WWO71" s="21"/>
      <c r="WWP71" s="21"/>
      <c r="WWQ71" s="21"/>
      <c r="WWR71" s="21"/>
      <c r="WWS71" s="21"/>
      <c r="WWT71" s="21"/>
      <c r="WWU71" s="21"/>
      <c r="WWV71" s="21"/>
      <c r="WWW71" s="21"/>
      <c r="WWX71" s="21"/>
      <c r="WWY71" s="21"/>
      <c r="WWZ71" s="21"/>
      <c r="WXA71" s="21"/>
      <c r="WXB71" s="21"/>
      <c r="WXC71" s="21"/>
      <c r="WXD71" s="21"/>
      <c r="WXE71" s="21"/>
      <c r="WXF71" s="21"/>
      <c r="WXG71" s="21"/>
      <c r="WXH71" s="21"/>
      <c r="WXI71" s="21"/>
      <c r="WXJ71" s="21"/>
      <c r="WXK71" s="21"/>
      <c r="WXL71" s="21"/>
      <c r="WXM71" s="21"/>
      <c r="WXN71" s="21"/>
      <c r="WXO71" s="21"/>
      <c r="WXP71" s="21"/>
      <c r="WXQ71" s="21"/>
      <c r="WXR71" s="21"/>
      <c r="WXS71" s="21"/>
      <c r="WXT71" s="21"/>
      <c r="WXU71" s="21"/>
      <c r="WXV71" s="21"/>
      <c r="WXW71" s="21"/>
      <c r="WXX71" s="21"/>
      <c r="WXY71" s="21"/>
      <c r="WXZ71" s="21"/>
      <c r="WYA71" s="21"/>
      <c r="WYB71" s="21"/>
      <c r="WYC71" s="21"/>
      <c r="WYD71" s="21"/>
      <c r="WYE71" s="21"/>
      <c r="WYF71" s="21"/>
      <c r="WYG71" s="21"/>
      <c r="WYH71" s="21"/>
      <c r="WYI71" s="21"/>
      <c r="WYJ71" s="21"/>
      <c r="WYK71" s="21"/>
      <c r="WYL71" s="21"/>
      <c r="WYM71" s="21"/>
      <c r="WYN71" s="21"/>
      <c r="WYO71" s="21"/>
      <c r="WYP71" s="21"/>
      <c r="WYQ71" s="21"/>
      <c r="WYR71" s="21"/>
      <c r="WYS71" s="21"/>
      <c r="WYT71" s="21"/>
      <c r="WYU71" s="21"/>
      <c r="WYV71" s="21"/>
      <c r="WYW71" s="21"/>
      <c r="WYX71" s="21"/>
      <c r="WYY71" s="21"/>
      <c r="WYZ71" s="21"/>
      <c r="WZA71" s="21"/>
      <c r="WZB71" s="21"/>
      <c r="WZC71" s="21"/>
      <c r="WZD71" s="21"/>
      <c r="WZE71" s="21"/>
      <c r="WZF71" s="21"/>
      <c r="WZG71" s="21"/>
      <c r="WZH71" s="21"/>
      <c r="WZI71" s="21"/>
      <c r="WZJ71" s="21"/>
      <c r="WZK71" s="21"/>
      <c r="WZL71" s="21"/>
      <c r="WZM71" s="21"/>
      <c r="WZN71" s="21"/>
      <c r="WZO71" s="21"/>
      <c r="WZP71" s="21"/>
      <c r="WZQ71" s="21"/>
      <c r="WZR71" s="21"/>
      <c r="WZS71" s="21"/>
      <c r="WZT71" s="21"/>
      <c r="WZU71" s="21"/>
      <c r="WZV71" s="21"/>
      <c r="WZW71" s="21"/>
      <c r="WZX71" s="21"/>
      <c r="WZY71" s="21"/>
      <c r="WZZ71" s="21"/>
      <c r="XAA71" s="21"/>
      <c r="XAB71" s="21"/>
      <c r="XAC71" s="21"/>
      <c r="XAD71" s="21"/>
      <c r="XAE71" s="21"/>
      <c r="XAF71" s="21"/>
      <c r="XAG71" s="21"/>
      <c r="XAH71" s="21"/>
      <c r="XAI71" s="21"/>
      <c r="XAJ71" s="21"/>
      <c r="XAK71" s="21"/>
      <c r="XAL71" s="21"/>
      <c r="XAM71" s="21"/>
      <c r="XAN71" s="21"/>
      <c r="XAO71" s="21"/>
      <c r="XAP71" s="21"/>
      <c r="XAQ71" s="21"/>
      <c r="XAR71" s="21"/>
      <c r="XAS71" s="21"/>
      <c r="XAT71" s="21"/>
      <c r="XAU71" s="21"/>
      <c r="XAV71" s="21"/>
      <c r="XAW71" s="21"/>
      <c r="XAX71" s="21"/>
      <c r="XAY71" s="21"/>
      <c r="XAZ71" s="21"/>
      <c r="XBA71" s="21"/>
      <c r="XBB71" s="21"/>
      <c r="XBC71" s="21"/>
      <c r="XBD71" s="21"/>
      <c r="XBE71" s="21"/>
      <c r="XBF71" s="21"/>
      <c r="XBG71" s="21"/>
      <c r="XBH71" s="21"/>
      <c r="XBI71" s="21"/>
      <c r="XBJ71" s="21"/>
      <c r="XBK71" s="21"/>
      <c r="XBL71" s="21"/>
      <c r="XBM71" s="21"/>
      <c r="XBN71" s="21"/>
      <c r="XBO71" s="21"/>
      <c r="XBP71" s="21"/>
      <c r="XBQ71" s="21"/>
      <c r="XBR71" s="21"/>
      <c r="XBS71" s="21"/>
      <c r="XBT71" s="21"/>
      <c r="XBU71" s="21"/>
      <c r="XBV71" s="21"/>
      <c r="XBW71" s="21"/>
      <c r="XBX71" s="21"/>
      <c r="XBY71" s="21"/>
      <c r="XBZ71" s="21"/>
      <c r="XCA71" s="21"/>
      <c r="XCB71" s="21"/>
      <c r="XCC71" s="21"/>
      <c r="XCD71" s="21"/>
      <c r="XCE71" s="21"/>
      <c r="XCF71" s="21"/>
      <c r="XCG71" s="21"/>
      <c r="XCH71" s="21"/>
      <c r="XCI71" s="21"/>
      <c r="XCJ71" s="21"/>
      <c r="XCK71" s="21"/>
      <c r="XCL71" s="21"/>
      <c r="XCM71" s="21"/>
      <c r="XCN71" s="21"/>
      <c r="XCO71" s="21"/>
      <c r="XCP71" s="21"/>
      <c r="XCQ71" s="21"/>
      <c r="XCR71" s="21"/>
      <c r="XCS71" s="21"/>
      <c r="XCT71" s="21"/>
      <c r="XCU71" s="21"/>
      <c r="XCV71" s="21"/>
      <c r="XCW71" s="21"/>
      <c r="XCX71" s="21"/>
      <c r="XCY71" s="21"/>
      <c r="XCZ71" s="21"/>
      <c r="XDA71" s="21"/>
      <c r="XDB71" s="21"/>
      <c r="XDC71" s="21"/>
      <c r="XDD71" s="21"/>
      <c r="XDE71" s="21"/>
      <c r="XDF71" s="21"/>
      <c r="XDG71" s="21"/>
      <c r="XDH71" s="21"/>
      <c r="XDI71" s="21"/>
      <c r="XDJ71" s="21"/>
      <c r="XDK71" s="21"/>
      <c r="XDL71" s="21"/>
      <c r="XDM71" s="21"/>
      <c r="XDN71" s="21"/>
      <c r="XDO71" s="21"/>
      <c r="XDP71" s="21"/>
      <c r="XDQ71" s="21"/>
      <c r="XDR71" s="21"/>
      <c r="XDS71" s="21"/>
      <c r="XDT71" s="21"/>
      <c r="XDU71" s="21"/>
      <c r="XDV71" s="21"/>
      <c r="XDW71" s="21"/>
      <c r="XDX71" s="21"/>
      <c r="XDY71" s="21"/>
      <c r="XDZ71" s="21"/>
      <c r="XEA71" s="21"/>
      <c r="XEB71" s="21"/>
      <c r="XEC71" s="21"/>
      <c r="XED71" s="21"/>
      <c r="XEE71" s="21"/>
      <c r="XEF71" s="21"/>
      <c r="XEG71" s="21"/>
      <c r="XEH71" s="21"/>
      <c r="XEI71" s="21"/>
      <c r="XEJ71" s="21"/>
      <c r="XEK71" s="21"/>
      <c r="XEL71" s="21"/>
      <c r="XEM71" s="21"/>
      <c r="XEN71" s="21"/>
      <c r="XEO71" s="21"/>
      <c r="XEP71" s="21"/>
      <c r="XEQ71" s="21"/>
      <c r="XER71" s="21"/>
      <c r="XES71" s="21"/>
      <c r="XET71" s="21"/>
      <c r="XEU71" s="21"/>
      <c r="XEV71" s="21"/>
      <c r="XEW71" s="21"/>
      <c r="XEX71" s="21"/>
      <c r="XEY71" s="21"/>
      <c r="XEZ71" s="21"/>
      <c r="XFA71" s="21"/>
      <c r="XFB71" s="21"/>
      <c r="XFC71" s="21"/>
      <c r="XFD71" s="21"/>
    </row>
    <row r="72" spans="2:16384" ht="18" thickTop="1" thickBot="1">
      <c r="B72" s="48" t="s">
        <v>670</v>
      </c>
      <c r="C72" s="230">
        <f t="shared" si="2"/>
        <v>0</v>
      </c>
      <c r="D72" s="223" t="s">
        <v>1455</v>
      </c>
      <c r="E72" s="230">
        <f>$D$66</f>
        <v>0</v>
      </c>
      <c r="F72" s="228"/>
      <c r="G72" s="225"/>
      <c r="H72" s="235"/>
      <c r="I72" s="235"/>
      <c r="J72" s="229"/>
      <c r="K72" s="225"/>
      <c r="L72" s="58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  <c r="AIA72" s="21"/>
      <c r="AIB72" s="21"/>
      <c r="AIC72" s="21"/>
      <c r="AID72" s="21"/>
      <c r="AIE72" s="21"/>
      <c r="AIF72" s="21"/>
      <c r="AIG72" s="21"/>
      <c r="AIH72" s="21"/>
      <c r="AII72" s="21"/>
      <c r="AIJ72" s="21"/>
      <c r="AIK72" s="21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  <c r="AMG72" s="21"/>
      <c r="AMH72" s="21"/>
      <c r="AMI72" s="21"/>
      <c r="AMJ72" s="21"/>
      <c r="AMK72" s="21"/>
      <c r="AML72" s="21"/>
      <c r="AMM72" s="21"/>
      <c r="AMN72" s="21"/>
      <c r="AMO72" s="21"/>
      <c r="AMP72" s="21"/>
      <c r="AMQ72" s="21"/>
      <c r="AMR72" s="21"/>
      <c r="AMS72" s="21"/>
      <c r="AMT72" s="21"/>
      <c r="AMU72" s="21"/>
      <c r="AMV72" s="21"/>
      <c r="AMW72" s="21"/>
      <c r="AMX72" s="21"/>
      <c r="AMY72" s="21"/>
      <c r="AMZ72" s="21"/>
      <c r="ANA72" s="21"/>
      <c r="ANB72" s="21"/>
      <c r="ANC72" s="21"/>
      <c r="AND72" s="21"/>
      <c r="ANE72" s="21"/>
      <c r="ANF72" s="21"/>
      <c r="ANG72" s="21"/>
      <c r="ANH72" s="21"/>
      <c r="ANI72" s="21"/>
      <c r="ANJ72" s="21"/>
      <c r="ANK72" s="21"/>
      <c r="ANL72" s="21"/>
      <c r="ANM72" s="21"/>
      <c r="ANN72" s="21"/>
      <c r="ANO72" s="21"/>
      <c r="ANP72" s="21"/>
      <c r="ANQ72" s="21"/>
      <c r="ANR72" s="21"/>
      <c r="ANS72" s="21"/>
      <c r="ANT72" s="21"/>
      <c r="ANU72" s="21"/>
      <c r="ANV72" s="21"/>
      <c r="ANW72" s="21"/>
      <c r="ANX72" s="21"/>
      <c r="ANY72" s="21"/>
      <c r="ANZ72" s="21"/>
      <c r="AOA72" s="21"/>
      <c r="AOB72" s="21"/>
      <c r="AOC72" s="21"/>
      <c r="AOD72" s="21"/>
      <c r="AOE72" s="21"/>
      <c r="AOF72" s="21"/>
      <c r="AOG72" s="21"/>
      <c r="AOH72" s="21"/>
      <c r="AOI72" s="21"/>
      <c r="AOJ72" s="21"/>
      <c r="AOK72" s="21"/>
      <c r="AOL72" s="21"/>
      <c r="AOM72" s="21"/>
      <c r="AON72" s="21"/>
      <c r="AOO72" s="21"/>
      <c r="AOP72" s="21"/>
      <c r="AOQ72" s="21"/>
      <c r="AOR72" s="21"/>
      <c r="AOS72" s="21"/>
      <c r="AOT72" s="21"/>
      <c r="AOU72" s="21"/>
      <c r="AOV72" s="21"/>
      <c r="AOW72" s="21"/>
      <c r="AOX72" s="21"/>
      <c r="AOY72" s="21"/>
      <c r="AOZ72" s="21"/>
      <c r="APA72" s="21"/>
      <c r="APB72" s="21"/>
      <c r="APC72" s="21"/>
      <c r="APD72" s="21"/>
      <c r="APE72" s="21"/>
      <c r="APF72" s="21"/>
      <c r="APG72" s="21"/>
      <c r="APH72" s="21"/>
      <c r="API72" s="21"/>
      <c r="APJ72" s="21"/>
      <c r="APK72" s="21"/>
      <c r="APL72" s="21"/>
      <c r="APM72" s="21"/>
      <c r="APN72" s="21"/>
      <c r="APO72" s="21"/>
      <c r="APP72" s="21"/>
      <c r="APQ72" s="21"/>
      <c r="APR72" s="21"/>
      <c r="APS72" s="21"/>
      <c r="APT72" s="21"/>
      <c r="APU72" s="21"/>
      <c r="APV72" s="21"/>
      <c r="APW72" s="21"/>
      <c r="APX72" s="21"/>
      <c r="APY72" s="21"/>
      <c r="APZ72" s="21"/>
      <c r="AQA72" s="21"/>
      <c r="AQB72" s="21"/>
      <c r="AQC72" s="21"/>
      <c r="AQD72" s="21"/>
      <c r="AQE72" s="21"/>
      <c r="AQF72" s="21"/>
      <c r="AQG72" s="21"/>
      <c r="AQH72" s="21"/>
      <c r="AQI72" s="21"/>
      <c r="AQJ72" s="21"/>
      <c r="AQK72" s="21"/>
      <c r="AQL72" s="21"/>
      <c r="AQM72" s="21"/>
      <c r="AQN72" s="21"/>
      <c r="AQO72" s="21"/>
      <c r="AQP72" s="21"/>
      <c r="AQQ72" s="21"/>
      <c r="AQR72" s="21"/>
      <c r="AQS72" s="21"/>
      <c r="AQT72" s="21"/>
      <c r="AQU72" s="21"/>
      <c r="AQV72" s="21"/>
      <c r="AQW72" s="21"/>
      <c r="AQX72" s="21"/>
      <c r="AQY72" s="21"/>
      <c r="AQZ72" s="21"/>
      <c r="ARA72" s="21"/>
      <c r="ARB72" s="21"/>
      <c r="ARC72" s="21"/>
      <c r="ARD72" s="21"/>
      <c r="ARE72" s="21"/>
      <c r="ARF72" s="21"/>
      <c r="ARG72" s="21"/>
      <c r="ARH72" s="21"/>
      <c r="ARI72" s="21"/>
      <c r="ARJ72" s="21"/>
      <c r="ARK72" s="21"/>
      <c r="ARL72" s="21"/>
      <c r="ARM72" s="21"/>
      <c r="ARN72" s="21"/>
      <c r="ARO72" s="21"/>
      <c r="ARP72" s="21"/>
      <c r="ARQ72" s="21"/>
      <c r="ARR72" s="21"/>
      <c r="ARS72" s="21"/>
      <c r="ART72" s="21"/>
      <c r="ARU72" s="21"/>
      <c r="ARV72" s="21"/>
      <c r="ARW72" s="21"/>
      <c r="ARX72" s="21"/>
      <c r="ARY72" s="21"/>
      <c r="ARZ72" s="21"/>
      <c r="ASA72" s="21"/>
      <c r="ASB72" s="21"/>
      <c r="ASC72" s="21"/>
      <c r="ASD72" s="21"/>
      <c r="ASE72" s="21"/>
      <c r="ASF72" s="21"/>
      <c r="ASG72" s="21"/>
      <c r="ASH72" s="21"/>
      <c r="ASI72" s="21"/>
      <c r="ASJ72" s="21"/>
      <c r="ASK72" s="21"/>
      <c r="ASL72" s="21"/>
      <c r="ASM72" s="21"/>
      <c r="ASN72" s="21"/>
      <c r="ASO72" s="21"/>
      <c r="ASP72" s="21"/>
      <c r="ASQ72" s="21"/>
      <c r="ASR72" s="21"/>
      <c r="ASS72" s="21"/>
      <c r="AST72" s="21"/>
      <c r="ASU72" s="21"/>
      <c r="ASV72" s="21"/>
      <c r="ASW72" s="21"/>
      <c r="ASX72" s="21"/>
      <c r="ASY72" s="21"/>
      <c r="ASZ72" s="21"/>
      <c r="ATA72" s="21"/>
      <c r="ATB72" s="21"/>
      <c r="ATC72" s="21"/>
      <c r="ATD72" s="21"/>
      <c r="ATE72" s="21"/>
      <c r="ATF72" s="21"/>
      <c r="ATG72" s="21"/>
      <c r="ATH72" s="21"/>
      <c r="ATI72" s="21"/>
      <c r="ATJ72" s="21"/>
      <c r="ATK72" s="21"/>
      <c r="ATL72" s="21"/>
      <c r="ATM72" s="21"/>
      <c r="ATN72" s="21"/>
      <c r="ATO72" s="21"/>
      <c r="ATP72" s="21"/>
      <c r="ATQ72" s="21"/>
      <c r="ATR72" s="21"/>
      <c r="ATS72" s="21"/>
      <c r="ATT72" s="21"/>
      <c r="ATU72" s="21"/>
      <c r="ATV72" s="21"/>
      <c r="ATW72" s="21"/>
      <c r="ATX72" s="21"/>
      <c r="ATY72" s="21"/>
      <c r="ATZ72" s="21"/>
      <c r="AUA72" s="21"/>
      <c r="AUB72" s="21"/>
      <c r="AUC72" s="21"/>
      <c r="AUD72" s="21"/>
      <c r="AUE72" s="21"/>
      <c r="AUF72" s="21"/>
      <c r="AUG72" s="21"/>
      <c r="AUH72" s="21"/>
      <c r="AUI72" s="21"/>
      <c r="AUJ72" s="21"/>
      <c r="AUK72" s="21"/>
      <c r="AUL72" s="21"/>
      <c r="AUM72" s="21"/>
      <c r="AUN72" s="21"/>
      <c r="AUO72" s="21"/>
      <c r="AUP72" s="21"/>
      <c r="AUQ72" s="21"/>
      <c r="AUR72" s="21"/>
      <c r="AUS72" s="21"/>
      <c r="AUT72" s="21"/>
      <c r="AUU72" s="21"/>
      <c r="AUV72" s="21"/>
      <c r="AUW72" s="21"/>
      <c r="AUX72" s="21"/>
      <c r="AUY72" s="21"/>
      <c r="AUZ72" s="21"/>
      <c r="AVA72" s="21"/>
      <c r="AVB72" s="21"/>
      <c r="AVC72" s="21"/>
      <c r="AVD72" s="21"/>
      <c r="AVE72" s="21"/>
      <c r="AVF72" s="21"/>
      <c r="AVG72" s="21"/>
      <c r="AVH72" s="21"/>
      <c r="AVI72" s="21"/>
      <c r="AVJ72" s="21"/>
      <c r="AVK72" s="21"/>
      <c r="AVL72" s="21"/>
      <c r="AVM72" s="21"/>
      <c r="AVN72" s="21"/>
      <c r="AVO72" s="21"/>
      <c r="AVP72" s="21"/>
      <c r="AVQ72" s="21"/>
      <c r="AVR72" s="21"/>
      <c r="AVS72" s="21"/>
      <c r="AVT72" s="21"/>
      <c r="AVU72" s="21"/>
      <c r="AVV72" s="21"/>
      <c r="AVW72" s="21"/>
      <c r="AVX72" s="21"/>
      <c r="AVY72" s="21"/>
      <c r="AVZ72" s="21"/>
      <c r="AWA72" s="21"/>
      <c r="AWB72" s="21"/>
      <c r="AWC72" s="21"/>
      <c r="AWD72" s="21"/>
      <c r="AWE72" s="21"/>
      <c r="AWF72" s="21"/>
      <c r="AWG72" s="21"/>
      <c r="AWH72" s="21"/>
      <c r="AWI72" s="21"/>
      <c r="AWJ72" s="21"/>
      <c r="AWK72" s="21"/>
      <c r="AWL72" s="21"/>
      <c r="AWM72" s="21"/>
      <c r="AWN72" s="21"/>
      <c r="AWO72" s="21"/>
      <c r="AWP72" s="21"/>
      <c r="AWQ72" s="21"/>
      <c r="AWR72" s="21"/>
      <c r="AWS72" s="21"/>
      <c r="AWT72" s="21"/>
      <c r="AWU72" s="21"/>
      <c r="AWV72" s="21"/>
      <c r="AWW72" s="21"/>
      <c r="AWX72" s="21"/>
      <c r="AWY72" s="21"/>
      <c r="AWZ72" s="21"/>
      <c r="AXA72" s="21"/>
      <c r="AXB72" s="21"/>
      <c r="AXC72" s="21"/>
      <c r="AXD72" s="21"/>
      <c r="AXE72" s="21"/>
      <c r="AXF72" s="21"/>
      <c r="AXG72" s="21"/>
      <c r="AXH72" s="21"/>
      <c r="AXI72" s="21"/>
      <c r="AXJ72" s="21"/>
      <c r="AXK72" s="21"/>
      <c r="AXL72" s="21"/>
      <c r="AXM72" s="21"/>
      <c r="AXN72" s="21"/>
      <c r="AXO72" s="21"/>
      <c r="AXP72" s="21"/>
      <c r="AXQ72" s="21"/>
      <c r="AXR72" s="21"/>
      <c r="AXS72" s="21"/>
      <c r="AXT72" s="21"/>
      <c r="AXU72" s="21"/>
      <c r="AXV72" s="21"/>
      <c r="AXW72" s="21"/>
      <c r="AXX72" s="21"/>
      <c r="AXY72" s="21"/>
      <c r="AXZ72" s="21"/>
      <c r="AYA72" s="21"/>
      <c r="AYB72" s="21"/>
      <c r="AYC72" s="21"/>
      <c r="AYD72" s="21"/>
      <c r="AYE72" s="21"/>
      <c r="AYF72" s="21"/>
      <c r="AYG72" s="21"/>
      <c r="AYH72" s="21"/>
      <c r="AYI72" s="21"/>
      <c r="AYJ72" s="21"/>
      <c r="AYK72" s="21"/>
      <c r="AYL72" s="21"/>
      <c r="AYM72" s="21"/>
      <c r="AYN72" s="21"/>
      <c r="AYO72" s="21"/>
      <c r="AYP72" s="21"/>
      <c r="AYQ72" s="21"/>
      <c r="AYR72" s="21"/>
      <c r="AYS72" s="21"/>
      <c r="AYT72" s="21"/>
      <c r="AYU72" s="21"/>
      <c r="AYV72" s="21"/>
      <c r="AYW72" s="21"/>
      <c r="AYX72" s="21"/>
      <c r="AYY72" s="21"/>
      <c r="AYZ72" s="21"/>
      <c r="AZA72" s="21"/>
      <c r="AZB72" s="21"/>
      <c r="AZC72" s="21"/>
      <c r="AZD72" s="21"/>
      <c r="AZE72" s="21"/>
      <c r="AZF72" s="21"/>
      <c r="AZG72" s="21"/>
      <c r="AZH72" s="21"/>
      <c r="AZI72" s="21"/>
      <c r="AZJ72" s="21"/>
      <c r="AZK72" s="21"/>
      <c r="AZL72" s="21"/>
      <c r="AZM72" s="21"/>
      <c r="AZN72" s="21"/>
      <c r="AZO72" s="21"/>
      <c r="AZP72" s="21"/>
      <c r="AZQ72" s="21"/>
      <c r="AZR72" s="21"/>
      <c r="AZS72" s="21"/>
      <c r="AZT72" s="21"/>
      <c r="AZU72" s="21"/>
      <c r="AZV72" s="21"/>
      <c r="AZW72" s="21"/>
      <c r="AZX72" s="21"/>
      <c r="AZY72" s="21"/>
      <c r="AZZ72" s="21"/>
      <c r="BAA72" s="21"/>
      <c r="BAB72" s="21"/>
      <c r="BAC72" s="21"/>
      <c r="BAD72" s="21"/>
      <c r="BAE72" s="21"/>
      <c r="BAF72" s="21"/>
      <c r="BAG72" s="21"/>
      <c r="BAH72" s="21"/>
      <c r="BAI72" s="21"/>
      <c r="BAJ72" s="21"/>
      <c r="BAK72" s="21"/>
      <c r="BAL72" s="21"/>
      <c r="BAM72" s="21"/>
      <c r="BAN72" s="21"/>
      <c r="BAO72" s="21"/>
      <c r="BAP72" s="21"/>
      <c r="BAQ72" s="21"/>
      <c r="BAR72" s="21"/>
      <c r="BAS72" s="21"/>
      <c r="BAT72" s="21"/>
      <c r="BAU72" s="21"/>
      <c r="BAV72" s="21"/>
      <c r="BAW72" s="21"/>
      <c r="BAX72" s="21"/>
      <c r="BAY72" s="21"/>
      <c r="BAZ72" s="21"/>
      <c r="BBA72" s="21"/>
      <c r="BBB72" s="21"/>
      <c r="BBC72" s="21"/>
      <c r="BBD72" s="21"/>
      <c r="BBE72" s="21"/>
      <c r="BBF72" s="21"/>
      <c r="BBG72" s="21"/>
      <c r="BBH72" s="21"/>
      <c r="BBI72" s="21"/>
      <c r="BBJ72" s="21"/>
      <c r="BBK72" s="21"/>
      <c r="BBL72" s="21"/>
      <c r="BBM72" s="21"/>
      <c r="BBN72" s="21"/>
      <c r="BBO72" s="21"/>
      <c r="BBP72" s="21"/>
      <c r="BBQ72" s="21"/>
      <c r="BBR72" s="21"/>
      <c r="BBS72" s="21"/>
      <c r="BBT72" s="21"/>
      <c r="BBU72" s="21"/>
      <c r="BBV72" s="21"/>
      <c r="BBW72" s="21"/>
      <c r="BBX72" s="21"/>
      <c r="BBY72" s="21"/>
      <c r="BBZ72" s="21"/>
      <c r="BCA72" s="21"/>
      <c r="BCB72" s="21"/>
      <c r="BCC72" s="21"/>
      <c r="BCD72" s="21"/>
      <c r="BCE72" s="21"/>
      <c r="BCF72" s="21"/>
      <c r="BCG72" s="21"/>
      <c r="BCH72" s="21"/>
      <c r="BCI72" s="21"/>
      <c r="BCJ72" s="21"/>
      <c r="BCK72" s="21"/>
      <c r="BCL72" s="21"/>
      <c r="BCM72" s="21"/>
      <c r="BCN72" s="21"/>
      <c r="BCO72" s="21"/>
      <c r="BCP72" s="21"/>
      <c r="BCQ72" s="21"/>
      <c r="BCR72" s="21"/>
      <c r="BCS72" s="21"/>
      <c r="BCT72" s="21"/>
      <c r="BCU72" s="21"/>
      <c r="BCV72" s="21"/>
      <c r="BCW72" s="21"/>
      <c r="BCX72" s="21"/>
      <c r="BCY72" s="21"/>
      <c r="BCZ72" s="21"/>
      <c r="BDA72" s="21"/>
      <c r="BDB72" s="21"/>
      <c r="BDC72" s="21"/>
      <c r="BDD72" s="21"/>
      <c r="BDE72" s="21"/>
      <c r="BDF72" s="21"/>
      <c r="BDG72" s="21"/>
      <c r="BDH72" s="21"/>
      <c r="BDI72" s="21"/>
      <c r="BDJ72" s="21"/>
      <c r="BDK72" s="21"/>
      <c r="BDL72" s="21"/>
      <c r="BDM72" s="21"/>
      <c r="BDN72" s="21"/>
      <c r="BDO72" s="21"/>
      <c r="BDP72" s="21"/>
      <c r="BDQ72" s="21"/>
      <c r="BDR72" s="21"/>
      <c r="BDS72" s="21"/>
      <c r="BDT72" s="21"/>
      <c r="BDU72" s="21"/>
      <c r="BDV72" s="21"/>
      <c r="BDW72" s="21"/>
      <c r="BDX72" s="21"/>
      <c r="BDY72" s="21"/>
      <c r="BDZ72" s="21"/>
      <c r="BEA72" s="21"/>
      <c r="BEB72" s="21"/>
      <c r="BEC72" s="21"/>
      <c r="BED72" s="21"/>
      <c r="BEE72" s="21"/>
      <c r="BEF72" s="21"/>
      <c r="BEG72" s="21"/>
      <c r="BEH72" s="21"/>
      <c r="BEI72" s="21"/>
      <c r="BEJ72" s="21"/>
      <c r="BEK72" s="21"/>
      <c r="BEL72" s="21"/>
      <c r="BEM72" s="21"/>
      <c r="BEN72" s="21"/>
      <c r="BEO72" s="21"/>
      <c r="BEP72" s="21"/>
      <c r="BEQ72" s="21"/>
      <c r="BER72" s="21"/>
      <c r="BES72" s="21"/>
      <c r="BET72" s="21"/>
      <c r="BEU72" s="21"/>
      <c r="BEV72" s="21"/>
      <c r="BEW72" s="21"/>
      <c r="BEX72" s="21"/>
      <c r="BEY72" s="21"/>
      <c r="BEZ72" s="21"/>
      <c r="BFA72" s="21"/>
      <c r="BFB72" s="21"/>
      <c r="BFC72" s="21"/>
      <c r="BFD72" s="21"/>
      <c r="BFE72" s="21"/>
      <c r="BFF72" s="21"/>
      <c r="BFG72" s="21"/>
      <c r="BFH72" s="21"/>
      <c r="BFI72" s="21"/>
      <c r="BFJ72" s="21"/>
      <c r="BFK72" s="21"/>
      <c r="BFL72" s="21"/>
      <c r="BFM72" s="21"/>
      <c r="BFN72" s="21"/>
      <c r="BFO72" s="21"/>
      <c r="BFP72" s="21"/>
      <c r="BFQ72" s="21"/>
      <c r="BFR72" s="21"/>
      <c r="BFS72" s="21"/>
      <c r="BFT72" s="21"/>
      <c r="BFU72" s="21"/>
      <c r="BFV72" s="21"/>
      <c r="BFW72" s="21"/>
      <c r="BFX72" s="21"/>
      <c r="BFY72" s="21"/>
      <c r="BFZ72" s="21"/>
      <c r="BGA72" s="21"/>
      <c r="BGB72" s="21"/>
      <c r="BGC72" s="21"/>
      <c r="BGD72" s="21"/>
      <c r="BGE72" s="21"/>
      <c r="BGF72" s="21"/>
      <c r="BGG72" s="21"/>
      <c r="BGH72" s="21"/>
      <c r="BGI72" s="21"/>
      <c r="BGJ72" s="21"/>
      <c r="BGK72" s="21"/>
      <c r="BGL72" s="21"/>
      <c r="BGM72" s="21"/>
      <c r="BGN72" s="21"/>
      <c r="BGO72" s="21"/>
      <c r="BGP72" s="21"/>
      <c r="BGQ72" s="21"/>
      <c r="BGR72" s="21"/>
      <c r="BGS72" s="21"/>
      <c r="BGT72" s="21"/>
      <c r="BGU72" s="21"/>
      <c r="BGV72" s="21"/>
      <c r="BGW72" s="21"/>
      <c r="BGX72" s="21"/>
      <c r="BGY72" s="21"/>
      <c r="BGZ72" s="21"/>
      <c r="BHA72" s="21"/>
      <c r="BHB72" s="21"/>
      <c r="BHC72" s="21"/>
      <c r="BHD72" s="21"/>
      <c r="BHE72" s="21"/>
      <c r="BHF72" s="21"/>
      <c r="BHG72" s="21"/>
      <c r="BHH72" s="21"/>
      <c r="BHI72" s="21"/>
      <c r="BHJ72" s="21"/>
      <c r="BHK72" s="21"/>
      <c r="BHL72" s="21"/>
      <c r="BHM72" s="21"/>
      <c r="BHN72" s="21"/>
      <c r="BHO72" s="21"/>
      <c r="BHP72" s="21"/>
      <c r="BHQ72" s="21"/>
      <c r="BHR72" s="21"/>
      <c r="BHS72" s="21"/>
      <c r="BHT72" s="21"/>
      <c r="BHU72" s="21"/>
      <c r="BHV72" s="21"/>
      <c r="BHW72" s="21"/>
      <c r="BHX72" s="21"/>
      <c r="BHY72" s="21"/>
      <c r="BHZ72" s="21"/>
      <c r="BIA72" s="21"/>
      <c r="BIB72" s="21"/>
      <c r="BIC72" s="21"/>
      <c r="BID72" s="21"/>
      <c r="BIE72" s="21"/>
      <c r="BIF72" s="21"/>
      <c r="BIG72" s="21"/>
      <c r="BIH72" s="21"/>
      <c r="BII72" s="21"/>
      <c r="BIJ72" s="21"/>
      <c r="BIK72" s="21"/>
      <c r="BIL72" s="21"/>
      <c r="BIM72" s="21"/>
      <c r="BIN72" s="21"/>
      <c r="BIO72" s="21"/>
      <c r="BIP72" s="21"/>
      <c r="BIQ72" s="21"/>
      <c r="BIR72" s="21"/>
      <c r="BIS72" s="21"/>
      <c r="BIT72" s="21"/>
      <c r="BIU72" s="21"/>
      <c r="BIV72" s="21"/>
      <c r="BIW72" s="21"/>
      <c r="BIX72" s="21"/>
      <c r="BIY72" s="21"/>
      <c r="BIZ72" s="21"/>
      <c r="BJA72" s="21"/>
      <c r="BJB72" s="21"/>
      <c r="BJC72" s="21"/>
      <c r="BJD72" s="21"/>
      <c r="BJE72" s="21"/>
      <c r="BJF72" s="21"/>
      <c r="BJG72" s="21"/>
      <c r="BJH72" s="21"/>
      <c r="BJI72" s="21"/>
      <c r="BJJ72" s="21"/>
      <c r="BJK72" s="21"/>
      <c r="BJL72" s="21"/>
      <c r="BJM72" s="21"/>
      <c r="BJN72" s="21"/>
      <c r="BJO72" s="21"/>
      <c r="BJP72" s="21"/>
      <c r="BJQ72" s="21"/>
      <c r="BJR72" s="21"/>
      <c r="BJS72" s="21"/>
      <c r="BJT72" s="21"/>
      <c r="BJU72" s="21"/>
      <c r="BJV72" s="21"/>
      <c r="BJW72" s="21"/>
      <c r="BJX72" s="21"/>
      <c r="BJY72" s="21"/>
      <c r="BJZ72" s="21"/>
      <c r="BKA72" s="21"/>
      <c r="BKB72" s="21"/>
      <c r="BKC72" s="21"/>
      <c r="BKD72" s="21"/>
      <c r="BKE72" s="21"/>
      <c r="BKF72" s="21"/>
      <c r="BKG72" s="21"/>
      <c r="BKH72" s="21"/>
      <c r="BKI72" s="21"/>
      <c r="BKJ72" s="21"/>
      <c r="BKK72" s="21"/>
      <c r="BKL72" s="21"/>
      <c r="BKM72" s="21"/>
      <c r="BKN72" s="21"/>
      <c r="BKO72" s="21"/>
      <c r="BKP72" s="21"/>
      <c r="BKQ72" s="21"/>
      <c r="BKR72" s="21"/>
      <c r="BKS72" s="21"/>
      <c r="BKT72" s="21"/>
      <c r="BKU72" s="21"/>
      <c r="BKV72" s="21"/>
      <c r="BKW72" s="21"/>
      <c r="BKX72" s="21"/>
      <c r="BKY72" s="21"/>
      <c r="BKZ72" s="21"/>
      <c r="BLA72" s="21"/>
      <c r="BLB72" s="21"/>
      <c r="BLC72" s="21"/>
      <c r="BLD72" s="21"/>
      <c r="BLE72" s="21"/>
      <c r="BLF72" s="21"/>
      <c r="BLG72" s="21"/>
      <c r="BLH72" s="21"/>
      <c r="BLI72" s="21"/>
      <c r="BLJ72" s="21"/>
      <c r="BLK72" s="21"/>
      <c r="BLL72" s="21"/>
      <c r="BLM72" s="21"/>
      <c r="BLN72" s="21"/>
      <c r="BLO72" s="21"/>
      <c r="BLP72" s="21"/>
      <c r="BLQ72" s="21"/>
      <c r="BLR72" s="21"/>
      <c r="BLS72" s="21"/>
      <c r="BLT72" s="21"/>
      <c r="BLU72" s="21"/>
      <c r="BLV72" s="21"/>
      <c r="BLW72" s="21"/>
      <c r="BLX72" s="21"/>
      <c r="BLY72" s="21"/>
      <c r="BLZ72" s="21"/>
      <c r="BMA72" s="21"/>
      <c r="BMB72" s="21"/>
      <c r="BMC72" s="21"/>
      <c r="BMD72" s="21"/>
      <c r="BME72" s="21"/>
      <c r="BMF72" s="21"/>
      <c r="BMG72" s="21"/>
      <c r="BMH72" s="21"/>
      <c r="BMI72" s="21"/>
      <c r="BMJ72" s="21"/>
      <c r="BMK72" s="21"/>
      <c r="BML72" s="21"/>
      <c r="BMM72" s="21"/>
      <c r="BMN72" s="21"/>
      <c r="BMO72" s="21"/>
      <c r="BMP72" s="21"/>
      <c r="BMQ72" s="21"/>
      <c r="BMR72" s="21"/>
      <c r="BMS72" s="21"/>
      <c r="BMT72" s="21"/>
      <c r="BMU72" s="21"/>
      <c r="BMV72" s="21"/>
      <c r="BMW72" s="21"/>
      <c r="BMX72" s="21"/>
      <c r="BMY72" s="21"/>
      <c r="BMZ72" s="21"/>
      <c r="BNA72" s="21"/>
      <c r="BNB72" s="21"/>
      <c r="BNC72" s="21"/>
      <c r="BND72" s="21"/>
      <c r="BNE72" s="21"/>
      <c r="BNF72" s="21"/>
      <c r="BNG72" s="21"/>
      <c r="BNH72" s="21"/>
      <c r="BNI72" s="21"/>
      <c r="BNJ72" s="21"/>
      <c r="BNK72" s="21"/>
      <c r="BNL72" s="21"/>
      <c r="BNM72" s="21"/>
      <c r="BNN72" s="21"/>
      <c r="BNO72" s="21"/>
      <c r="BNP72" s="21"/>
      <c r="BNQ72" s="21"/>
      <c r="BNR72" s="21"/>
      <c r="BNS72" s="21"/>
      <c r="BNT72" s="21"/>
      <c r="BNU72" s="21"/>
      <c r="BNV72" s="21"/>
      <c r="BNW72" s="21"/>
      <c r="BNX72" s="21"/>
      <c r="BNY72" s="21"/>
      <c r="BNZ72" s="21"/>
      <c r="BOA72" s="21"/>
      <c r="BOB72" s="21"/>
      <c r="BOC72" s="21"/>
      <c r="BOD72" s="21"/>
      <c r="BOE72" s="21"/>
      <c r="BOF72" s="21"/>
      <c r="BOG72" s="21"/>
      <c r="BOH72" s="21"/>
      <c r="BOI72" s="21"/>
      <c r="BOJ72" s="21"/>
      <c r="BOK72" s="21"/>
      <c r="BOL72" s="21"/>
      <c r="BOM72" s="21"/>
      <c r="BON72" s="21"/>
      <c r="BOO72" s="21"/>
      <c r="BOP72" s="21"/>
      <c r="BOQ72" s="21"/>
      <c r="BOR72" s="21"/>
      <c r="BOS72" s="21"/>
      <c r="BOT72" s="21"/>
      <c r="BOU72" s="21"/>
      <c r="BOV72" s="21"/>
      <c r="BOW72" s="21"/>
      <c r="BOX72" s="21"/>
      <c r="BOY72" s="21"/>
      <c r="BOZ72" s="21"/>
      <c r="BPA72" s="21"/>
      <c r="BPB72" s="21"/>
      <c r="BPC72" s="21"/>
      <c r="BPD72" s="21"/>
      <c r="BPE72" s="21"/>
      <c r="BPF72" s="21"/>
      <c r="BPG72" s="21"/>
      <c r="BPH72" s="21"/>
      <c r="BPI72" s="21"/>
      <c r="BPJ72" s="21"/>
      <c r="BPK72" s="21"/>
      <c r="BPL72" s="21"/>
      <c r="BPM72" s="21"/>
      <c r="BPN72" s="21"/>
      <c r="BPO72" s="21"/>
      <c r="BPP72" s="21"/>
      <c r="BPQ72" s="21"/>
      <c r="BPR72" s="21"/>
      <c r="BPS72" s="21"/>
      <c r="BPT72" s="21"/>
      <c r="BPU72" s="21"/>
      <c r="BPV72" s="21"/>
      <c r="BPW72" s="21"/>
      <c r="BPX72" s="21"/>
      <c r="BPY72" s="21"/>
      <c r="BPZ72" s="21"/>
      <c r="BQA72" s="21"/>
      <c r="BQB72" s="21"/>
      <c r="BQC72" s="21"/>
      <c r="BQD72" s="21"/>
      <c r="BQE72" s="21"/>
      <c r="BQF72" s="21"/>
      <c r="BQG72" s="21"/>
      <c r="BQH72" s="21"/>
      <c r="BQI72" s="21"/>
      <c r="BQJ72" s="21"/>
      <c r="BQK72" s="21"/>
      <c r="BQL72" s="21"/>
      <c r="BQM72" s="21"/>
      <c r="BQN72" s="21"/>
      <c r="BQO72" s="21"/>
      <c r="BQP72" s="21"/>
      <c r="BQQ72" s="21"/>
      <c r="BQR72" s="21"/>
      <c r="BQS72" s="21"/>
      <c r="BQT72" s="21"/>
      <c r="BQU72" s="21"/>
      <c r="BQV72" s="21"/>
      <c r="BQW72" s="21"/>
      <c r="BQX72" s="21"/>
      <c r="BQY72" s="21"/>
      <c r="BQZ72" s="21"/>
      <c r="BRA72" s="21"/>
      <c r="BRB72" s="21"/>
      <c r="BRC72" s="21"/>
      <c r="BRD72" s="21"/>
      <c r="BRE72" s="21"/>
      <c r="BRF72" s="21"/>
      <c r="BRG72" s="21"/>
      <c r="BRH72" s="21"/>
      <c r="BRI72" s="21"/>
      <c r="BRJ72" s="21"/>
      <c r="BRK72" s="21"/>
      <c r="BRL72" s="21"/>
      <c r="BRM72" s="21"/>
      <c r="BRN72" s="21"/>
      <c r="BRO72" s="21"/>
      <c r="BRP72" s="21"/>
      <c r="BRQ72" s="21"/>
      <c r="BRR72" s="21"/>
      <c r="BRS72" s="21"/>
      <c r="BRT72" s="21"/>
      <c r="BRU72" s="21"/>
      <c r="BRV72" s="21"/>
      <c r="BRW72" s="21"/>
      <c r="BRX72" s="21"/>
      <c r="BRY72" s="21"/>
      <c r="BRZ72" s="21"/>
      <c r="BSA72" s="21"/>
      <c r="BSB72" s="21"/>
      <c r="BSC72" s="21"/>
      <c r="BSD72" s="21"/>
      <c r="BSE72" s="21"/>
      <c r="BSF72" s="21"/>
      <c r="BSG72" s="21"/>
      <c r="BSH72" s="21"/>
      <c r="BSI72" s="21"/>
      <c r="BSJ72" s="21"/>
      <c r="BSK72" s="21"/>
      <c r="BSL72" s="21"/>
      <c r="BSM72" s="21"/>
      <c r="BSN72" s="21"/>
      <c r="BSO72" s="21"/>
      <c r="BSP72" s="21"/>
      <c r="BSQ72" s="21"/>
      <c r="BSR72" s="21"/>
      <c r="BSS72" s="21"/>
      <c r="BST72" s="21"/>
      <c r="BSU72" s="21"/>
      <c r="BSV72" s="21"/>
      <c r="BSW72" s="21"/>
      <c r="BSX72" s="21"/>
      <c r="BSY72" s="21"/>
      <c r="BSZ72" s="21"/>
      <c r="BTA72" s="21"/>
      <c r="BTB72" s="21"/>
      <c r="BTC72" s="21"/>
      <c r="BTD72" s="21"/>
      <c r="BTE72" s="21"/>
      <c r="BTF72" s="21"/>
      <c r="BTG72" s="21"/>
      <c r="BTH72" s="21"/>
      <c r="BTI72" s="21"/>
      <c r="BTJ72" s="21"/>
      <c r="BTK72" s="21"/>
      <c r="BTL72" s="21"/>
      <c r="BTM72" s="21"/>
      <c r="BTN72" s="21"/>
      <c r="BTO72" s="21"/>
      <c r="BTP72" s="21"/>
      <c r="BTQ72" s="21"/>
      <c r="BTR72" s="21"/>
      <c r="BTS72" s="21"/>
      <c r="BTT72" s="21"/>
      <c r="BTU72" s="21"/>
      <c r="BTV72" s="21"/>
      <c r="BTW72" s="21"/>
      <c r="BTX72" s="21"/>
      <c r="BTY72" s="21"/>
      <c r="BTZ72" s="21"/>
      <c r="BUA72" s="21"/>
      <c r="BUB72" s="21"/>
      <c r="BUC72" s="21"/>
      <c r="BUD72" s="21"/>
      <c r="BUE72" s="21"/>
      <c r="BUF72" s="21"/>
      <c r="BUG72" s="21"/>
      <c r="BUH72" s="21"/>
      <c r="BUI72" s="21"/>
      <c r="BUJ72" s="21"/>
      <c r="BUK72" s="21"/>
      <c r="BUL72" s="21"/>
      <c r="BUM72" s="21"/>
      <c r="BUN72" s="21"/>
      <c r="BUO72" s="21"/>
      <c r="BUP72" s="21"/>
      <c r="BUQ72" s="21"/>
      <c r="BUR72" s="21"/>
      <c r="BUS72" s="21"/>
      <c r="BUT72" s="21"/>
      <c r="BUU72" s="21"/>
      <c r="BUV72" s="21"/>
      <c r="BUW72" s="21"/>
      <c r="BUX72" s="21"/>
      <c r="BUY72" s="21"/>
      <c r="BUZ72" s="21"/>
      <c r="BVA72" s="21"/>
      <c r="BVB72" s="21"/>
      <c r="BVC72" s="21"/>
      <c r="BVD72" s="21"/>
      <c r="BVE72" s="21"/>
      <c r="BVF72" s="21"/>
      <c r="BVG72" s="21"/>
      <c r="BVH72" s="21"/>
      <c r="BVI72" s="21"/>
      <c r="BVJ72" s="21"/>
      <c r="BVK72" s="21"/>
      <c r="BVL72" s="21"/>
      <c r="BVM72" s="21"/>
      <c r="BVN72" s="21"/>
      <c r="BVO72" s="21"/>
      <c r="BVP72" s="21"/>
      <c r="BVQ72" s="21"/>
      <c r="BVR72" s="21"/>
      <c r="BVS72" s="21"/>
      <c r="BVT72" s="21"/>
      <c r="BVU72" s="21"/>
      <c r="BVV72" s="21"/>
      <c r="BVW72" s="21"/>
      <c r="BVX72" s="21"/>
      <c r="BVY72" s="21"/>
      <c r="BVZ72" s="21"/>
      <c r="BWA72" s="21"/>
      <c r="BWB72" s="21"/>
      <c r="BWC72" s="21"/>
      <c r="BWD72" s="21"/>
      <c r="BWE72" s="21"/>
      <c r="BWF72" s="21"/>
      <c r="BWG72" s="21"/>
      <c r="BWH72" s="21"/>
      <c r="BWI72" s="21"/>
      <c r="BWJ72" s="21"/>
      <c r="BWK72" s="21"/>
      <c r="BWL72" s="21"/>
      <c r="BWM72" s="21"/>
      <c r="BWN72" s="21"/>
      <c r="BWO72" s="21"/>
      <c r="BWP72" s="21"/>
      <c r="BWQ72" s="21"/>
      <c r="BWR72" s="21"/>
      <c r="BWS72" s="21"/>
      <c r="BWT72" s="21"/>
      <c r="BWU72" s="21"/>
      <c r="BWV72" s="21"/>
      <c r="BWW72" s="21"/>
      <c r="BWX72" s="21"/>
      <c r="BWY72" s="21"/>
      <c r="BWZ72" s="21"/>
      <c r="BXA72" s="21"/>
      <c r="BXB72" s="21"/>
      <c r="BXC72" s="21"/>
      <c r="BXD72" s="21"/>
      <c r="BXE72" s="21"/>
      <c r="BXF72" s="21"/>
      <c r="BXG72" s="21"/>
      <c r="BXH72" s="21"/>
      <c r="BXI72" s="21"/>
      <c r="BXJ72" s="21"/>
      <c r="BXK72" s="21"/>
      <c r="BXL72" s="21"/>
      <c r="BXM72" s="21"/>
      <c r="BXN72" s="21"/>
      <c r="BXO72" s="21"/>
      <c r="BXP72" s="21"/>
      <c r="BXQ72" s="21"/>
      <c r="BXR72" s="21"/>
      <c r="BXS72" s="21"/>
      <c r="BXT72" s="21"/>
      <c r="BXU72" s="21"/>
      <c r="BXV72" s="21"/>
      <c r="BXW72" s="21"/>
      <c r="BXX72" s="21"/>
      <c r="BXY72" s="21"/>
      <c r="BXZ72" s="21"/>
      <c r="BYA72" s="21"/>
      <c r="BYB72" s="21"/>
      <c r="BYC72" s="21"/>
      <c r="BYD72" s="21"/>
      <c r="BYE72" s="21"/>
      <c r="BYF72" s="21"/>
      <c r="BYG72" s="21"/>
      <c r="BYH72" s="21"/>
      <c r="BYI72" s="21"/>
      <c r="BYJ72" s="21"/>
      <c r="BYK72" s="21"/>
      <c r="BYL72" s="21"/>
      <c r="BYM72" s="21"/>
      <c r="BYN72" s="21"/>
      <c r="BYO72" s="21"/>
      <c r="BYP72" s="21"/>
      <c r="BYQ72" s="21"/>
      <c r="BYR72" s="21"/>
      <c r="BYS72" s="21"/>
      <c r="BYT72" s="21"/>
      <c r="BYU72" s="21"/>
      <c r="BYV72" s="21"/>
      <c r="BYW72" s="21"/>
      <c r="BYX72" s="21"/>
      <c r="BYY72" s="21"/>
      <c r="BYZ72" s="21"/>
      <c r="BZA72" s="21"/>
      <c r="BZB72" s="21"/>
      <c r="BZC72" s="21"/>
      <c r="BZD72" s="21"/>
      <c r="BZE72" s="21"/>
      <c r="BZF72" s="21"/>
      <c r="BZG72" s="21"/>
      <c r="BZH72" s="21"/>
      <c r="BZI72" s="21"/>
      <c r="BZJ72" s="21"/>
      <c r="BZK72" s="21"/>
      <c r="BZL72" s="21"/>
      <c r="BZM72" s="21"/>
      <c r="BZN72" s="21"/>
      <c r="BZO72" s="21"/>
      <c r="BZP72" s="21"/>
      <c r="BZQ72" s="21"/>
      <c r="BZR72" s="21"/>
      <c r="BZS72" s="21"/>
      <c r="BZT72" s="21"/>
      <c r="BZU72" s="21"/>
      <c r="BZV72" s="21"/>
      <c r="BZW72" s="21"/>
      <c r="BZX72" s="21"/>
      <c r="BZY72" s="21"/>
      <c r="BZZ72" s="21"/>
      <c r="CAA72" s="21"/>
      <c r="CAB72" s="21"/>
      <c r="CAC72" s="21"/>
      <c r="CAD72" s="21"/>
      <c r="CAE72" s="21"/>
      <c r="CAF72" s="21"/>
      <c r="CAG72" s="21"/>
      <c r="CAH72" s="21"/>
      <c r="CAI72" s="21"/>
      <c r="CAJ72" s="21"/>
      <c r="CAK72" s="21"/>
      <c r="CAL72" s="21"/>
      <c r="CAM72" s="21"/>
      <c r="CAN72" s="21"/>
      <c r="CAO72" s="21"/>
      <c r="CAP72" s="21"/>
      <c r="CAQ72" s="21"/>
      <c r="CAR72" s="21"/>
      <c r="CAS72" s="21"/>
      <c r="CAT72" s="21"/>
      <c r="CAU72" s="21"/>
      <c r="CAV72" s="21"/>
      <c r="CAW72" s="21"/>
      <c r="CAX72" s="21"/>
      <c r="CAY72" s="21"/>
      <c r="CAZ72" s="21"/>
      <c r="CBA72" s="21"/>
      <c r="CBB72" s="21"/>
      <c r="CBC72" s="21"/>
      <c r="CBD72" s="21"/>
      <c r="CBE72" s="21"/>
      <c r="CBF72" s="21"/>
      <c r="CBG72" s="21"/>
      <c r="CBH72" s="21"/>
      <c r="CBI72" s="21"/>
      <c r="CBJ72" s="21"/>
      <c r="CBK72" s="21"/>
      <c r="CBL72" s="21"/>
      <c r="CBM72" s="21"/>
      <c r="CBN72" s="21"/>
      <c r="CBO72" s="21"/>
      <c r="CBP72" s="21"/>
      <c r="CBQ72" s="21"/>
      <c r="CBR72" s="21"/>
      <c r="CBS72" s="21"/>
      <c r="CBT72" s="21"/>
      <c r="CBU72" s="21"/>
      <c r="CBV72" s="21"/>
      <c r="CBW72" s="21"/>
      <c r="CBX72" s="21"/>
      <c r="CBY72" s="21"/>
      <c r="CBZ72" s="21"/>
      <c r="CCA72" s="21"/>
      <c r="CCB72" s="21"/>
      <c r="CCC72" s="21"/>
      <c r="CCD72" s="21"/>
      <c r="CCE72" s="21"/>
      <c r="CCF72" s="21"/>
      <c r="CCG72" s="21"/>
      <c r="CCH72" s="21"/>
      <c r="CCI72" s="21"/>
      <c r="CCJ72" s="21"/>
      <c r="CCK72" s="21"/>
      <c r="CCL72" s="21"/>
      <c r="CCM72" s="21"/>
      <c r="CCN72" s="21"/>
      <c r="CCO72" s="21"/>
      <c r="CCP72" s="21"/>
      <c r="CCQ72" s="21"/>
      <c r="CCR72" s="21"/>
      <c r="CCS72" s="21"/>
      <c r="CCT72" s="21"/>
      <c r="CCU72" s="21"/>
      <c r="CCV72" s="21"/>
      <c r="CCW72" s="21"/>
      <c r="CCX72" s="21"/>
      <c r="CCY72" s="21"/>
      <c r="CCZ72" s="21"/>
      <c r="CDA72" s="21"/>
      <c r="CDB72" s="21"/>
      <c r="CDC72" s="21"/>
      <c r="CDD72" s="21"/>
      <c r="CDE72" s="21"/>
      <c r="CDF72" s="21"/>
      <c r="CDG72" s="21"/>
      <c r="CDH72" s="21"/>
      <c r="CDI72" s="21"/>
      <c r="CDJ72" s="21"/>
      <c r="CDK72" s="21"/>
      <c r="CDL72" s="21"/>
      <c r="CDM72" s="21"/>
      <c r="CDN72" s="21"/>
      <c r="CDO72" s="21"/>
      <c r="CDP72" s="21"/>
      <c r="CDQ72" s="21"/>
      <c r="CDR72" s="21"/>
      <c r="CDS72" s="21"/>
      <c r="CDT72" s="21"/>
      <c r="CDU72" s="21"/>
      <c r="CDV72" s="21"/>
      <c r="CDW72" s="21"/>
      <c r="CDX72" s="21"/>
      <c r="CDY72" s="21"/>
      <c r="CDZ72" s="21"/>
      <c r="CEA72" s="21"/>
      <c r="CEB72" s="21"/>
      <c r="CEC72" s="21"/>
      <c r="CED72" s="21"/>
      <c r="CEE72" s="21"/>
      <c r="CEF72" s="21"/>
      <c r="CEG72" s="21"/>
      <c r="CEH72" s="21"/>
      <c r="CEI72" s="21"/>
      <c r="CEJ72" s="21"/>
      <c r="CEK72" s="21"/>
      <c r="CEL72" s="21"/>
      <c r="CEM72" s="21"/>
      <c r="CEN72" s="21"/>
      <c r="CEO72" s="21"/>
      <c r="CEP72" s="21"/>
      <c r="CEQ72" s="21"/>
      <c r="CER72" s="21"/>
      <c r="CES72" s="21"/>
      <c r="CET72" s="21"/>
      <c r="CEU72" s="21"/>
      <c r="CEV72" s="21"/>
      <c r="CEW72" s="21"/>
      <c r="CEX72" s="21"/>
      <c r="CEY72" s="21"/>
      <c r="CEZ72" s="21"/>
      <c r="CFA72" s="21"/>
      <c r="CFB72" s="21"/>
      <c r="CFC72" s="21"/>
      <c r="CFD72" s="21"/>
      <c r="CFE72" s="21"/>
      <c r="CFF72" s="21"/>
      <c r="CFG72" s="21"/>
      <c r="CFH72" s="21"/>
      <c r="CFI72" s="21"/>
      <c r="CFJ72" s="21"/>
      <c r="CFK72" s="21"/>
      <c r="CFL72" s="21"/>
      <c r="CFM72" s="21"/>
      <c r="CFN72" s="21"/>
      <c r="CFO72" s="21"/>
      <c r="CFP72" s="21"/>
      <c r="CFQ72" s="21"/>
      <c r="CFR72" s="21"/>
      <c r="CFS72" s="21"/>
      <c r="CFT72" s="21"/>
      <c r="CFU72" s="21"/>
      <c r="CFV72" s="21"/>
      <c r="CFW72" s="21"/>
      <c r="CFX72" s="21"/>
      <c r="CFY72" s="21"/>
      <c r="CFZ72" s="21"/>
      <c r="CGA72" s="21"/>
      <c r="CGB72" s="21"/>
      <c r="CGC72" s="21"/>
      <c r="CGD72" s="21"/>
      <c r="CGE72" s="21"/>
      <c r="CGF72" s="21"/>
      <c r="CGG72" s="21"/>
      <c r="CGH72" s="21"/>
      <c r="CGI72" s="21"/>
      <c r="CGJ72" s="21"/>
      <c r="CGK72" s="21"/>
      <c r="CGL72" s="21"/>
      <c r="CGM72" s="21"/>
      <c r="CGN72" s="21"/>
      <c r="CGO72" s="21"/>
      <c r="CGP72" s="21"/>
      <c r="CGQ72" s="21"/>
      <c r="CGR72" s="21"/>
      <c r="CGS72" s="21"/>
      <c r="CGT72" s="21"/>
      <c r="CGU72" s="21"/>
      <c r="CGV72" s="21"/>
      <c r="CGW72" s="21"/>
      <c r="CGX72" s="21"/>
      <c r="CGY72" s="21"/>
      <c r="CGZ72" s="21"/>
      <c r="CHA72" s="21"/>
      <c r="CHB72" s="21"/>
      <c r="CHC72" s="21"/>
      <c r="CHD72" s="21"/>
      <c r="CHE72" s="21"/>
      <c r="CHF72" s="21"/>
      <c r="CHG72" s="21"/>
      <c r="CHH72" s="21"/>
      <c r="CHI72" s="21"/>
      <c r="CHJ72" s="21"/>
      <c r="CHK72" s="21"/>
      <c r="CHL72" s="21"/>
      <c r="CHM72" s="21"/>
      <c r="CHN72" s="21"/>
      <c r="CHO72" s="21"/>
      <c r="CHP72" s="21"/>
      <c r="CHQ72" s="21"/>
      <c r="CHR72" s="21"/>
      <c r="CHS72" s="21"/>
      <c r="CHT72" s="21"/>
      <c r="CHU72" s="21"/>
      <c r="CHV72" s="21"/>
      <c r="CHW72" s="21"/>
      <c r="CHX72" s="21"/>
      <c r="CHY72" s="21"/>
      <c r="CHZ72" s="21"/>
      <c r="CIA72" s="21"/>
      <c r="CIB72" s="21"/>
      <c r="CIC72" s="21"/>
      <c r="CID72" s="21"/>
      <c r="CIE72" s="21"/>
      <c r="CIF72" s="21"/>
      <c r="CIG72" s="21"/>
      <c r="CIH72" s="21"/>
      <c r="CII72" s="21"/>
      <c r="CIJ72" s="21"/>
      <c r="CIK72" s="21"/>
      <c r="CIL72" s="21"/>
      <c r="CIM72" s="21"/>
      <c r="CIN72" s="21"/>
      <c r="CIO72" s="21"/>
      <c r="CIP72" s="21"/>
      <c r="CIQ72" s="21"/>
      <c r="CIR72" s="21"/>
      <c r="CIS72" s="21"/>
      <c r="CIT72" s="21"/>
      <c r="CIU72" s="21"/>
      <c r="CIV72" s="21"/>
      <c r="CIW72" s="21"/>
      <c r="CIX72" s="21"/>
      <c r="CIY72" s="21"/>
      <c r="CIZ72" s="21"/>
      <c r="CJA72" s="21"/>
      <c r="CJB72" s="21"/>
      <c r="CJC72" s="21"/>
      <c r="CJD72" s="21"/>
      <c r="CJE72" s="21"/>
      <c r="CJF72" s="21"/>
      <c r="CJG72" s="21"/>
      <c r="CJH72" s="21"/>
      <c r="CJI72" s="21"/>
      <c r="CJJ72" s="21"/>
      <c r="CJK72" s="21"/>
      <c r="CJL72" s="21"/>
      <c r="CJM72" s="21"/>
      <c r="CJN72" s="21"/>
      <c r="CJO72" s="21"/>
      <c r="CJP72" s="21"/>
      <c r="CJQ72" s="21"/>
      <c r="CJR72" s="21"/>
      <c r="CJS72" s="21"/>
      <c r="CJT72" s="21"/>
      <c r="CJU72" s="21"/>
      <c r="CJV72" s="21"/>
      <c r="CJW72" s="21"/>
      <c r="CJX72" s="21"/>
      <c r="CJY72" s="21"/>
      <c r="CJZ72" s="21"/>
      <c r="CKA72" s="21"/>
      <c r="CKB72" s="21"/>
      <c r="CKC72" s="21"/>
      <c r="CKD72" s="21"/>
      <c r="CKE72" s="21"/>
      <c r="CKF72" s="21"/>
      <c r="CKG72" s="21"/>
      <c r="CKH72" s="21"/>
      <c r="CKI72" s="21"/>
      <c r="CKJ72" s="21"/>
      <c r="CKK72" s="21"/>
      <c r="CKL72" s="21"/>
      <c r="CKM72" s="21"/>
      <c r="CKN72" s="21"/>
      <c r="CKO72" s="21"/>
      <c r="CKP72" s="21"/>
      <c r="CKQ72" s="21"/>
      <c r="CKR72" s="21"/>
      <c r="CKS72" s="21"/>
      <c r="CKT72" s="21"/>
      <c r="CKU72" s="21"/>
      <c r="CKV72" s="21"/>
      <c r="CKW72" s="21"/>
      <c r="CKX72" s="21"/>
      <c r="CKY72" s="21"/>
      <c r="CKZ72" s="21"/>
      <c r="CLA72" s="21"/>
      <c r="CLB72" s="21"/>
      <c r="CLC72" s="21"/>
      <c r="CLD72" s="21"/>
      <c r="CLE72" s="21"/>
      <c r="CLF72" s="21"/>
      <c r="CLG72" s="21"/>
      <c r="CLH72" s="21"/>
      <c r="CLI72" s="21"/>
      <c r="CLJ72" s="21"/>
      <c r="CLK72" s="21"/>
      <c r="CLL72" s="21"/>
      <c r="CLM72" s="21"/>
      <c r="CLN72" s="21"/>
      <c r="CLO72" s="21"/>
      <c r="CLP72" s="21"/>
      <c r="CLQ72" s="21"/>
      <c r="CLR72" s="21"/>
      <c r="CLS72" s="21"/>
      <c r="CLT72" s="21"/>
      <c r="CLU72" s="21"/>
      <c r="CLV72" s="21"/>
      <c r="CLW72" s="21"/>
      <c r="CLX72" s="21"/>
      <c r="CLY72" s="21"/>
      <c r="CLZ72" s="21"/>
      <c r="CMA72" s="21"/>
      <c r="CMB72" s="21"/>
      <c r="CMC72" s="21"/>
      <c r="CMD72" s="21"/>
      <c r="CME72" s="21"/>
      <c r="CMF72" s="21"/>
      <c r="CMG72" s="21"/>
      <c r="CMH72" s="21"/>
      <c r="CMI72" s="21"/>
      <c r="CMJ72" s="21"/>
      <c r="CMK72" s="21"/>
      <c r="CML72" s="21"/>
      <c r="CMM72" s="21"/>
      <c r="CMN72" s="21"/>
      <c r="CMO72" s="21"/>
      <c r="CMP72" s="21"/>
      <c r="CMQ72" s="21"/>
      <c r="CMR72" s="21"/>
      <c r="CMS72" s="21"/>
      <c r="CMT72" s="21"/>
      <c r="CMU72" s="21"/>
      <c r="CMV72" s="21"/>
      <c r="CMW72" s="21"/>
      <c r="CMX72" s="21"/>
      <c r="CMY72" s="21"/>
      <c r="CMZ72" s="21"/>
      <c r="CNA72" s="21"/>
      <c r="CNB72" s="21"/>
      <c r="CNC72" s="21"/>
      <c r="CND72" s="21"/>
      <c r="CNE72" s="21"/>
      <c r="CNF72" s="21"/>
      <c r="CNG72" s="21"/>
      <c r="CNH72" s="21"/>
      <c r="CNI72" s="21"/>
      <c r="CNJ72" s="21"/>
      <c r="CNK72" s="21"/>
      <c r="CNL72" s="21"/>
      <c r="CNM72" s="21"/>
      <c r="CNN72" s="21"/>
      <c r="CNO72" s="21"/>
      <c r="CNP72" s="21"/>
      <c r="CNQ72" s="21"/>
      <c r="CNR72" s="21"/>
      <c r="CNS72" s="21"/>
      <c r="CNT72" s="21"/>
      <c r="CNU72" s="21"/>
      <c r="CNV72" s="21"/>
      <c r="CNW72" s="21"/>
      <c r="CNX72" s="21"/>
      <c r="CNY72" s="21"/>
      <c r="CNZ72" s="21"/>
      <c r="COA72" s="21"/>
      <c r="COB72" s="21"/>
      <c r="COC72" s="21"/>
      <c r="COD72" s="21"/>
      <c r="COE72" s="21"/>
      <c r="COF72" s="21"/>
      <c r="COG72" s="21"/>
      <c r="COH72" s="21"/>
      <c r="COI72" s="21"/>
      <c r="COJ72" s="21"/>
      <c r="COK72" s="21"/>
      <c r="COL72" s="21"/>
      <c r="COM72" s="21"/>
      <c r="CON72" s="21"/>
      <c r="COO72" s="21"/>
      <c r="COP72" s="21"/>
      <c r="COQ72" s="21"/>
      <c r="COR72" s="21"/>
      <c r="COS72" s="21"/>
      <c r="COT72" s="21"/>
      <c r="COU72" s="21"/>
      <c r="COV72" s="21"/>
      <c r="COW72" s="21"/>
      <c r="COX72" s="21"/>
      <c r="COY72" s="21"/>
      <c r="COZ72" s="21"/>
      <c r="CPA72" s="21"/>
      <c r="CPB72" s="21"/>
      <c r="CPC72" s="21"/>
      <c r="CPD72" s="21"/>
      <c r="CPE72" s="21"/>
      <c r="CPF72" s="21"/>
      <c r="CPG72" s="21"/>
      <c r="CPH72" s="21"/>
      <c r="CPI72" s="21"/>
      <c r="CPJ72" s="21"/>
      <c r="CPK72" s="21"/>
      <c r="CPL72" s="21"/>
      <c r="CPM72" s="21"/>
      <c r="CPN72" s="21"/>
      <c r="CPO72" s="21"/>
      <c r="CPP72" s="21"/>
      <c r="CPQ72" s="21"/>
      <c r="CPR72" s="21"/>
      <c r="CPS72" s="21"/>
      <c r="CPT72" s="21"/>
      <c r="CPU72" s="21"/>
      <c r="CPV72" s="21"/>
      <c r="CPW72" s="21"/>
      <c r="CPX72" s="21"/>
      <c r="CPY72" s="21"/>
      <c r="CPZ72" s="21"/>
      <c r="CQA72" s="21"/>
      <c r="CQB72" s="21"/>
      <c r="CQC72" s="21"/>
      <c r="CQD72" s="21"/>
      <c r="CQE72" s="21"/>
      <c r="CQF72" s="21"/>
      <c r="CQG72" s="21"/>
      <c r="CQH72" s="21"/>
      <c r="CQI72" s="21"/>
      <c r="CQJ72" s="21"/>
      <c r="CQK72" s="21"/>
      <c r="CQL72" s="21"/>
      <c r="CQM72" s="21"/>
      <c r="CQN72" s="21"/>
      <c r="CQO72" s="21"/>
      <c r="CQP72" s="21"/>
      <c r="CQQ72" s="21"/>
      <c r="CQR72" s="21"/>
      <c r="CQS72" s="21"/>
      <c r="CQT72" s="21"/>
      <c r="CQU72" s="21"/>
      <c r="CQV72" s="21"/>
      <c r="CQW72" s="21"/>
      <c r="CQX72" s="21"/>
      <c r="CQY72" s="21"/>
      <c r="CQZ72" s="21"/>
      <c r="CRA72" s="21"/>
      <c r="CRB72" s="21"/>
      <c r="CRC72" s="21"/>
      <c r="CRD72" s="21"/>
      <c r="CRE72" s="21"/>
      <c r="CRF72" s="21"/>
      <c r="CRG72" s="21"/>
      <c r="CRH72" s="21"/>
      <c r="CRI72" s="21"/>
      <c r="CRJ72" s="21"/>
      <c r="CRK72" s="21"/>
      <c r="CRL72" s="21"/>
      <c r="CRM72" s="21"/>
      <c r="CRN72" s="21"/>
      <c r="CRO72" s="21"/>
      <c r="CRP72" s="21"/>
      <c r="CRQ72" s="21"/>
      <c r="CRR72" s="21"/>
      <c r="CRS72" s="21"/>
      <c r="CRT72" s="21"/>
      <c r="CRU72" s="21"/>
      <c r="CRV72" s="21"/>
      <c r="CRW72" s="21"/>
      <c r="CRX72" s="21"/>
      <c r="CRY72" s="21"/>
      <c r="CRZ72" s="21"/>
      <c r="CSA72" s="21"/>
      <c r="CSB72" s="21"/>
      <c r="CSC72" s="21"/>
      <c r="CSD72" s="21"/>
      <c r="CSE72" s="21"/>
      <c r="CSF72" s="21"/>
      <c r="CSG72" s="21"/>
      <c r="CSH72" s="21"/>
      <c r="CSI72" s="21"/>
      <c r="CSJ72" s="21"/>
      <c r="CSK72" s="21"/>
      <c r="CSL72" s="21"/>
      <c r="CSM72" s="21"/>
      <c r="CSN72" s="21"/>
      <c r="CSO72" s="21"/>
      <c r="CSP72" s="21"/>
      <c r="CSQ72" s="21"/>
      <c r="CSR72" s="21"/>
      <c r="CSS72" s="21"/>
      <c r="CST72" s="21"/>
      <c r="CSU72" s="21"/>
      <c r="CSV72" s="21"/>
      <c r="CSW72" s="21"/>
      <c r="CSX72" s="21"/>
      <c r="CSY72" s="21"/>
      <c r="CSZ72" s="21"/>
      <c r="CTA72" s="21"/>
      <c r="CTB72" s="21"/>
      <c r="CTC72" s="21"/>
      <c r="CTD72" s="21"/>
      <c r="CTE72" s="21"/>
      <c r="CTF72" s="21"/>
      <c r="CTG72" s="21"/>
      <c r="CTH72" s="21"/>
      <c r="CTI72" s="21"/>
      <c r="CTJ72" s="21"/>
      <c r="CTK72" s="21"/>
      <c r="CTL72" s="21"/>
      <c r="CTM72" s="21"/>
      <c r="CTN72" s="21"/>
      <c r="CTO72" s="21"/>
      <c r="CTP72" s="21"/>
      <c r="CTQ72" s="21"/>
      <c r="CTR72" s="21"/>
      <c r="CTS72" s="21"/>
      <c r="CTT72" s="21"/>
      <c r="CTU72" s="21"/>
      <c r="CTV72" s="21"/>
      <c r="CTW72" s="21"/>
      <c r="CTX72" s="21"/>
      <c r="CTY72" s="21"/>
      <c r="CTZ72" s="21"/>
      <c r="CUA72" s="21"/>
      <c r="CUB72" s="21"/>
      <c r="CUC72" s="21"/>
      <c r="CUD72" s="21"/>
      <c r="CUE72" s="21"/>
      <c r="CUF72" s="21"/>
      <c r="CUG72" s="21"/>
      <c r="CUH72" s="21"/>
      <c r="CUI72" s="21"/>
      <c r="CUJ72" s="21"/>
      <c r="CUK72" s="21"/>
      <c r="CUL72" s="21"/>
      <c r="CUM72" s="21"/>
      <c r="CUN72" s="21"/>
      <c r="CUO72" s="21"/>
      <c r="CUP72" s="21"/>
      <c r="CUQ72" s="21"/>
      <c r="CUR72" s="21"/>
      <c r="CUS72" s="21"/>
      <c r="CUT72" s="21"/>
      <c r="CUU72" s="21"/>
      <c r="CUV72" s="21"/>
      <c r="CUW72" s="21"/>
      <c r="CUX72" s="21"/>
      <c r="CUY72" s="21"/>
      <c r="CUZ72" s="21"/>
      <c r="CVA72" s="21"/>
      <c r="CVB72" s="21"/>
      <c r="CVC72" s="21"/>
      <c r="CVD72" s="21"/>
      <c r="CVE72" s="21"/>
      <c r="CVF72" s="21"/>
      <c r="CVG72" s="21"/>
      <c r="CVH72" s="21"/>
      <c r="CVI72" s="21"/>
      <c r="CVJ72" s="21"/>
      <c r="CVK72" s="21"/>
      <c r="CVL72" s="21"/>
      <c r="CVM72" s="21"/>
      <c r="CVN72" s="21"/>
      <c r="CVO72" s="21"/>
      <c r="CVP72" s="21"/>
      <c r="CVQ72" s="21"/>
      <c r="CVR72" s="21"/>
      <c r="CVS72" s="21"/>
      <c r="CVT72" s="21"/>
      <c r="CVU72" s="21"/>
      <c r="CVV72" s="21"/>
      <c r="CVW72" s="21"/>
      <c r="CVX72" s="21"/>
      <c r="CVY72" s="21"/>
      <c r="CVZ72" s="21"/>
      <c r="CWA72" s="21"/>
      <c r="CWB72" s="21"/>
      <c r="CWC72" s="21"/>
      <c r="CWD72" s="21"/>
      <c r="CWE72" s="21"/>
      <c r="CWF72" s="21"/>
      <c r="CWG72" s="21"/>
      <c r="CWH72" s="21"/>
      <c r="CWI72" s="21"/>
      <c r="CWJ72" s="21"/>
      <c r="CWK72" s="21"/>
      <c r="CWL72" s="21"/>
      <c r="CWM72" s="21"/>
      <c r="CWN72" s="21"/>
      <c r="CWO72" s="21"/>
      <c r="CWP72" s="21"/>
      <c r="CWQ72" s="21"/>
      <c r="CWR72" s="21"/>
      <c r="CWS72" s="21"/>
      <c r="CWT72" s="21"/>
      <c r="CWU72" s="21"/>
      <c r="CWV72" s="21"/>
      <c r="CWW72" s="21"/>
      <c r="CWX72" s="21"/>
      <c r="CWY72" s="21"/>
      <c r="CWZ72" s="21"/>
      <c r="CXA72" s="21"/>
      <c r="CXB72" s="21"/>
      <c r="CXC72" s="21"/>
      <c r="CXD72" s="21"/>
      <c r="CXE72" s="21"/>
      <c r="CXF72" s="21"/>
      <c r="CXG72" s="21"/>
      <c r="CXH72" s="21"/>
      <c r="CXI72" s="21"/>
      <c r="CXJ72" s="21"/>
      <c r="CXK72" s="21"/>
      <c r="CXL72" s="21"/>
      <c r="CXM72" s="21"/>
      <c r="CXN72" s="21"/>
      <c r="CXO72" s="21"/>
      <c r="CXP72" s="21"/>
      <c r="CXQ72" s="21"/>
      <c r="CXR72" s="21"/>
      <c r="CXS72" s="21"/>
      <c r="CXT72" s="21"/>
      <c r="CXU72" s="21"/>
      <c r="CXV72" s="21"/>
      <c r="CXW72" s="21"/>
      <c r="CXX72" s="21"/>
      <c r="CXY72" s="21"/>
      <c r="CXZ72" s="21"/>
      <c r="CYA72" s="21"/>
      <c r="CYB72" s="21"/>
      <c r="CYC72" s="21"/>
      <c r="CYD72" s="21"/>
      <c r="CYE72" s="21"/>
      <c r="CYF72" s="21"/>
      <c r="CYG72" s="21"/>
      <c r="CYH72" s="21"/>
      <c r="CYI72" s="21"/>
      <c r="CYJ72" s="21"/>
      <c r="CYK72" s="21"/>
      <c r="CYL72" s="21"/>
      <c r="CYM72" s="21"/>
      <c r="CYN72" s="21"/>
      <c r="CYO72" s="21"/>
      <c r="CYP72" s="21"/>
      <c r="CYQ72" s="21"/>
      <c r="CYR72" s="21"/>
      <c r="CYS72" s="21"/>
      <c r="CYT72" s="21"/>
      <c r="CYU72" s="21"/>
      <c r="CYV72" s="21"/>
      <c r="CYW72" s="21"/>
      <c r="CYX72" s="21"/>
      <c r="CYY72" s="21"/>
      <c r="CYZ72" s="21"/>
      <c r="CZA72" s="21"/>
      <c r="CZB72" s="21"/>
      <c r="CZC72" s="21"/>
      <c r="CZD72" s="21"/>
      <c r="CZE72" s="21"/>
      <c r="CZF72" s="21"/>
      <c r="CZG72" s="21"/>
      <c r="CZH72" s="21"/>
      <c r="CZI72" s="21"/>
      <c r="CZJ72" s="21"/>
      <c r="CZK72" s="21"/>
      <c r="CZL72" s="21"/>
      <c r="CZM72" s="21"/>
      <c r="CZN72" s="21"/>
      <c r="CZO72" s="21"/>
      <c r="CZP72" s="21"/>
      <c r="CZQ72" s="21"/>
      <c r="CZR72" s="21"/>
      <c r="CZS72" s="21"/>
      <c r="CZT72" s="21"/>
      <c r="CZU72" s="21"/>
      <c r="CZV72" s="21"/>
      <c r="CZW72" s="21"/>
      <c r="CZX72" s="21"/>
      <c r="CZY72" s="21"/>
      <c r="CZZ72" s="21"/>
      <c r="DAA72" s="21"/>
      <c r="DAB72" s="21"/>
      <c r="DAC72" s="21"/>
      <c r="DAD72" s="21"/>
      <c r="DAE72" s="21"/>
      <c r="DAF72" s="21"/>
      <c r="DAG72" s="21"/>
      <c r="DAH72" s="21"/>
      <c r="DAI72" s="21"/>
      <c r="DAJ72" s="21"/>
      <c r="DAK72" s="21"/>
      <c r="DAL72" s="21"/>
      <c r="DAM72" s="21"/>
      <c r="DAN72" s="21"/>
      <c r="DAO72" s="21"/>
      <c r="DAP72" s="21"/>
      <c r="DAQ72" s="21"/>
      <c r="DAR72" s="21"/>
      <c r="DAS72" s="21"/>
      <c r="DAT72" s="21"/>
      <c r="DAU72" s="21"/>
      <c r="DAV72" s="21"/>
      <c r="DAW72" s="21"/>
      <c r="DAX72" s="21"/>
      <c r="DAY72" s="21"/>
      <c r="DAZ72" s="21"/>
      <c r="DBA72" s="21"/>
      <c r="DBB72" s="21"/>
      <c r="DBC72" s="21"/>
      <c r="DBD72" s="21"/>
      <c r="DBE72" s="21"/>
      <c r="DBF72" s="21"/>
      <c r="DBG72" s="21"/>
      <c r="DBH72" s="21"/>
      <c r="DBI72" s="21"/>
      <c r="DBJ72" s="21"/>
      <c r="DBK72" s="21"/>
      <c r="DBL72" s="21"/>
      <c r="DBM72" s="21"/>
      <c r="DBN72" s="21"/>
      <c r="DBO72" s="21"/>
      <c r="DBP72" s="21"/>
      <c r="DBQ72" s="21"/>
      <c r="DBR72" s="21"/>
      <c r="DBS72" s="21"/>
      <c r="DBT72" s="21"/>
      <c r="DBU72" s="21"/>
      <c r="DBV72" s="21"/>
      <c r="DBW72" s="21"/>
      <c r="DBX72" s="21"/>
      <c r="DBY72" s="21"/>
      <c r="DBZ72" s="21"/>
      <c r="DCA72" s="21"/>
      <c r="DCB72" s="21"/>
      <c r="DCC72" s="21"/>
      <c r="DCD72" s="21"/>
      <c r="DCE72" s="21"/>
      <c r="DCF72" s="21"/>
      <c r="DCG72" s="21"/>
      <c r="DCH72" s="21"/>
      <c r="DCI72" s="21"/>
      <c r="DCJ72" s="21"/>
      <c r="DCK72" s="21"/>
      <c r="DCL72" s="21"/>
      <c r="DCM72" s="21"/>
      <c r="DCN72" s="21"/>
      <c r="DCO72" s="21"/>
      <c r="DCP72" s="21"/>
      <c r="DCQ72" s="21"/>
      <c r="DCR72" s="21"/>
      <c r="DCS72" s="21"/>
      <c r="DCT72" s="21"/>
      <c r="DCU72" s="21"/>
      <c r="DCV72" s="21"/>
      <c r="DCW72" s="21"/>
      <c r="DCX72" s="21"/>
      <c r="DCY72" s="21"/>
      <c r="DCZ72" s="21"/>
      <c r="DDA72" s="21"/>
      <c r="DDB72" s="21"/>
      <c r="DDC72" s="21"/>
      <c r="DDD72" s="21"/>
      <c r="DDE72" s="21"/>
      <c r="DDF72" s="21"/>
      <c r="DDG72" s="21"/>
      <c r="DDH72" s="21"/>
      <c r="DDI72" s="21"/>
      <c r="DDJ72" s="21"/>
      <c r="DDK72" s="21"/>
      <c r="DDL72" s="21"/>
      <c r="DDM72" s="21"/>
      <c r="DDN72" s="21"/>
      <c r="DDO72" s="21"/>
      <c r="DDP72" s="21"/>
      <c r="DDQ72" s="21"/>
      <c r="DDR72" s="21"/>
      <c r="DDS72" s="21"/>
      <c r="DDT72" s="21"/>
      <c r="DDU72" s="21"/>
      <c r="DDV72" s="21"/>
      <c r="DDW72" s="21"/>
      <c r="DDX72" s="21"/>
      <c r="DDY72" s="21"/>
      <c r="DDZ72" s="21"/>
      <c r="DEA72" s="21"/>
      <c r="DEB72" s="21"/>
      <c r="DEC72" s="21"/>
      <c r="DED72" s="21"/>
      <c r="DEE72" s="21"/>
      <c r="DEF72" s="21"/>
      <c r="DEG72" s="21"/>
      <c r="DEH72" s="21"/>
      <c r="DEI72" s="21"/>
      <c r="DEJ72" s="21"/>
      <c r="DEK72" s="21"/>
      <c r="DEL72" s="21"/>
      <c r="DEM72" s="21"/>
      <c r="DEN72" s="21"/>
      <c r="DEO72" s="21"/>
      <c r="DEP72" s="21"/>
      <c r="DEQ72" s="21"/>
      <c r="DER72" s="21"/>
      <c r="DES72" s="21"/>
      <c r="DET72" s="21"/>
      <c r="DEU72" s="21"/>
      <c r="DEV72" s="21"/>
      <c r="DEW72" s="21"/>
      <c r="DEX72" s="21"/>
      <c r="DEY72" s="21"/>
      <c r="DEZ72" s="21"/>
      <c r="DFA72" s="21"/>
      <c r="DFB72" s="21"/>
      <c r="DFC72" s="21"/>
      <c r="DFD72" s="21"/>
      <c r="DFE72" s="21"/>
      <c r="DFF72" s="21"/>
      <c r="DFG72" s="21"/>
      <c r="DFH72" s="21"/>
      <c r="DFI72" s="21"/>
      <c r="DFJ72" s="21"/>
      <c r="DFK72" s="21"/>
      <c r="DFL72" s="21"/>
      <c r="DFM72" s="21"/>
      <c r="DFN72" s="21"/>
      <c r="DFO72" s="21"/>
      <c r="DFP72" s="21"/>
      <c r="DFQ72" s="21"/>
      <c r="DFR72" s="21"/>
      <c r="DFS72" s="21"/>
      <c r="DFT72" s="21"/>
      <c r="DFU72" s="21"/>
      <c r="DFV72" s="21"/>
      <c r="DFW72" s="21"/>
      <c r="DFX72" s="21"/>
      <c r="DFY72" s="21"/>
      <c r="DFZ72" s="21"/>
      <c r="DGA72" s="21"/>
      <c r="DGB72" s="21"/>
      <c r="DGC72" s="21"/>
      <c r="DGD72" s="21"/>
      <c r="DGE72" s="21"/>
      <c r="DGF72" s="21"/>
      <c r="DGG72" s="21"/>
      <c r="DGH72" s="21"/>
      <c r="DGI72" s="21"/>
      <c r="DGJ72" s="21"/>
      <c r="DGK72" s="21"/>
      <c r="DGL72" s="21"/>
      <c r="DGM72" s="21"/>
      <c r="DGN72" s="21"/>
      <c r="DGO72" s="21"/>
      <c r="DGP72" s="21"/>
      <c r="DGQ72" s="21"/>
      <c r="DGR72" s="21"/>
      <c r="DGS72" s="21"/>
      <c r="DGT72" s="21"/>
      <c r="DGU72" s="21"/>
      <c r="DGV72" s="21"/>
      <c r="DGW72" s="21"/>
      <c r="DGX72" s="21"/>
      <c r="DGY72" s="21"/>
      <c r="DGZ72" s="21"/>
      <c r="DHA72" s="21"/>
      <c r="DHB72" s="21"/>
      <c r="DHC72" s="21"/>
      <c r="DHD72" s="21"/>
      <c r="DHE72" s="21"/>
      <c r="DHF72" s="21"/>
      <c r="DHG72" s="21"/>
      <c r="DHH72" s="21"/>
      <c r="DHI72" s="21"/>
      <c r="DHJ72" s="21"/>
      <c r="DHK72" s="21"/>
      <c r="DHL72" s="21"/>
      <c r="DHM72" s="21"/>
      <c r="DHN72" s="21"/>
      <c r="DHO72" s="21"/>
      <c r="DHP72" s="21"/>
      <c r="DHQ72" s="21"/>
      <c r="DHR72" s="21"/>
      <c r="DHS72" s="21"/>
      <c r="DHT72" s="21"/>
      <c r="DHU72" s="21"/>
      <c r="DHV72" s="21"/>
      <c r="DHW72" s="21"/>
      <c r="DHX72" s="21"/>
      <c r="DHY72" s="21"/>
      <c r="DHZ72" s="21"/>
      <c r="DIA72" s="21"/>
      <c r="DIB72" s="21"/>
      <c r="DIC72" s="21"/>
      <c r="DID72" s="21"/>
      <c r="DIE72" s="21"/>
      <c r="DIF72" s="21"/>
      <c r="DIG72" s="21"/>
      <c r="DIH72" s="21"/>
      <c r="DII72" s="21"/>
      <c r="DIJ72" s="21"/>
      <c r="DIK72" s="21"/>
      <c r="DIL72" s="21"/>
      <c r="DIM72" s="21"/>
      <c r="DIN72" s="21"/>
      <c r="DIO72" s="21"/>
      <c r="DIP72" s="21"/>
      <c r="DIQ72" s="21"/>
      <c r="DIR72" s="21"/>
      <c r="DIS72" s="21"/>
      <c r="DIT72" s="21"/>
      <c r="DIU72" s="21"/>
      <c r="DIV72" s="21"/>
      <c r="DIW72" s="21"/>
      <c r="DIX72" s="21"/>
      <c r="DIY72" s="21"/>
      <c r="DIZ72" s="21"/>
      <c r="DJA72" s="21"/>
      <c r="DJB72" s="21"/>
      <c r="DJC72" s="21"/>
      <c r="DJD72" s="21"/>
      <c r="DJE72" s="21"/>
      <c r="DJF72" s="21"/>
      <c r="DJG72" s="21"/>
      <c r="DJH72" s="21"/>
      <c r="DJI72" s="21"/>
      <c r="DJJ72" s="21"/>
      <c r="DJK72" s="21"/>
      <c r="DJL72" s="21"/>
      <c r="DJM72" s="21"/>
      <c r="DJN72" s="21"/>
      <c r="DJO72" s="21"/>
      <c r="DJP72" s="21"/>
      <c r="DJQ72" s="21"/>
      <c r="DJR72" s="21"/>
      <c r="DJS72" s="21"/>
      <c r="DJT72" s="21"/>
      <c r="DJU72" s="21"/>
      <c r="DJV72" s="21"/>
      <c r="DJW72" s="21"/>
      <c r="DJX72" s="21"/>
      <c r="DJY72" s="21"/>
      <c r="DJZ72" s="21"/>
      <c r="DKA72" s="21"/>
      <c r="DKB72" s="21"/>
      <c r="DKC72" s="21"/>
      <c r="DKD72" s="21"/>
      <c r="DKE72" s="21"/>
      <c r="DKF72" s="21"/>
      <c r="DKG72" s="21"/>
      <c r="DKH72" s="21"/>
      <c r="DKI72" s="21"/>
      <c r="DKJ72" s="21"/>
      <c r="DKK72" s="21"/>
      <c r="DKL72" s="21"/>
      <c r="DKM72" s="21"/>
      <c r="DKN72" s="21"/>
      <c r="DKO72" s="21"/>
      <c r="DKP72" s="21"/>
      <c r="DKQ72" s="21"/>
      <c r="DKR72" s="21"/>
      <c r="DKS72" s="21"/>
      <c r="DKT72" s="21"/>
      <c r="DKU72" s="21"/>
      <c r="DKV72" s="21"/>
      <c r="DKW72" s="21"/>
      <c r="DKX72" s="21"/>
      <c r="DKY72" s="21"/>
      <c r="DKZ72" s="21"/>
      <c r="DLA72" s="21"/>
      <c r="DLB72" s="21"/>
      <c r="DLC72" s="21"/>
      <c r="DLD72" s="21"/>
      <c r="DLE72" s="21"/>
      <c r="DLF72" s="21"/>
      <c r="DLG72" s="21"/>
      <c r="DLH72" s="21"/>
      <c r="DLI72" s="21"/>
      <c r="DLJ72" s="21"/>
      <c r="DLK72" s="21"/>
      <c r="DLL72" s="21"/>
      <c r="DLM72" s="21"/>
      <c r="DLN72" s="21"/>
      <c r="DLO72" s="21"/>
      <c r="DLP72" s="21"/>
      <c r="DLQ72" s="21"/>
      <c r="DLR72" s="21"/>
      <c r="DLS72" s="21"/>
      <c r="DLT72" s="21"/>
      <c r="DLU72" s="21"/>
      <c r="DLV72" s="21"/>
      <c r="DLW72" s="21"/>
      <c r="DLX72" s="21"/>
      <c r="DLY72" s="21"/>
      <c r="DLZ72" s="21"/>
      <c r="DMA72" s="21"/>
      <c r="DMB72" s="21"/>
      <c r="DMC72" s="21"/>
      <c r="DMD72" s="21"/>
      <c r="DME72" s="21"/>
      <c r="DMF72" s="21"/>
      <c r="DMG72" s="21"/>
      <c r="DMH72" s="21"/>
      <c r="DMI72" s="21"/>
      <c r="DMJ72" s="21"/>
      <c r="DMK72" s="21"/>
      <c r="DML72" s="21"/>
      <c r="DMM72" s="21"/>
      <c r="DMN72" s="21"/>
      <c r="DMO72" s="21"/>
      <c r="DMP72" s="21"/>
      <c r="DMQ72" s="21"/>
      <c r="DMR72" s="21"/>
      <c r="DMS72" s="21"/>
      <c r="DMT72" s="21"/>
      <c r="DMU72" s="21"/>
      <c r="DMV72" s="21"/>
      <c r="DMW72" s="21"/>
      <c r="DMX72" s="21"/>
      <c r="DMY72" s="21"/>
      <c r="DMZ72" s="21"/>
      <c r="DNA72" s="21"/>
      <c r="DNB72" s="21"/>
      <c r="DNC72" s="21"/>
      <c r="DND72" s="21"/>
      <c r="DNE72" s="21"/>
      <c r="DNF72" s="21"/>
      <c r="DNG72" s="21"/>
      <c r="DNH72" s="21"/>
      <c r="DNI72" s="21"/>
      <c r="DNJ72" s="21"/>
      <c r="DNK72" s="21"/>
      <c r="DNL72" s="21"/>
      <c r="DNM72" s="21"/>
      <c r="DNN72" s="21"/>
      <c r="DNO72" s="21"/>
      <c r="DNP72" s="21"/>
      <c r="DNQ72" s="21"/>
      <c r="DNR72" s="21"/>
      <c r="DNS72" s="21"/>
      <c r="DNT72" s="21"/>
      <c r="DNU72" s="21"/>
      <c r="DNV72" s="21"/>
      <c r="DNW72" s="21"/>
      <c r="DNX72" s="21"/>
      <c r="DNY72" s="21"/>
      <c r="DNZ72" s="21"/>
      <c r="DOA72" s="21"/>
      <c r="DOB72" s="21"/>
      <c r="DOC72" s="21"/>
      <c r="DOD72" s="21"/>
      <c r="DOE72" s="21"/>
      <c r="DOF72" s="21"/>
      <c r="DOG72" s="21"/>
      <c r="DOH72" s="21"/>
      <c r="DOI72" s="21"/>
      <c r="DOJ72" s="21"/>
      <c r="DOK72" s="21"/>
      <c r="DOL72" s="21"/>
      <c r="DOM72" s="21"/>
      <c r="DON72" s="21"/>
      <c r="DOO72" s="21"/>
      <c r="DOP72" s="21"/>
      <c r="DOQ72" s="21"/>
      <c r="DOR72" s="21"/>
      <c r="DOS72" s="21"/>
      <c r="DOT72" s="21"/>
      <c r="DOU72" s="21"/>
      <c r="DOV72" s="21"/>
      <c r="DOW72" s="21"/>
      <c r="DOX72" s="21"/>
      <c r="DOY72" s="21"/>
      <c r="DOZ72" s="21"/>
      <c r="DPA72" s="21"/>
      <c r="DPB72" s="21"/>
      <c r="DPC72" s="21"/>
      <c r="DPD72" s="21"/>
      <c r="DPE72" s="21"/>
      <c r="DPF72" s="21"/>
      <c r="DPG72" s="21"/>
      <c r="DPH72" s="21"/>
      <c r="DPI72" s="21"/>
      <c r="DPJ72" s="21"/>
      <c r="DPK72" s="21"/>
      <c r="DPL72" s="21"/>
      <c r="DPM72" s="21"/>
      <c r="DPN72" s="21"/>
      <c r="DPO72" s="21"/>
      <c r="DPP72" s="21"/>
      <c r="DPQ72" s="21"/>
      <c r="DPR72" s="21"/>
      <c r="DPS72" s="21"/>
      <c r="DPT72" s="21"/>
      <c r="DPU72" s="21"/>
      <c r="DPV72" s="21"/>
      <c r="DPW72" s="21"/>
      <c r="DPX72" s="21"/>
      <c r="DPY72" s="21"/>
      <c r="DPZ72" s="21"/>
      <c r="DQA72" s="21"/>
      <c r="DQB72" s="21"/>
      <c r="DQC72" s="21"/>
      <c r="DQD72" s="21"/>
      <c r="DQE72" s="21"/>
      <c r="DQF72" s="21"/>
      <c r="DQG72" s="21"/>
      <c r="DQH72" s="21"/>
      <c r="DQI72" s="21"/>
      <c r="DQJ72" s="21"/>
      <c r="DQK72" s="21"/>
      <c r="DQL72" s="21"/>
      <c r="DQM72" s="21"/>
      <c r="DQN72" s="21"/>
      <c r="DQO72" s="21"/>
      <c r="DQP72" s="21"/>
      <c r="DQQ72" s="21"/>
      <c r="DQR72" s="21"/>
      <c r="DQS72" s="21"/>
      <c r="DQT72" s="21"/>
      <c r="DQU72" s="21"/>
      <c r="DQV72" s="21"/>
      <c r="DQW72" s="21"/>
      <c r="DQX72" s="21"/>
      <c r="DQY72" s="21"/>
      <c r="DQZ72" s="21"/>
      <c r="DRA72" s="21"/>
      <c r="DRB72" s="21"/>
      <c r="DRC72" s="21"/>
      <c r="DRD72" s="21"/>
      <c r="DRE72" s="21"/>
      <c r="DRF72" s="21"/>
      <c r="DRG72" s="21"/>
      <c r="DRH72" s="21"/>
      <c r="DRI72" s="21"/>
      <c r="DRJ72" s="21"/>
      <c r="DRK72" s="21"/>
      <c r="DRL72" s="21"/>
      <c r="DRM72" s="21"/>
      <c r="DRN72" s="21"/>
      <c r="DRO72" s="21"/>
      <c r="DRP72" s="21"/>
      <c r="DRQ72" s="21"/>
      <c r="DRR72" s="21"/>
      <c r="DRS72" s="21"/>
      <c r="DRT72" s="21"/>
      <c r="DRU72" s="21"/>
      <c r="DRV72" s="21"/>
      <c r="DRW72" s="21"/>
      <c r="DRX72" s="21"/>
      <c r="DRY72" s="21"/>
      <c r="DRZ72" s="21"/>
      <c r="DSA72" s="21"/>
      <c r="DSB72" s="21"/>
      <c r="DSC72" s="21"/>
      <c r="DSD72" s="21"/>
      <c r="DSE72" s="21"/>
      <c r="DSF72" s="21"/>
      <c r="DSG72" s="21"/>
      <c r="DSH72" s="21"/>
      <c r="DSI72" s="21"/>
      <c r="DSJ72" s="21"/>
      <c r="DSK72" s="21"/>
      <c r="DSL72" s="21"/>
      <c r="DSM72" s="21"/>
      <c r="DSN72" s="21"/>
      <c r="DSO72" s="21"/>
      <c r="DSP72" s="21"/>
      <c r="DSQ72" s="21"/>
      <c r="DSR72" s="21"/>
      <c r="DSS72" s="21"/>
      <c r="DST72" s="21"/>
      <c r="DSU72" s="21"/>
      <c r="DSV72" s="21"/>
      <c r="DSW72" s="21"/>
      <c r="DSX72" s="21"/>
      <c r="DSY72" s="21"/>
      <c r="DSZ72" s="21"/>
      <c r="DTA72" s="21"/>
      <c r="DTB72" s="21"/>
      <c r="DTC72" s="21"/>
      <c r="DTD72" s="21"/>
      <c r="DTE72" s="21"/>
      <c r="DTF72" s="21"/>
      <c r="DTG72" s="21"/>
      <c r="DTH72" s="21"/>
      <c r="DTI72" s="21"/>
      <c r="DTJ72" s="21"/>
      <c r="DTK72" s="21"/>
      <c r="DTL72" s="21"/>
      <c r="DTM72" s="21"/>
      <c r="DTN72" s="21"/>
      <c r="DTO72" s="21"/>
      <c r="DTP72" s="21"/>
      <c r="DTQ72" s="21"/>
      <c r="DTR72" s="21"/>
      <c r="DTS72" s="21"/>
      <c r="DTT72" s="21"/>
      <c r="DTU72" s="21"/>
      <c r="DTV72" s="21"/>
      <c r="DTW72" s="21"/>
      <c r="DTX72" s="21"/>
      <c r="DTY72" s="21"/>
      <c r="DTZ72" s="21"/>
      <c r="DUA72" s="21"/>
      <c r="DUB72" s="21"/>
      <c r="DUC72" s="21"/>
      <c r="DUD72" s="21"/>
      <c r="DUE72" s="21"/>
      <c r="DUF72" s="21"/>
      <c r="DUG72" s="21"/>
      <c r="DUH72" s="21"/>
      <c r="DUI72" s="21"/>
      <c r="DUJ72" s="21"/>
      <c r="DUK72" s="21"/>
      <c r="DUL72" s="21"/>
      <c r="DUM72" s="21"/>
      <c r="DUN72" s="21"/>
      <c r="DUO72" s="21"/>
      <c r="DUP72" s="21"/>
      <c r="DUQ72" s="21"/>
      <c r="DUR72" s="21"/>
      <c r="DUS72" s="21"/>
      <c r="DUT72" s="21"/>
      <c r="DUU72" s="21"/>
      <c r="DUV72" s="21"/>
      <c r="DUW72" s="21"/>
      <c r="DUX72" s="21"/>
      <c r="DUY72" s="21"/>
      <c r="DUZ72" s="21"/>
      <c r="DVA72" s="21"/>
      <c r="DVB72" s="21"/>
      <c r="DVC72" s="21"/>
      <c r="DVD72" s="21"/>
      <c r="DVE72" s="21"/>
      <c r="DVF72" s="21"/>
      <c r="DVG72" s="21"/>
      <c r="DVH72" s="21"/>
      <c r="DVI72" s="21"/>
      <c r="DVJ72" s="21"/>
      <c r="DVK72" s="21"/>
      <c r="DVL72" s="21"/>
      <c r="DVM72" s="21"/>
      <c r="DVN72" s="21"/>
      <c r="DVO72" s="21"/>
      <c r="DVP72" s="21"/>
      <c r="DVQ72" s="21"/>
      <c r="DVR72" s="21"/>
      <c r="DVS72" s="21"/>
      <c r="DVT72" s="21"/>
      <c r="DVU72" s="21"/>
      <c r="DVV72" s="21"/>
      <c r="DVW72" s="21"/>
      <c r="DVX72" s="21"/>
      <c r="DVY72" s="21"/>
      <c r="DVZ72" s="21"/>
      <c r="DWA72" s="21"/>
      <c r="DWB72" s="21"/>
      <c r="DWC72" s="21"/>
      <c r="DWD72" s="21"/>
      <c r="DWE72" s="21"/>
      <c r="DWF72" s="21"/>
      <c r="DWG72" s="21"/>
      <c r="DWH72" s="21"/>
      <c r="DWI72" s="21"/>
      <c r="DWJ72" s="21"/>
      <c r="DWK72" s="21"/>
      <c r="DWL72" s="21"/>
      <c r="DWM72" s="21"/>
      <c r="DWN72" s="21"/>
      <c r="DWO72" s="21"/>
      <c r="DWP72" s="21"/>
      <c r="DWQ72" s="21"/>
      <c r="DWR72" s="21"/>
      <c r="DWS72" s="21"/>
      <c r="DWT72" s="21"/>
      <c r="DWU72" s="21"/>
      <c r="DWV72" s="21"/>
      <c r="DWW72" s="21"/>
      <c r="DWX72" s="21"/>
      <c r="DWY72" s="21"/>
      <c r="DWZ72" s="21"/>
      <c r="DXA72" s="21"/>
      <c r="DXB72" s="21"/>
      <c r="DXC72" s="21"/>
      <c r="DXD72" s="21"/>
      <c r="DXE72" s="21"/>
      <c r="DXF72" s="21"/>
      <c r="DXG72" s="21"/>
      <c r="DXH72" s="21"/>
      <c r="DXI72" s="21"/>
      <c r="DXJ72" s="21"/>
      <c r="DXK72" s="21"/>
      <c r="DXL72" s="21"/>
      <c r="DXM72" s="21"/>
      <c r="DXN72" s="21"/>
      <c r="DXO72" s="21"/>
      <c r="DXP72" s="21"/>
      <c r="DXQ72" s="21"/>
      <c r="DXR72" s="21"/>
      <c r="DXS72" s="21"/>
      <c r="DXT72" s="21"/>
      <c r="DXU72" s="21"/>
      <c r="DXV72" s="21"/>
      <c r="DXW72" s="21"/>
      <c r="DXX72" s="21"/>
      <c r="DXY72" s="21"/>
      <c r="DXZ72" s="21"/>
      <c r="DYA72" s="21"/>
      <c r="DYB72" s="21"/>
      <c r="DYC72" s="21"/>
      <c r="DYD72" s="21"/>
      <c r="DYE72" s="21"/>
      <c r="DYF72" s="21"/>
      <c r="DYG72" s="21"/>
      <c r="DYH72" s="21"/>
      <c r="DYI72" s="21"/>
      <c r="DYJ72" s="21"/>
      <c r="DYK72" s="21"/>
      <c r="DYL72" s="21"/>
      <c r="DYM72" s="21"/>
      <c r="DYN72" s="21"/>
      <c r="DYO72" s="21"/>
      <c r="DYP72" s="21"/>
      <c r="DYQ72" s="21"/>
      <c r="DYR72" s="21"/>
      <c r="DYS72" s="21"/>
      <c r="DYT72" s="21"/>
      <c r="DYU72" s="21"/>
      <c r="DYV72" s="21"/>
      <c r="DYW72" s="21"/>
      <c r="DYX72" s="21"/>
      <c r="DYY72" s="21"/>
      <c r="DYZ72" s="21"/>
      <c r="DZA72" s="21"/>
      <c r="DZB72" s="21"/>
      <c r="DZC72" s="21"/>
      <c r="DZD72" s="21"/>
      <c r="DZE72" s="21"/>
      <c r="DZF72" s="21"/>
      <c r="DZG72" s="21"/>
      <c r="DZH72" s="21"/>
      <c r="DZI72" s="21"/>
      <c r="DZJ72" s="21"/>
      <c r="DZK72" s="21"/>
      <c r="DZL72" s="21"/>
      <c r="DZM72" s="21"/>
      <c r="DZN72" s="21"/>
      <c r="DZO72" s="21"/>
      <c r="DZP72" s="21"/>
      <c r="DZQ72" s="21"/>
      <c r="DZR72" s="21"/>
      <c r="DZS72" s="21"/>
      <c r="DZT72" s="21"/>
      <c r="DZU72" s="21"/>
      <c r="DZV72" s="21"/>
      <c r="DZW72" s="21"/>
      <c r="DZX72" s="21"/>
      <c r="DZY72" s="21"/>
      <c r="DZZ72" s="21"/>
      <c r="EAA72" s="21"/>
      <c r="EAB72" s="21"/>
      <c r="EAC72" s="21"/>
      <c r="EAD72" s="21"/>
      <c r="EAE72" s="21"/>
      <c r="EAF72" s="21"/>
      <c r="EAG72" s="21"/>
      <c r="EAH72" s="21"/>
      <c r="EAI72" s="21"/>
      <c r="EAJ72" s="21"/>
      <c r="EAK72" s="21"/>
      <c r="EAL72" s="21"/>
      <c r="EAM72" s="21"/>
      <c r="EAN72" s="21"/>
      <c r="EAO72" s="21"/>
      <c r="EAP72" s="21"/>
      <c r="EAQ72" s="21"/>
      <c r="EAR72" s="21"/>
      <c r="EAS72" s="21"/>
      <c r="EAT72" s="21"/>
      <c r="EAU72" s="21"/>
      <c r="EAV72" s="21"/>
      <c r="EAW72" s="21"/>
      <c r="EAX72" s="21"/>
      <c r="EAY72" s="21"/>
      <c r="EAZ72" s="21"/>
      <c r="EBA72" s="21"/>
      <c r="EBB72" s="21"/>
      <c r="EBC72" s="21"/>
      <c r="EBD72" s="21"/>
      <c r="EBE72" s="21"/>
      <c r="EBF72" s="21"/>
      <c r="EBG72" s="21"/>
      <c r="EBH72" s="21"/>
      <c r="EBI72" s="21"/>
      <c r="EBJ72" s="21"/>
      <c r="EBK72" s="21"/>
      <c r="EBL72" s="21"/>
      <c r="EBM72" s="21"/>
      <c r="EBN72" s="21"/>
      <c r="EBO72" s="21"/>
      <c r="EBP72" s="21"/>
      <c r="EBQ72" s="21"/>
      <c r="EBR72" s="21"/>
      <c r="EBS72" s="21"/>
      <c r="EBT72" s="21"/>
      <c r="EBU72" s="21"/>
      <c r="EBV72" s="21"/>
      <c r="EBW72" s="21"/>
      <c r="EBX72" s="21"/>
      <c r="EBY72" s="21"/>
      <c r="EBZ72" s="21"/>
      <c r="ECA72" s="21"/>
      <c r="ECB72" s="21"/>
      <c r="ECC72" s="21"/>
      <c r="ECD72" s="21"/>
      <c r="ECE72" s="21"/>
      <c r="ECF72" s="21"/>
      <c r="ECG72" s="21"/>
      <c r="ECH72" s="21"/>
      <c r="ECI72" s="21"/>
      <c r="ECJ72" s="21"/>
      <c r="ECK72" s="21"/>
      <c r="ECL72" s="21"/>
      <c r="ECM72" s="21"/>
      <c r="ECN72" s="21"/>
      <c r="ECO72" s="21"/>
      <c r="ECP72" s="21"/>
      <c r="ECQ72" s="21"/>
      <c r="ECR72" s="21"/>
      <c r="ECS72" s="21"/>
      <c r="ECT72" s="21"/>
      <c r="ECU72" s="21"/>
      <c r="ECV72" s="21"/>
      <c r="ECW72" s="21"/>
      <c r="ECX72" s="21"/>
      <c r="ECY72" s="21"/>
      <c r="ECZ72" s="21"/>
      <c r="EDA72" s="21"/>
      <c r="EDB72" s="21"/>
      <c r="EDC72" s="21"/>
      <c r="EDD72" s="21"/>
      <c r="EDE72" s="21"/>
      <c r="EDF72" s="21"/>
      <c r="EDG72" s="21"/>
      <c r="EDH72" s="21"/>
      <c r="EDI72" s="21"/>
      <c r="EDJ72" s="21"/>
      <c r="EDK72" s="21"/>
      <c r="EDL72" s="21"/>
      <c r="EDM72" s="21"/>
      <c r="EDN72" s="21"/>
      <c r="EDO72" s="21"/>
      <c r="EDP72" s="21"/>
      <c r="EDQ72" s="21"/>
      <c r="EDR72" s="21"/>
      <c r="EDS72" s="21"/>
      <c r="EDT72" s="21"/>
      <c r="EDU72" s="21"/>
      <c r="EDV72" s="21"/>
      <c r="EDW72" s="21"/>
      <c r="EDX72" s="21"/>
      <c r="EDY72" s="21"/>
      <c r="EDZ72" s="21"/>
      <c r="EEA72" s="21"/>
      <c r="EEB72" s="21"/>
      <c r="EEC72" s="21"/>
      <c r="EED72" s="21"/>
      <c r="EEE72" s="21"/>
      <c r="EEF72" s="21"/>
      <c r="EEG72" s="21"/>
      <c r="EEH72" s="21"/>
      <c r="EEI72" s="21"/>
      <c r="EEJ72" s="21"/>
      <c r="EEK72" s="21"/>
      <c r="EEL72" s="21"/>
      <c r="EEM72" s="21"/>
      <c r="EEN72" s="21"/>
      <c r="EEO72" s="21"/>
      <c r="EEP72" s="21"/>
      <c r="EEQ72" s="21"/>
      <c r="EER72" s="21"/>
      <c r="EES72" s="21"/>
      <c r="EET72" s="21"/>
      <c r="EEU72" s="21"/>
      <c r="EEV72" s="21"/>
      <c r="EEW72" s="21"/>
      <c r="EEX72" s="21"/>
      <c r="EEY72" s="21"/>
      <c r="EEZ72" s="21"/>
      <c r="EFA72" s="21"/>
      <c r="EFB72" s="21"/>
      <c r="EFC72" s="21"/>
      <c r="EFD72" s="21"/>
      <c r="EFE72" s="21"/>
      <c r="EFF72" s="21"/>
      <c r="EFG72" s="21"/>
      <c r="EFH72" s="21"/>
      <c r="EFI72" s="21"/>
      <c r="EFJ72" s="21"/>
      <c r="EFK72" s="21"/>
      <c r="EFL72" s="21"/>
      <c r="EFM72" s="21"/>
      <c r="EFN72" s="21"/>
      <c r="EFO72" s="21"/>
      <c r="EFP72" s="21"/>
      <c r="EFQ72" s="21"/>
      <c r="EFR72" s="21"/>
      <c r="EFS72" s="21"/>
      <c r="EFT72" s="21"/>
      <c r="EFU72" s="21"/>
      <c r="EFV72" s="21"/>
      <c r="EFW72" s="21"/>
      <c r="EFX72" s="21"/>
      <c r="EFY72" s="21"/>
      <c r="EFZ72" s="21"/>
      <c r="EGA72" s="21"/>
      <c r="EGB72" s="21"/>
      <c r="EGC72" s="21"/>
      <c r="EGD72" s="21"/>
      <c r="EGE72" s="21"/>
      <c r="EGF72" s="21"/>
      <c r="EGG72" s="21"/>
      <c r="EGH72" s="21"/>
      <c r="EGI72" s="21"/>
      <c r="EGJ72" s="21"/>
      <c r="EGK72" s="21"/>
      <c r="EGL72" s="21"/>
      <c r="EGM72" s="21"/>
      <c r="EGN72" s="21"/>
      <c r="EGO72" s="21"/>
      <c r="EGP72" s="21"/>
      <c r="EGQ72" s="21"/>
      <c r="EGR72" s="21"/>
      <c r="EGS72" s="21"/>
      <c r="EGT72" s="21"/>
      <c r="EGU72" s="21"/>
      <c r="EGV72" s="21"/>
      <c r="EGW72" s="21"/>
      <c r="EGX72" s="21"/>
      <c r="EGY72" s="21"/>
      <c r="EGZ72" s="21"/>
      <c r="EHA72" s="21"/>
      <c r="EHB72" s="21"/>
      <c r="EHC72" s="21"/>
      <c r="EHD72" s="21"/>
      <c r="EHE72" s="21"/>
      <c r="EHF72" s="21"/>
      <c r="EHG72" s="21"/>
      <c r="EHH72" s="21"/>
      <c r="EHI72" s="21"/>
      <c r="EHJ72" s="21"/>
      <c r="EHK72" s="21"/>
      <c r="EHL72" s="21"/>
      <c r="EHM72" s="21"/>
      <c r="EHN72" s="21"/>
      <c r="EHO72" s="21"/>
      <c r="EHP72" s="21"/>
      <c r="EHQ72" s="21"/>
      <c r="EHR72" s="21"/>
      <c r="EHS72" s="21"/>
      <c r="EHT72" s="21"/>
      <c r="EHU72" s="21"/>
      <c r="EHV72" s="21"/>
      <c r="EHW72" s="21"/>
      <c r="EHX72" s="21"/>
      <c r="EHY72" s="21"/>
      <c r="EHZ72" s="21"/>
      <c r="EIA72" s="21"/>
      <c r="EIB72" s="21"/>
      <c r="EIC72" s="21"/>
      <c r="EID72" s="21"/>
      <c r="EIE72" s="21"/>
      <c r="EIF72" s="21"/>
      <c r="EIG72" s="21"/>
      <c r="EIH72" s="21"/>
      <c r="EII72" s="21"/>
      <c r="EIJ72" s="21"/>
      <c r="EIK72" s="21"/>
      <c r="EIL72" s="21"/>
      <c r="EIM72" s="21"/>
      <c r="EIN72" s="21"/>
      <c r="EIO72" s="21"/>
      <c r="EIP72" s="21"/>
      <c r="EIQ72" s="21"/>
      <c r="EIR72" s="21"/>
      <c r="EIS72" s="21"/>
      <c r="EIT72" s="21"/>
      <c r="EIU72" s="21"/>
      <c r="EIV72" s="21"/>
      <c r="EIW72" s="21"/>
      <c r="EIX72" s="21"/>
      <c r="EIY72" s="21"/>
      <c r="EIZ72" s="21"/>
      <c r="EJA72" s="21"/>
      <c r="EJB72" s="21"/>
      <c r="EJC72" s="21"/>
      <c r="EJD72" s="21"/>
      <c r="EJE72" s="21"/>
      <c r="EJF72" s="21"/>
      <c r="EJG72" s="21"/>
      <c r="EJH72" s="21"/>
      <c r="EJI72" s="21"/>
      <c r="EJJ72" s="21"/>
      <c r="EJK72" s="21"/>
      <c r="EJL72" s="21"/>
      <c r="EJM72" s="21"/>
      <c r="EJN72" s="21"/>
      <c r="EJO72" s="21"/>
      <c r="EJP72" s="21"/>
      <c r="EJQ72" s="21"/>
      <c r="EJR72" s="21"/>
      <c r="EJS72" s="21"/>
      <c r="EJT72" s="21"/>
      <c r="EJU72" s="21"/>
      <c r="EJV72" s="21"/>
      <c r="EJW72" s="21"/>
      <c r="EJX72" s="21"/>
      <c r="EJY72" s="21"/>
      <c r="EJZ72" s="21"/>
      <c r="EKA72" s="21"/>
      <c r="EKB72" s="21"/>
      <c r="EKC72" s="21"/>
      <c r="EKD72" s="21"/>
      <c r="EKE72" s="21"/>
      <c r="EKF72" s="21"/>
      <c r="EKG72" s="21"/>
      <c r="EKH72" s="21"/>
      <c r="EKI72" s="21"/>
      <c r="EKJ72" s="21"/>
      <c r="EKK72" s="21"/>
      <c r="EKL72" s="21"/>
      <c r="EKM72" s="21"/>
      <c r="EKN72" s="21"/>
      <c r="EKO72" s="21"/>
      <c r="EKP72" s="21"/>
      <c r="EKQ72" s="21"/>
      <c r="EKR72" s="21"/>
      <c r="EKS72" s="21"/>
      <c r="EKT72" s="21"/>
      <c r="EKU72" s="21"/>
      <c r="EKV72" s="21"/>
      <c r="EKW72" s="21"/>
      <c r="EKX72" s="21"/>
      <c r="EKY72" s="21"/>
      <c r="EKZ72" s="21"/>
      <c r="ELA72" s="21"/>
      <c r="ELB72" s="21"/>
      <c r="ELC72" s="21"/>
      <c r="ELD72" s="21"/>
      <c r="ELE72" s="21"/>
      <c r="ELF72" s="21"/>
      <c r="ELG72" s="21"/>
      <c r="ELH72" s="21"/>
      <c r="ELI72" s="21"/>
      <c r="ELJ72" s="21"/>
      <c r="ELK72" s="21"/>
      <c r="ELL72" s="21"/>
      <c r="ELM72" s="21"/>
      <c r="ELN72" s="21"/>
      <c r="ELO72" s="21"/>
      <c r="ELP72" s="21"/>
      <c r="ELQ72" s="21"/>
      <c r="ELR72" s="21"/>
      <c r="ELS72" s="21"/>
      <c r="ELT72" s="21"/>
      <c r="ELU72" s="21"/>
      <c r="ELV72" s="21"/>
      <c r="ELW72" s="21"/>
      <c r="ELX72" s="21"/>
      <c r="ELY72" s="21"/>
      <c r="ELZ72" s="21"/>
      <c r="EMA72" s="21"/>
      <c r="EMB72" s="21"/>
      <c r="EMC72" s="21"/>
      <c r="EMD72" s="21"/>
      <c r="EME72" s="21"/>
      <c r="EMF72" s="21"/>
      <c r="EMG72" s="21"/>
      <c r="EMH72" s="21"/>
      <c r="EMI72" s="21"/>
      <c r="EMJ72" s="21"/>
      <c r="EMK72" s="21"/>
      <c r="EML72" s="21"/>
      <c r="EMM72" s="21"/>
      <c r="EMN72" s="21"/>
      <c r="EMO72" s="21"/>
      <c r="EMP72" s="21"/>
      <c r="EMQ72" s="21"/>
      <c r="EMR72" s="21"/>
      <c r="EMS72" s="21"/>
      <c r="EMT72" s="21"/>
      <c r="EMU72" s="21"/>
      <c r="EMV72" s="21"/>
      <c r="EMW72" s="21"/>
      <c r="EMX72" s="21"/>
      <c r="EMY72" s="21"/>
      <c r="EMZ72" s="21"/>
      <c r="ENA72" s="21"/>
      <c r="ENB72" s="21"/>
      <c r="ENC72" s="21"/>
      <c r="END72" s="21"/>
      <c r="ENE72" s="21"/>
      <c r="ENF72" s="21"/>
      <c r="ENG72" s="21"/>
      <c r="ENH72" s="21"/>
      <c r="ENI72" s="21"/>
      <c r="ENJ72" s="21"/>
      <c r="ENK72" s="21"/>
      <c r="ENL72" s="21"/>
      <c r="ENM72" s="21"/>
      <c r="ENN72" s="21"/>
      <c r="ENO72" s="21"/>
      <c r="ENP72" s="21"/>
      <c r="ENQ72" s="21"/>
      <c r="ENR72" s="21"/>
      <c r="ENS72" s="21"/>
      <c r="ENT72" s="21"/>
      <c r="ENU72" s="21"/>
      <c r="ENV72" s="21"/>
      <c r="ENW72" s="21"/>
      <c r="ENX72" s="21"/>
      <c r="ENY72" s="21"/>
      <c r="ENZ72" s="21"/>
      <c r="EOA72" s="21"/>
      <c r="EOB72" s="21"/>
      <c r="EOC72" s="21"/>
      <c r="EOD72" s="21"/>
      <c r="EOE72" s="21"/>
      <c r="EOF72" s="21"/>
      <c r="EOG72" s="21"/>
      <c r="EOH72" s="21"/>
      <c r="EOI72" s="21"/>
      <c r="EOJ72" s="21"/>
      <c r="EOK72" s="21"/>
      <c r="EOL72" s="21"/>
      <c r="EOM72" s="21"/>
      <c r="EON72" s="21"/>
      <c r="EOO72" s="21"/>
      <c r="EOP72" s="21"/>
      <c r="EOQ72" s="21"/>
      <c r="EOR72" s="21"/>
      <c r="EOS72" s="21"/>
      <c r="EOT72" s="21"/>
      <c r="EOU72" s="21"/>
      <c r="EOV72" s="21"/>
      <c r="EOW72" s="21"/>
      <c r="EOX72" s="21"/>
      <c r="EOY72" s="21"/>
      <c r="EOZ72" s="21"/>
      <c r="EPA72" s="21"/>
      <c r="EPB72" s="21"/>
      <c r="EPC72" s="21"/>
      <c r="EPD72" s="21"/>
      <c r="EPE72" s="21"/>
      <c r="EPF72" s="21"/>
      <c r="EPG72" s="21"/>
      <c r="EPH72" s="21"/>
      <c r="EPI72" s="21"/>
      <c r="EPJ72" s="21"/>
      <c r="EPK72" s="21"/>
      <c r="EPL72" s="21"/>
      <c r="EPM72" s="21"/>
      <c r="EPN72" s="21"/>
      <c r="EPO72" s="21"/>
      <c r="EPP72" s="21"/>
      <c r="EPQ72" s="21"/>
      <c r="EPR72" s="21"/>
      <c r="EPS72" s="21"/>
      <c r="EPT72" s="21"/>
      <c r="EPU72" s="21"/>
      <c r="EPV72" s="21"/>
      <c r="EPW72" s="21"/>
      <c r="EPX72" s="21"/>
      <c r="EPY72" s="21"/>
      <c r="EPZ72" s="21"/>
      <c r="EQA72" s="21"/>
      <c r="EQB72" s="21"/>
      <c r="EQC72" s="21"/>
      <c r="EQD72" s="21"/>
      <c r="EQE72" s="21"/>
      <c r="EQF72" s="21"/>
      <c r="EQG72" s="21"/>
      <c r="EQH72" s="21"/>
      <c r="EQI72" s="21"/>
      <c r="EQJ72" s="21"/>
      <c r="EQK72" s="21"/>
      <c r="EQL72" s="21"/>
      <c r="EQM72" s="21"/>
      <c r="EQN72" s="21"/>
      <c r="EQO72" s="21"/>
      <c r="EQP72" s="21"/>
      <c r="EQQ72" s="21"/>
      <c r="EQR72" s="21"/>
      <c r="EQS72" s="21"/>
      <c r="EQT72" s="21"/>
      <c r="EQU72" s="21"/>
      <c r="EQV72" s="21"/>
      <c r="EQW72" s="21"/>
      <c r="EQX72" s="21"/>
      <c r="EQY72" s="21"/>
      <c r="EQZ72" s="21"/>
      <c r="ERA72" s="21"/>
      <c r="ERB72" s="21"/>
      <c r="ERC72" s="21"/>
      <c r="ERD72" s="21"/>
      <c r="ERE72" s="21"/>
      <c r="ERF72" s="21"/>
      <c r="ERG72" s="21"/>
      <c r="ERH72" s="21"/>
      <c r="ERI72" s="21"/>
      <c r="ERJ72" s="21"/>
      <c r="ERK72" s="21"/>
      <c r="ERL72" s="21"/>
      <c r="ERM72" s="21"/>
      <c r="ERN72" s="21"/>
      <c r="ERO72" s="21"/>
      <c r="ERP72" s="21"/>
      <c r="ERQ72" s="21"/>
      <c r="ERR72" s="21"/>
      <c r="ERS72" s="21"/>
      <c r="ERT72" s="21"/>
      <c r="ERU72" s="21"/>
      <c r="ERV72" s="21"/>
      <c r="ERW72" s="21"/>
      <c r="ERX72" s="21"/>
      <c r="ERY72" s="21"/>
      <c r="ERZ72" s="21"/>
      <c r="ESA72" s="21"/>
      <c r="ESB72" s="21"/>
      <c r="ESC72" s="21"/>
      <c r="ESD72" s="21"/>
      <c r="ESE72" s="21"/>
      <c r="ESF72" s="21"/>
      <c r="ESG72" s="21"/>
      <c r="ESH72" s="21"/>
      <c r="ESI72" s="21"/>
      <c r="ESJ72" s="21"/>
      <c r="ESK72" s="21"/>
      <c r="ESL72" s="21"/>
      <c r="ESM72" s="21"/>
      <c r="ESN72" s="21"/>
      <c r="ESO72" s="21"/>
      <c r="ESP72" s="21"/>
      <c r="ESQ72" s="21"/>
      <c r="ESR72" s="21"/>
      <c r="ESS72" s="21"/>
      <c r="EST72" s="21"/>
      <c r="ESU72" s="21"/>
      <c r="ESV72" s="21"/>
      <c r="ESW72" s="21"/>
      <c r="ESX72" s="21"/>
      <c r="ESY72" s="21"/>
      <c r="ESZ72" s="21"/>
      <c r="ETA72" s="21"/>
      <c r="ETB72" s="21"/>
      <c r="ETC72" s="21"/>
      <c r="ETD72" s="21"/>
      <c r="ETE72" s="21"/>
      <c r="ETF72" s="21"/>
      <c r="ETG72" s="21"/>
      <c r="ETH72" s="21"/>
      <c r="ETI72" s="21"/>
      <c r="ETJ72" s="21"/>
      <c r="ETK72" s="21"/>
      <c r="ETL72" s="21"/>
      <c r="ETM72" s="21"/>
      <c r="ETN72" s="21"/>
      <c r="ETO72" s="21"/>
      <c r="ETP72" s="21"/>
      <c r="ETQ72" s="21"/>
      <c r="ETR72" s="21"/>
      <c r="ETS72" s="21"/>
      <c r="ETT72" s="21"/>
      <c r="ETU72" s="21"/>
      <c r="ETV72" s="21"/>
      <c r="ETW72" s="21"/>
      <c r="ETX72" s="21"/>
      <c r="ETY72" s="21"/>
      <c r="ETZ72" s="21"/>
      <c r="EUA72" s="21"/>
      <c r="EUB72" s="21"/>
      <c r="EUC72" s="21"/>
      <c r="EUD72" s="21"/>
      <c r="EUE72" s="21"/>
      <c r="EUF72" s="21"/>
      <c r="EUG72" s="21"/>
      <c r="EUH72" s="21"/>
      <c r="EUI72" s="21"/>
      <c r="EUJ72" s="21"/>
      <c r="EUK72" s="21"/>
      <c r="EUL72" s="21"/>
      <c r="EUM72" s="21"/>
      <c r="EUN72" s="21"/>
      <c r="EUO72" s="21"/>
      <c r="EUP72" s="21"/>
      <c r="EUQ72" s="21"/>
      <c r="EUR72" s="21"/>
      <c r="EUS72" s="21"/>
      <c r="EUT72" s="21"/>
      <c r="EUU72" s="21"/>
      <c r="EUV72" s="21"/>
      <c r="EUW72" s="21"/>
      <c r="EUX72" s="21"/>
      <c r="EUY72" s="21"/>
      <c r="EUZ72" s="21"/>
      <c r="EVA72" s="21"/>
      <c r="EVB72" s="21"/>
      <c r="EVC72" s="21"/>
      <c r="EVD72" s="21"/>
      <c r="EVE72" s="21"/>
      <c r="EVF72" s="21"/>
      <c r="EVG72" s="21"/>
      <c r="EVH72" s="21"/>
      <c r="EVI72" s="21"/>
      <c r="EVJ72" s="21"/>
      <c r="EVK72" s="21"/>
      <c r="EVL72" s="21"/>
      <c r="EVM72" s="21"/>
      <c r="EVN72" s="21"/>
      <c r="EVO72" s="21"/>
      <c r="EVP72" s="21"/>
      <c r="EVQ72" s="21"/>
      <c r="EVR72" s="21"/>
      <c r="EVS72" s="21"/>
      <c r="EVT72" s="21"/>
      <c r="EVU72" s="21"/>
      <c r="EVV72" s="21"/>
      <c r="EVW72" s="21"/>
      <c r="EVX72" s="21"/>
      <c r="EVY72" s="21"/>
      <c r="EVZ72" s="21"/>
      <c r="EWA72" s="21"/>
      <c r="EWB72" s="21"/>
      <c r="EWC72" s="21"/>
      <c r="EWD72" s="21"/>
      <c r="EWE72" s="21"/>
      <c r="EWF72" s="21"/>
      <c r="EWG72" s="21"/>
      <c r="EWH72" s="21"/>
      <c r="EWI72" s="21"/>
      <c r="EWJ72" s="21"/>
      <c r="EWK72" s="21"/>
      <c r="EWL72" s="21"/>
      <c r="EWM72" s="21"/>
      <c r="EWN72" s="21"/>
      <c r="EWO72" s="21"/>
      <c r="EWP72" s="21"/>
      <c r="EWQ72" s="21"/>
      <c r="EWR72" s="21"/>
      <c r="EWS72" s="21"/>
      <c r="EWT72" s="21"/>
      <c r="EWU72" s="21"/>
      <c r="EWV72" s="21"/>
      <c r="EWW72" s="21"/>
      <c r="EWX72" s="21"/>
      <c r="EWY72" s="21"/>
      <c r="EWZ72" s="21"/>
      <c r="EXA72" s="21"/>
      <c r="EXB72" s="21"/>
      <c r="EXC72" s="21"/>
      <c r="EXD72" s="21"/>
      <c r="EXE72" s="21"/>
      <c r="EXF72" s="21"/>
      <c r="EXG72" s="21"/>
      <c r="EXH72" s="21"/>
      <c r="EXI72" s="21"/>
      <c r="EXJ72" s="21"/>
      <c r="EXK72" s="21"/>
      <c r="EXL72" s="21"/>
      <c r="EXM72" s="21"/>
      <c r="EXN72" s="21"/>
      <c r="EXO72" s="21"/>
      <c r="EXP72" s="21"/>
      <c r="EXQ72" s="21"/>
      <c r="EXR72" s="21"/>
      <c r="EXS72" s="21"/>
      <c r="EXT72" s="21"/>
      <c r="EXU72" s="21"/>
      <c r="EXV72" s="21"/>
      <c r="EXW72" s="21"/>
      <c r="EXX72" s="21"/>
      <c r="EXY72" s="21"/>
      <c r="EXZ72" s="21"/>
      <c r="EYA72" s="21"/>
      <c r="EYB72" s="21"/>
      <c r="EYC72" s="21"/>
      <c r="EYD72" s="21"/>
      <c r="EYE72" s="21"/>
      <c r="EYF72" s="21"/>
      <c r="EYG72" s="21"/>
      <c r="EYH72" s="21"/>
      <c r="EYI72" s="21"/>
      <c r="EYJ72" s="21"/>
      <c r="EYK72" s="21"/>
      <c r="EYL72" s="21"/>
      <c r="EYM72" s="21"/>
      <c r="EYN72" s="21"/>
      <c r="EYO72" s="21"/>
      <c r="EYP72" s="21"/>
      <c r="EYQ72" s="21"/>
      <c r="EYR72" s="21"/>
      <c r="EYS72" s="21"/>
      <c r="EYT72" s="21"/>
      <c r="EYU72" s="21"/>
      <c r="EYV72" s="21"/>
      <c r="EYW72" s="21"/>
      <c r="EYX72" s="21"/>
      <c r="EYY72" s="21"/>
      <c r="EYZ72" s="21"/>
      <c r="EZA72" s="21"/>
      <c r="EZB72" s="21"/>
      <c r="EZC72" s="21"/>
      <c r="EZD72" s="21"/>
      <c r="EZE72" s="21"/>
      <c r="EZF72" s="21"/>
      <c r="EZG72" s="21"/>
      <c r="EZH72" s="21"/>
      <c r="EZI72" s="21"/>
      <c r="EZJ72" s="21"/>
      <c r="EZK72" s="21"/>
      <c r="EZL72" s="21"/>
      <c r="EZM72" s="21"/>
      <c r="EZN72" s="21"/>
      <c r="EZO72" s="21"/>
      <c r="EZP72" s="21"/>
      <c r="EZQ72" s="21"/>
      <c r="EZR72" s="21"/>
      <c r="EZS72" s="21"/>
      <c r="EZT72" s="21"/>
      <c r="EZU72" s="21"/>
      <c r="EZV72" s="21"/>
      <c r="EZW72" s="21"/>
      <c r="EZX72" s="21"/>
      <c r="EZY72" s="21"/>
      <c r="EZZ72" s="21"/>
      <c r="FAA72" s="21"/>
      <c r="FAB72" s="21"/>
      <c r="FAC72" s="21"/>
      <c r="FAD72" s="21"/>
      <c r="FAE72" s="21"/>
      <c r="FAF72" s="21"/>
      <c r="FAG72" s="21"/>
      <c r="FAH72" s="21"/>
      <c r="FAI72" s="21"/>
      <c r="FAJ72" s="21"/>
      <c r="FAK72" s="21"/>
      <c r="FAL72" s="21"/>
      <c r="FAM72" s="21"/>
      <c r="FAN72" s="21"/>
      <c r="FAO72" s="21"/>
      <c r="FAP72" s="21"/>
      <c r="FAQ72" s="21"/>
      <c r="FAR72" s="21"/>
      <c r="FAS72" s="21"/>
      <c r="FAT72" s="21"/>
      <c r="FAU72" s="21"/>
      <c r="FAV72" s="21"/>
      <c r="FAW72" s="21"/>
      <c r="FAX72" s="21"/>
      <c r="FAY72" s="21"/>
      <c r="FAZ72" s="21"/>
      <c r="FBA72" s="21"/>
      <c r="FBB72" s="21"/>
      <c r="FBC72" s="21"/>
      <c r="FBD72" s="21"/>
      <c r="FBE72" s="21"/>
      <c r="FBF72" s="21"/>
      <c r="FBG72" s="21"/>
      <c r="FBH72" s="21"/>
      <c r="FBI72" s="21"/>
      <c r="FBJ72" s="21"/>
      <c r="FBK72" s="21"/>
      <c r="FBL72" s="21"/>
      <c r="FBM72" s="21"/>
      <c r="FBN72" s="21"/>
      <c r="FBO72" s="21"/>
      <c r="FBP72" s="21"/>
      <c r="FBQ72" s="21"/>
      <c r="FBR72" s="21"/>
      <c r="FBS72" s="21"/>
      <c r="FBT72" s="21"/>
      <c r="FBU72" s="21"/>
      <c r="FBV72" s="21"/>
      <c r="FBW72" s="21"/>
      <c r="FBX72" s="21"/>
      <c r="FBY72" s="21"/>
      <c r="FBZ72" s="21"/>
      <c r="FCA72" s="21"/>
      <c r="FCB72" s="21"/>
      <c r="FCC72" s="21"/>
      <c r="FCD72" s="21"/>
      <c r="FCE72" s="21"/>
      <c r="FCF72" s="21"/>
      <c r="FCG72" s="21"/>
      <c r="FCH72" s="21"/>
      <c r="FCI72" s="21"/>
      <c r="FCJ72" s="21"/>
      <c r="FCK72" s="21"/>
      <c r="FCL72" s="21"/>
      <c r="FCM72" s="21"/>
      <c r="FCN72" s="21"/>
      <c r="FCO72" s="21"/>
      <c r="FCP72" s="21"/>
      <c r="FCQ72" s="21"/>
      <c r="FCR72" s="21"/>
      <c r="FCS72" s="21"/>
      <c r="FCT72" s="21"/>
      <c r="FCU72" s="21"/>
      <c r="FCV72" s="21"/>
      <c r="FCW72" s="21"/>
      <c r="FCX72" s="21"/>
      <c r="FCY72" s="21"/>
      <c r="FCZ72" s="21"/>
      <c r="FDA72" s="21"/>
      <c r="FDB72" s="21"/>
      <c r="FDC72" s="21"/>
      <c r="FDD72" s="21"/>
      <c r="FDE72" s="21"/>
      <c r="FDF72" s="21"/>
      <c r="FDG72" s="21"/>
      <c r="FDH72" s="21"/>
      <c r="FDI72" s="21"/>
      <c r="FDJ72" s="21"/>
      <c r="FDK72" s="21"/>
      <c r="FDL72" s="21"/>
      <c r="FDM72" s="21"/>
      <c r="FDN72" s="21"/>
      <c r="FDO72" s="21"/>
      <c r="FDP72" s="21"/>
      <c r="FDQ72" s="21"/>
      <c r="FDR72" s="21"/>
      <c r="FDS72" s="21"/>
      <c r="FDT72" s="21"/>
      <c r="FDU72" s="21"/>
      <c r="FDV72" s="21"/>
      <c r="FDW72" s="21"/>
      <c r="FDX72" s="21"/>
      <c r="FDY72" s="21"/>
      <c r="FDZ72" s="21"/>
      <c r="FEA72" s="21"/>
      <c r="FEB72" s="21"/>
      <c r="FEC72" s="21"/>
      <c r="FED72" s="21"/>
      <c r="FEE72" s="21"/>
      <c r="FEF72" s="21"/>
      <c r="FEG72" s="21"/>
      <c r="FEH72" s="21"/>
      <c r="FEI72" s="21"/>
      <c r="FEJ72" s="21"/>
      <c r="FEK72" s="21"/>
      <c r="FEL72" s="21"/>
      <c r="FEM72" s="21"/>
      <c r="FEN72" s="21"/>
      <c r="FEO72" s="21"/>
      <c r="FEP72" s="21"/>
      <c r="FEQ72" s="21"/>
      <c r="FER72" s="21"/>
      <c r="FES72" s="21"/>
      <c r="FET72" s="21"/>
      <c r="FEU72" s="21"/>
      <c r="FEV72" s="21"/>
      <c r="FEW72" s="21"/>
      <c r="FEX72" s="21"/>
      <c r="FEY72" s="21"/>
      <c r="FEZ72" s="21"/>
      <c r="FFA72" s="21"/>
      <c r="FFB72" s="21"/>
      <c r="FFC72" s="21"/>
      <c r="FFD72" s="21"/>
      <c r="FFE72" s="21"/>
      <c r="FFF72" s="21"/>
      <c r="FFG72" s="21"/>
      <c r="FFH72" s="21"/>
      <c r="FFI72" s="21"/>
      <c r="FFJ72" s="21"/>
      <c r="FFK72" s="21"/>
      <c r="FFL72" s="21"/>
      <c r="FFM72" s="21"/>
      <c r="FFN72" s="21"/>
      <c r="FFO72" s="21"/>
      <c r="FFP72" s="21"/>
      <c r="FFQ72" s="21"/>
      <c r="FFR72" s="21"/>
      <c r="FFS72" s="21"/>
      <c r="FFT72" s="21"/>
      <c r="FFU72" s="21"/>
      <c r="FFV72" s="21"/>
      <c r="FFW72" s="21"/>
      <c r="FFX72" s="21"/>
      <c r="FFY72" s="21"/>
      <c r="FFZ72" s="21"/>
      <c r="FGA72" s="21"/>
      <c r="FGB72" s="21"/>
      <c r="FGC72" s="21"/>
      <c r="FGD72" s="21"/>
      <c r="FGE72" s="21"/>
      <c r="FGF72" s="21"/>
      <c r="FGG72" s="21"/>
      <c r="FGH72" s="21"/>
      <c r="FGI72" s="21"/>
      <c r="FGJ72" s="21"/>
      <c r="FGK72" s="21"/>
      <c r="FGL72" s="21"/>
      <c r="FGM72" s="21"/>
      <c r="FGN72" s="21"/>
      <c r="FGO72" s="21"/>
      <c r="FGP72" s="21"/>
      <c r="FGQ72" s="21"/>
      <c r="FGR72" s="21"/>
      <c r="FGS72" s="21"/>
      <c r="FGT72" s="21"/>
      <c r="FGU72" s="21"/>
      <c r="FGV72" s="21"/>
      <c r="FGW72" s="21"/>
      <c r="FGX72" s="21"/>
      <c r="FGY72" s="21"/>
      <c r="FGZ72" s="21"/>
      <c r="FHA72" s="21"/>
      <c r="FHB72" s="21"/>
      <c r="FHC72" s="21"/>
      <c r="FHD72" s="21"/>
      <c r="FHE72" s="21"/>
      <c r="FHF72" s="21"/>
      <c r="FHG72" s="21"/>
      <c r="FHH72" s="21"/>
      <c r="FHI72" s="21"/>
      <c r="FHJ72" s="21"/>
      <c r="FHK72" s="21"/>
      <c r="FHL72" s="21"/>
      <c r="FHM72" s="21"/>
      <c r="FHN72" s="21"/>
      <c r="FHO72" s="21"/>
      <c r="FHP72" s="21"/>
      <c r="FHQ72" s="21"/>
      <c r="FHR72" s="21"/>
      <c r="FHS72" s="21"/>
      <c r="FHT72" s="21"/>
      <c r="FHU72" s="21"/>
      <c r="FHV72" s="21"/>
      <c r="FHW72" s="21"/>
      <c r="FHX72" s="21"/>
      <c r="FHY72" s="21"/>
      <c r="FHZ72" s="21"/>
      <c r="FIA72" s="21"/>
      <c r="FIB72" s="21"/>
      <c r="FIC72" s="21"/>
      <c r="FID72" s="21"/>
      <c r="FIE72" s="21"/>
      <c r="FIF72" s="21"/>
      <c r="FIG72" s="21"/>
      <c r="FIH72" s="21"/>
      <c r="FII72" s="21"/>
      <c r="FIJ72" s="21"/>
      <c r="FIK72" s="21"/>
      <c r="FIL72" s="21"/>
      <c r="FIM72" s="21"/>
      <c r="FIN72" s="21"/>
      <c r="FIO72" s="21"/>
      <c r="FIP72" s="21"/>
      <c r="FIQ72" s="21"/>
      <c r="FIR72" s="21"/>
      <c r="FIS72" s="21"/>
      <c r="FIT72" s="21"/>
      <c r="FIU72" s="21"/>
      <c r="FIV72" s="21"/>
      <c r="FIW72" s="21"/>
      <c r="FIX72" s="21"/>
      <c r="FIY72" s="21"/>
      <c r="FIZ72" s="21"/>
      <c r="FJA72" s="21"/>
      <c r="FJB72" s="21"/>
      <c r="FJC72" s="21"/>
      <c r="FJD72" s="21"/>
      <c r="FJE72" s="21"/>
      <c r="FJF72" s="21"/>
      <c r="FJG72" s="21"/>
      <c r="FJH72" s="21"/>
      <c r="FJI72" s="21"/>
      <c r="FJJ72" s="21"/>
      <c r="FJK72" s="21"/>
      <c r="FJL72" s="21"/>
      <c r="FJM72" s="21"/>
      <c r="FJN72" s="21"/>
      <c r="FJO72" s="21"/>
      <c r="FJP72" s="21"/>
      <c r="FJQ72" s="21"/>
      <c r="FJR72" s="21"/>
      <c r="FJS72" s="21"/>
      <c r="FJT72" s="21"/>
      <c r="FJU72" s="21"/>
      <c r="FJV72" s="21"/>
      <c r="FJW72" s="21"/>
      <c r="FJX72" s="21"/>
      <c r="FJY72" s="21"/>
      <c r="FJZ72" s="21"/>
      <c r="FKA72" s="21"/>
      <c r="FKB72" s="21"/>
      <c r="FKC72" s="21"/>
      <c r="FKD72" s="21"/>
      <c r="FKE72" s="21"/>
      <c r="FKF72" s="21"/>
      <c r="FKG72" s="21"/>
      <c r="FKH72" s="21"/>
      <c r="FKI72" s="21"/>
      <c r="FKJ72" s="21"/>
      <c r="FKK72" s="21"/>
      <c r="FKL72" s="21"/>
      <c r="FKM72" s="21"/>
      <c r="FKN72" s="21"/>
      <c r="FKO72" s="21"/>
      <c r="FKP72" s="21"/>
      <c r="FKQ72" s="21"/>
      <c r="FKR72" s="21"/>
      <c r="FKS72" s="21"/>
      <c r="FKT72" s="21"/>
      <c r="FKU72" s="21"/>
      <c r="FKV72" s="21"/>
      <c r="FKW72" s="21"/>
      <c r="FKX72" s="21"/>
      <c r="FKY72" s="21"/>
      <c r="FKZ72" s="21"/>
      <c r="FLA72" s="21"/>
      <c r="FLB72" s="21"/>
      <c r="FLC72" s="21"/>
      <c r="FLD72" s="21"/>
      <c r="FLE72" s="21"/>
      <c r="FLF72" s="21"/>
      <c r="FLG72" s="21"/>
      <c r="FLH72" s="21"/>
      <c r="FLI72" s="21"/>
      <c r="FLJ72" s="21"/>
      <c r="FLK72" s="21"/>
      <c r="FLL72" s="21"/>
      <c r="FLM72" s="21"/>
      <c r="FLN72" s="21"/>
      <c r="FLO72" s="21"/>
      <c r="FLP72" s="21"/>
      <c r="FLQ72" s="21"/>
      <c r="FLR72" s="21"/>
      <c r="FLS72" s="21"/>
      <c r="FLT72" s="21"/>
      <c r="FLU72" s="21"/>
      <c r="FLV72" s="21"/>
      <c r="FLW72" s="21"/>
      <c r="FLX72" s="21"/>
      <c r="FLY72" s="21"/>
      <c r="FLZ72" s="21"/>
      <c r="FMA72" s="21"/>
      <c r="FMB72" s="21"/>
      <c r="FMC72" s="21"/>
      <c r="FMD72" s="21"/>
      <c r="FME72" s="21"/>
      <c r="FMF72" s="21"/>
      <c r="FMG72" s="21"/>
      <c r="FMH72" s="21"/>
      <c r="FMI72" s="21"/>
      <c r="FMJ72" s="21"/>
      <c r="FMK72" s="21"/>
      <c r="FML72" s="21"/>
      <c r="FMM72" s="21"/>
      <c r="FMN72" s="21"/>
      <c r="FMO72" s="21"/>
      <c r="FMP72" s="21"/>
      <c r="FMQ72" s="21"/>
      <c r="FMR72" s="21"/>
      <c r="FMS72" s="21"/>
      <c r="FMT72" s="21"/>
      <c r="FMU72" s="21"/>
      <c r="FMV72" s="21"/>
      <c r="FMW72" s="21"/>
      <c r="FMX72" s="21"/>
      <c r="FMY72" s="21"/>
      <c r="FMZ72" s="21"/>
      <c r="FNA72" s="21"/>
      <c r="FNB72" s="21"/>
      <c r="FNC72" s="21"/>
      <c r="FND72" s="21"/>
      <c r="FNE72" s="21"/>
      <c r="FNF72" s="21"/>
      <c r="FNG72" s="21"/>
      <c r="FNH72" s="21"/>
      <c r="FNI72" s="21"/>
      <c r="FNJ72" s="21"/>
      <c r="FNK72" s="21"/>
      <c r="FNL72" s="21"/>
      <c r="FNM72" s="21"/>
      <c r="FNN72" s="21"/>
      <c r="FNO72" s="21"/>
      <c r="FNP72" s="21"/>
      <c r="FNQ72" s="21"/>
      <c r="FNR72" s="21"/>
      <c r="FNS72" s="21"/>
      <c r="FNT72" s="21"/>
      <c r="FNU72" s="21"/>
      <c r="FNV72" s="21"/>
      <c r="FNW72" s="21"/>
      <c r="FNX72" s="21"/>
      <c r="FNY72" s="21"/>
      <c r="FNZ72" s="21"/>
      <c r="FOA72" s="21"/>
      <c r="FOB72" s="21"/>
      <c r="FOC72" s="21"/>
      <c r="FOD72" s="21"/>
      <c r="FOE72" s="21"/>
      <c r="FOF72" s="21"/>
      <c r="FOG72" s="21"/>
      <c r="FOH72" s="21"/>
      <c r="FOI72" s="21"/>
      <c r="FOJ72" s="21"/>
      <c r="FOK72" s="21"/>
      <c r="FOL72" s="21"/>
      <c r="FOM72" s="21"/>
      <c r="FON72" s="21"/>
      <c r="FOO72" s="21"/>
      <c r="FOP72" s="21"/>
      <c r="FOQ72" s="21"/>
      <c r="FOR72" s="21"/>
      <c r="FOS72" s="21"/>
      <c r="FOT72" s="21"/>
      <c r="FOU72" s="21"/>
      <c r="FOV72" s="21"/>
      <c r="FOW72" s="21"/>
      <c r="FOX72" s="21"/>
      <c r="FOY72" s="21"/>
      <c r="FOZ72" s="21"/>
      <c r="FPA72" s="21"/>
      <c r="FPB72" s="21"/>
      <c r="FPC72" s="21"/>
      <c r="FPD72" s="21"/>
      <c r="FPE72" s="21"/>
      <c r="FPF72" s="21"/>
      <c r="FPG72" s="21"/>
      <c r="FPH72" s="21"/>
      <c r="FPI72" s="21"/>
      <c r="FPJ72" s="21"/>
      <c r="FPK72" s="21"/>
      <c r="FPL72" s="21"/>
      <c r="FPM72" s="21"/>
      <c r="FPN72" s="21"/>
      <c r="FPO72" s="21"/>
      <c r="FPP72" s="21"/>
      <c r="FPQ72" s="21"/>
      <c r="FPR72" s="21"/>
      <c r="FPS72" s="21"/>
      <c r="FPT72" s="21"/>
      <c r="FPU72" s="21"/>
      <c r="FPV72" s="21"/>
      <c r="FPW72" s="21"/>
      <c r="FPX72" s="21"/>
      <c r="FPY72" s="21"/>
      <c r="FPZ72" s="21"/>
      <c r="FQA72" s="21"/>
      <c r="FQB72" s="21"/>
      <c r="FQC72" s="21"/>
      <c r="FQD72" s="21"/>
      <c r="FQE72" s="21"/>
      <c r="FQF72" s="21"/>
      <c r="FQG72" s="21"/>
      <c r="FQH72" s="21"/>
      <c r="FQI72" s="21"/>
      <c r="FQJ72" s="21"/>
      <c r="FQK72" s="21"/>
      <c r="FQL72" s="21"/>
      <c r="FQM72" s="21"/>
      <c r="FQN72" s="21"/>
      <c r="FQO72" s="21"/>
      <c r="FQP72" s="21"/>
      <c r="FQQ72" s="21"/>
      <c r="FQR72" s="21"/>
      <c r="FQS72" s="21"/>
      <c r="FQT72" s="21"/>
      <c r="FQU72" s="21"/>
      <c r="FQV72" s="21"/>
      <c r="FQW72" s="21"/>
      <c r="FQX72" s="21"/>
      <c r="FQY72" s="21"/>
      <c r="FQZ72" s="21"/>
      <c r="FRA72" s="21"/>
      <c r="FRB72" s="21"/>
      <c r="FRC72" s="21"/>
      <c r="FRD72" s="21"/>
      <c r="FRE72" s="21"/>
      <c r="FRF72" s="21"/>
      <c r="FRG72" s="21"/>
      <c r="FRH72" s="21"/>
      <c r="FRI72" s="21"/>
      <c r="FRJ72" s="21"/>
      <c r="FRK72" s="21"/>
      <c r="FRL72" s="21"/>
      <c r="FRM72" s="21"/>
      <c r="FRN72" s="21"/>
      <c r="FRO72" s="21"/>
      <c r="FRP72" s="21"/>
      <c r="FRQ72" s="21"/>
      <c r="FRR72" s="21"/>
      <c r="FRS72" s="21"/>
      <c r="FRT72" s="21"/>
      <c r="FRU72" s="21"/>
      <c r="FRV72" s="21"/>
      <c r="FRW72" s="21"/>
      <c r="FRX72" s="21"/>
      <c r="FRY72" s="21"/>
      <c r="FRZ72" s="21"/>
      <c r="FSA72" s="21"/>
      <c r="FSB72" s="21"/>
      <c r="FSC72" s="21"/>
      <c r="FSD72" s="21"/>
      <c r="FSE72" s="21"/>
      <c r="FSF72" s="21"/>
      <c r="FSG72" s="21"/>
      <c r="FSH72" s="21"/>
      <c r="FSI72" s="21"/>
      <c r="FSJ72" s="21"/>
      <c r="FSK72" s="21"/>
      <c r="FSL72" s="21"/>
      <c r="FSM72" s="21"/>
      <c r="FSN72" s="21"/>
      <c r="FSO72" s="21"/>
      <c r="FSP72" s="21"/>
      <c r="FSQ72" s="21"/>
      <c r="FSR72" s="21"/>
      <c r="FSS72" s="21"/>
      <c r="FST72" s="21"/>
      <c r="FSU72" s="21"/>
      <c r="FSV72" s="21"/>
      <c r="FSW72" s="21"/>
      <c r="FSX72" s="21"/>
      <c r="FSY72" s="21"/>
      <c r="FSZ72" s="21"/>
      <c r="FTA72" s="21"/>
      <c r="FTB72" s="21"/>
      <c r="FTC72" s="21"/>
      <c r="FTD72" s="21"/>
      <c r="FTE72" s="21"/>
      <c r="FTF72" s="21"/>
      <c r="FTG72" s="21"/>
      <c r="FTH72" s="21"/>
      <c r="FTI72" s="21"/>
      <c r="FTJ72" s="21"/>
      <c r="FTK72" s="21"/>
      <c r="FTL72" s="21"/>
      <c r="FTM72" s="21"/>
      <c r="FTN72" s="21"/>
      <c r="FTO72" s="21"/>
      <c r="FTP72" s="21"/>
      <c r="FTQ72" s="21"/>
      <c r="FTR72" s="21"/>
      <c r="FTS72" s="21"/>
      <c r="FTT72" s="21"/>
      <c r="FTU72" s="21"/>
      <c r="FTV72" s="21"/>
      <c r="FTW72" s="21"/>
      <c r="FTX72" s="21"/>
      <c r="FTY72" s="21"/>
      <c r="FTZ72" s="21"/>
      <c r="FUA72" s="21"/>
      <c r="FUB72" s="21"/>
      <c r="FUC72" s="21"/>
      <c r="FUD72" s="21"/>
      <c r="FUE72" s="21"/>
      <c r="FUF72" s="21"/>
      <c r="FUG72" s="21"/>
      <c r="FUH72" s="21"/>
      <c r="FUI72" s="21"/>
      <c r="FUJ72" s="21"/>
      <c r="FUK72" s="21"/>
      <c r="FUL72" s="21"/>
      <c r="FUM72" s="21"/>
      <c r="FUN72" s="21"/>
      <c r="FUO72" s="21"/>
      <c r="FUP72" s="21"/>
      <c r="FUQ72" s="21"/>
      <c r="FUR72" s="21"/>
      <c r="FUS72" s="21"/>
      <c r="FUT72" s="21"/>
      <c r="FUU72" s="21"/>
      <c r="FUV72" s="21"/>
      <c r="FUW72" s="21"/>
      <c r="FUX72" s="21"/>
      <c r="FUY72" s="21"/>
      <c r="FUZ72" s="21"/>
      <c r="FVA72" s="21"/>
      <c r="FVB72" s="21"/>
      <c r="FVC72" s="21"/>
      <c r="FVD72" s="21"/>
      <c r="FVE72" s="21"/>
      <c r="FVF72" s="21"/>
      <c r="FVG72" s="21"/>
      <c r="FVH72" s="21"/>
      <c r="FVI72" s="21"/>
      <c r="FVJ72" s="21"/>
      <c r="FVK72" s="21"/>
      <c r="FVL72" s="21"/>
      <c r="FVM72" s="21"/>
      <c r="FVN72" s="21"/>
      <c r="FVO72" s="21"/>
      <c r="FVP72" s="21"/>
      <c r="FVQ72" s="21"/>
      <c r="FVR72" s="21"/>
      <c r="FVS72" s="21"/>
      <c r="FVT72" s="21"/>
      <c r="FVU72" s="21"/>
      <c r="FVV72" s="21"/>
      <c r="FVW72" s="21"/>
      <c r="FVX72" s="21"/>
      <c r="FVY72" s="21"/>
      <c r="FVZ72" s="21"/>
      <c r="FWA72" s="21"/>
      <c r="FWB72" s="21"/>
      <c r="FWC72" s="21"/>
      <c r="FWD72" s="21"/>
      <c r="FWE72" s="21"/>
      <c r="FWF72" s="21"/>
      <c r="FWG72" s="21"/>
      <c r="FWH72" s="21"/>
      <c r="FWI72" s="21"/>
      <c r="FWJ72" s="21"/>
      <c r="FWK72" s="21"/>
      <c r="FWL72" s="21"/>
      <c r="FWM72" s="21"/>
      <c r="FWN72" s="21"/>
      <c r="FWO72" s="21"/>
      <c r="FWP72" s="21"/>
      <c r="FWQ72" s="21"/>
      <c r="FWR72" s="21"/>
      <c r="FWS72" s="21"/>
      <c r="FWT72" s="21"/>
      <c r="FWU72" s="21"/>
      <c r="FWV72" s="21"/>
      <c r="FWW72" s="21"/>
      <c r="FWX72" s="21"/>
      <c r="FWY72" s="21"/>
      <c r="FWZ72" s="21"/>
      <c r="FXA72" s="21"/>
      <c r="FXB72" s="21"/>
      <c r="FXC72" s="21"/>
      <c r="FXD72" s="21"/>
      <c r="FXE72" s="21"/>
      <c r="FXF72" s="21"/>
      <c r="FXG72" s="21"/>
      <c r="FXH72" s="21"/>
      <c r="FXI72" s="21"/>
      <c r="FXJ72" s="21"/>
      <c r="FXK72" s="21"/>
      <c r="FXL72" s="21"/>
      <c r="FXM72" s="21"/>
      <c r="FXN72" s="21"/>
      <c r="FXO72" s="21"/>
      <c r="FXP72" s="21"/>
      <c r="FXQ72" s="21"/>
      <c r="FXR72" s="21"/>
      <c r="FXS72" s="21"/>
      <c r="FXT72" s="21"/>
      <c r="FXU72" s="21"/>
      <c r="FXV72" s="21"/>
      <c r="FXW72" s="21"/>
      <c r="FXX72" s="21"/>
      <c r="FXY72" s="21"/>
      <c r="FXZ72" s="21"/>
      <c r="FYA72" s="21"/>
      <c r="FYB72" s="21"/>
      <c r="FYC72" s="21"/>
      <c r="FYD72" s="21"/>
      <c r="FYE72" s="21"/>
      <c r="FYF72" s="21"/>
      <c r="FYG72" s="21"/>
      <c r="FYH72" s="21"/>
      <c r="FYI72" s="21"/>
      <c r="FYJ72" s="21"/>
      <c r="FYK72" s="21"/>
      <c r="FYL72" s="21"/>
      <c r="FYM72" s="21"/>
      <c r="FYN72" s="21"/>
      <c r="FYO72" s="21"/>
      <c r="FYP72" s="21"/>
      <c r="FYQ72" s="21"/>
      <c r="FYR72" s="21"/>
      <c r="FYS72" s="21"/>
      <c r="FYT72" s="21"/>
      <c r="FYU72" s="21"/>
      <c r="FYV72" s="21"/>
      <c r="FYW72" s="21"/>
      <c r="FYX72" s="21"/>
      <c r="FYY72" s="21"/>
      <c r="FYZ72" s="21"/>
      <c r="FZA72" s="21"/>
      <c r="FZB72" s="21"/>
      <c r="FZC72" s="21"/>
      <c r="FZD72" s="21"/>
      <c r="FZE72" s="21"/>
      <c r="FZF72" s="21"/>
      <c r="FZG72" s="21"/>
      <c r="FZH72" s="21"/>
      <c r="FZI72" s="21"/>
      <c r="FZJ72" s="21"/>
      <c r="FZK72" s="21"/>
      <c r="FZL72" s="21"/>
      <c r="FZM72" s="21"/>
      <c r="FZN72" s="21"/>
      <c r="FZO72" s="21"/>
      <c r="FZP72" s="21"/>
      <c r="FZQ72" s="21"/>
      <c r="FZR72" s="21"/>
      <c r="FZS72" s="21"/>
      <c r="FZT72" s="21"/>
      <c r="FZU72" s="21"/>
      <c r="FZV72" s="21"/>
      <c r="FZW72" s="21"/>
      <c r="FZX72" s="21"/>
      <c r="FZY72" s="21"/>
      <c r="FZZ72" s="21"/>
      <c r="GAA72" s="21"/>
      <c r="GAB72" s="21"/>
      <c r="GAC72" s="21"/>
      <c r="GAD72" s="21"/>
      <c r="GAE72" s="21"/>
      <c r="GAF72" s="21"/>
      <c r="GAG72" s="21"/>
      <c r="GAH72" s="21"/>
      <c r="GAI72" s="21"/>
      <c r="GAJ72" s="21"/>
      <c r="GAK72" s="21"/>
      <c r="GAL72" s="21"/>
      <c r="GAM72" s="21"/>
      <c r="GAN72" s="21"/>
      <c r="GAO72" s="21"/>
      <c r="GAP72" s="21"/>
      <c r="GAQ72" s="21"/>
      <c r="GAR72" s="21"/>
      <c r="GAS72" s="21"/>
      <c r="GAT72" s="21"/>
      <c r="GAU72" s="21"/>
      <c r="GAV72" s="21"/>
      <c r="GAW72" s="21"/>
      <c r="GAX72" s="21"/>
      <c r="GAY72" s="21"/>
      <c r="GAZ72" s="21"/>
      <c r="GBA72" s="21"/>
      <c r="GBB72" s="21"/>
      <c r="GBC72" s="21"/>
      <c r="GBD72" s="21"/>
      <c r="GBE72" s="21"/>
      <c r="GBF72" s="21"/>
      <c r="GBG72" s="21"/>
      <c r="GBH72" s="21"/>
      <c r="GBI72" s="21"/>
      <c r="GBJ72" s="21"/>
      <c r="GBK72" s="21"/>
      <c r="GBL72" s="21"/>
      <c r="GBM72" s="21"/>
      <c r="GBN72" s="21"/>
      <c r="GBO72" s="21"/>
      <c r="GBP72" s="21"/>
      <c r="GBQ72" s="21"/>
      <c r="GBR72" s="21"/>
      <c r="GBS72" s="21"/>
      <c r="GBT72" s="21"/>
      <c r="GBU72" s="21"/>
      <c r="GBV72" s="21"/>
      <c r="GBW72" s="21"/>
      <c r="GBX72" s="21"/>
      <c r="GBY72" s="21"/>
      <c r="GBZ72" s="21"/>
      <c r="GCA72" s="21"/>
      <c r="GCB72" s="21"/>
      <c r="GCC72" s="21"/>
      <c r="GCD72" s="21"/>
      <c r="GCE72" s="21"/>
      <c r="GCF72" s="21"/>
      <c r="GCG72" s="21"/>
      <c r="GCH72" s="21"/>
      <c r="GCI72" s="21"/>
      <c r="GCJ72" s="21"/>
      <c r="GCK72" s="21"/>
      <c r="GCL72" s="21"/>
      <c r="GCM72" s="21"/>
      <c r="GCN72" s="21"/>
      <c r="GCO72" s="21"/>
      <c r="GCP72" s="21"/>
      <c r="GCQ72" s="21"/>
      <c r="GCR72" s="21"/>
      <c r="GCS72" s="21"/>
      <c r="GCT72" s="21"/>
      <c r="GCU72" s="21"/>
      <c r="GCV72" s="21"/>
      <c r="GCW72" s="21"/>
      <c r="GCX72" s="21"/>
      <c r="GCY72" s="21"/>
      <c r="GCZ72" s="21"/>
      <c r="GDA72" s="21"/>
      <c r="GDB72" s="21"/>
      <c r="GDC72" s="21"/>
      <c r="GDD72" s="21"/>
      <c r="GDE72" s="21"/>
      <c r="GDF72" s="21"/>
      <c r="GDG72" s="21"/>
      <c r="GDH72" s="21"/>
      <c r="GDI72" s="21"/>
      <c r="GDJ72" s="21"/>
      <c r="GDK72" s="21"/>
      <c r="GDL72" s="21"/>
      <c r="GDM72" s="21"/>
      <c r="GDN72" s="21"/>
      <c r="GDO72" s="21"/>
      <c r="GDP72" s="21"/>
      <c r="GDQ72" s="21"/>
      <c r="GDR72" s="21"/>
      <c r="GDS72" s="21"/>
      <c r="GDT72" s="21"/>
      <c r="GDU72" s="21"/>
      <c r="GDV72" s="21"/>
      <c r="GDW72" s="21"/>
      <c r="GDX72" s="21"/>
      <c r="GDY72" s="21"/>
      <c r="GDZ72" s="21"/>
      <c r="GEA72" s="21"/>
      <c r="GEB72" s="21"/>
      <c r="GEC72" s="21"/>
      <c r="GED72" s="21"/>
      <c r="GEE72" s="21"/>
      <c r="GEF72" s="21"/>
      <c r="GEG72" s="21"/>
      <c r="GEH72" s="21"/>
      <c r="GEI72" s="21"/>
      <c r="GEJ72" s="21"/>
      <c r="GEK72" s="21"/>
      <c r="GEL72" s="21"/>
      <c r="GEM72" s="21"/>
      <c r="GEN72" s="21"/>
      <c r="GEO72" s="21"/>
      <c r="GEP72" s="21"/>
      <c r="GEQ72" s="21"/>
      <c r="GER72" s="21"/>
      <c r="GES72" s="21"/>
      <c r="GET72" s="21"/>
      <c r="GEU72" s="21"/>
      <c r="GEV72" s="21"/>
      <c r="GEW72" s="21"/>
      <c r="GEX72" s="21"/>
      <c r="GEY72" s="21"/>
      <c r="GEZ72" s="21"/>
      <c r="GFA72" s="21"/>
      <c r="GFB72" s="21"/>
      <c r="GFC72" s="21"/>
      <c r="GFD72" s="21"/>
      <c r="GFE72" s="21"/>
      <c r="GFF72" s="21"/>
      <c r="GFG72" s="21"/>
      <c r="GFH72" s="21"/>
      <c r="GFI72" s="21"/>
      <c r="GFJ72" s="21"/>
      <c r="GFK72" s="21"/>
      <c r="GFL72" s="21"/>
      <c r="GFM72" s="21"/>
      <c r="GFN72" s="21"/>
      <c r="GFO72" s="21"/>
      <c r="GFP72" s="21"/>
      <c r="GFQ72" s="21"/>
      <c r="GFR72" s="21"/>
      <c r="GFS72" s="21"/>
      <c r="GFT72" s="21"/>
      <c r="GFU72" s="21"/>
      <c r="GFV72" s="21"/>
      <c r="GFW72" s="21"/>
      <c r="GFX72" s="21"/>
      <c r="GFY72" s="21"/>
      <c r="GFZ72" s="21"/>
      <c r="GGA72" s="21"/>
      <c r="GGB72" s="21"/>
      <c r="GGC72" s="21"/>
      <c r="GGD72" s="21"/>
      <c r="GGE72" s="21"/>
      <c r="GGF72" s="21"/>
      <c r="GGG72" s="21"/>
      <c r="GGH72" s="21"/>
      <c r="GGI72" s="21"/>
      <c r="GGJ72" s="21"/>
      <c r="GGK72" s="21"/>
      <c r="GGL72" s="21"/>
      <c r="GGM72" s="21"/>
      <c r="GGN72" s="21"/>
      <c r="GGO72" s="21"/>
      <c r="GGP72" s="21"/>
      <c r="GGQ72" s="21"/>
      <c r="GGR72" s="21"/>
      <c r="GGS72" s="21"/>
      <c r="GGT72" s="21"/>
      <c r="GGU72" s="21"/>
      <c r="GGV72" s="21"/>
      <c r="GGW72" s="21"/>
      <c r="GGX72" s="21"/>
      <c r="GGY72" s="21"/>
      <c r="GGZ72" s="21"/>
      <c r="GHA72" s="21"/>
      <c r="GHB72" s="21"/>
      <c r="GHC72" s="21"/>
      <c r="GHD72" s="21"/>
      <c r="GHE72" s="21"/>
      <c r="GHF72" s="21"/>
      <c r="GHG72" s="21"/>
      <c r="GHH72" s="21"/>
      <c r="GHI72" s="21"/>
      <c r="GHJ72" s="21"/>
      <c r="GHK72" s="21"/>
      <c r="GHL72" s="21"/>
      <c r="GHM72" s="21"/>
      <c r="GHN72" s="21"/>
      <c r="GHO72" s="21"/>
      <c r="GHP72" s="21"/>
      <c r="GHQ72" s="21"/>
      <c r="GHR72" s="21"/>
      <c r="GHS72" s="21"/>
      <c r="GHT72" s="21"/>
      <c r="GHU72" s="21"/>
      <c r="GHV72" s="21"/>
      <c r="GHW72" s="21"/>
      <c r="GHX72" s="21"/>
      <c r="GHY72" s="21"/>
      <c r="GHZ72" s="21"/>
      <c r="GIA72" s="21"/>
      <c r="GIB72" s="21"/>
      <c r="GIC72" s="21"/>
      <c r="GID72" s="21"/>
      <c r="GIE72" s="21"/>
      <c r="GIF72" s="21"/>
      <c r="GIG72" s="21"/>
      <c r="GIH72" s="21"/>
      <c r="GII72" s="21"/>
      <c r="GIJ72" s="21"/>
      <c r="GIK72" s="21"/>
      <c r="GIL72" s="21"/>
      <c r="GIM72" s="21"/>
      <c r="GIN72" s="21"/>
      <c r="GIO72" s="21"/>
      <c r="GIP72" s="21"/>
      <c r="GIQ72" s="21"/>
      <c r="GIR72" s="21"/>
      <c r="GIS72" s="21"/>
      <c r="GIT72" s="21"/>
      <c r="GIU72" s="21"/>
      <c r="GIV72" s="21"/>
      <c r="GIW72" s="21"/>
      <c r="GIX72" s="21"/>
      <c r="GIY72" s="21"/>
      <c r="GIZ72" s="21"/>
      <c r="GJA72" s="21"/>
      <c r="GJB72" s="21"/>
      <c r="GJC72" s="21"/>
      <c r="GJD72" s="21"/>
      <c r="GJE72" s="21"/>
      <c r="GJF72" s="21"/>
      <c r="GJG72" s="21"/>
      <c r="GJH72" s="21"/>
      <c r="GJI72" s="21"/>
      <c r="GJJ72" s="21"/>
      <c r="GJK72" s="21"/>
      <c r="GJL72" s="21"/>
      <c r="GJM72" s="21"/>
      <c r="GJN72" s="21"/>
      <c r="GJO72" s="21"/>
      <c r="GJP72" s="21"/>
      <c r="GJQ72" s="21"/>
      <c r="GJR72" s="21"/>
      <c r="GJS72" s="21"/>
      <c r="GJT72" s="21"/>
      <c r="GJU72" s="21"/>
      <c r="GJV72" s="21"/>
      <c r="GJW72" s="21"/>
      <c r="GJX72" s="21"/>
      <c r="GJY72" s="21"/>
      <c r="GJZ72" s="21"/>
      <c r="GKA72" s="21"/>
      <c r="GKB72" s="21"/>
      <c r="GKC72" s="21"/>
      <c r="GKD72" s="21"/>
      <c r="GKE72" s="21"/>
      <c r="GKF72" s="21"/>
      <c r="GKG72" s="21"/>
      <c r="GKH72" s="21"/>
      <c r="GKI72" s="21"/>
      <c r="GKJ72" s="21"/>
      <c r="GKK72" s="21"/>
      <c r="GKL72" s="21"/>
      <c r="GKM72" s="21"/>
      <c r="GKN72" s="21"/>
      <c r="GKO72" s="21"/>
      <c r="GKP72" s="21"/>
      <c r="GKQ72" s="21"/>
      <c r="GKR72" s="21"/>
      <c r="GKS72" s="21"/>
      <c r="GKT72" s="21"/>
      <c r="GKU72" s="21"/>
      <c r="GKV72" s="21"/>
      <c r="GKW72" s="21"/>
      <c r="GKX72" s="21"/>
      <c r="GKY72" s="21"/>
      <c r="GKZ72" s="21"/>
      <c r="GLA72" s="21"/>
      <c r="GLB72" s="21"/>
      <c r="GLC72" s="21"/>
      <c r="GLD72" s="21"/>
      <c r="GLE72" s="21"/>
      <c r="GLF72" s="21"/>
      <c r="GLG72" s="21"/>
      <c r="GLH72" s="21"/>
      <c r="GLI72" s="21"/>
      <c r="GLJ72" s="21"/>
      <c r="GLK72" s="21"/>
      <c r="GLL72" s="21"/>
      <c r="GLM72" s="21"/>
      <c r="GLN72" s="21"/>
      <c r="GLO72" s="21"/>
      <c r="GLP72" s="21"/>
      <c r="GLQ72" s="21"/>
      <c r="GLR72" s="21"/>
      <c r="GLS72" s="21"/>
      <c r="GLT72" s="21"/>
      <c r="GLU72" s="21"/>
      <c r="GLV72" s="21"/>
      <c r="GLW72" s="21"/>
      <c r="GLX72" s="21"/>
      <c r="GLY72" s="21"/>
      <c r="GLZ72" s="21"/>
      <c r="GMA72" s="21"/>
      <c r="GMB72" s="21"/>
      <c r="GMC72" s="21"/>
      <c r="GMD72" s="21"/>
      <c r="GME72" s="21"/>
      <c r="GMF72" s="21"/>
      <c r="GMG72" s="21"/>
      <c r="GMH72" s="21"/>
      <c r="GMI72" s="21"/>
      <c r="GMJ72" s="21"/>
      <c r="GMK72" s="21"/>
      <c r="GML72" s="21"/>
      <c r="GMM72" s="21"/>
      <c r="GMN72" s="21"/>
      <c r="GMO72" s="21"/>
      <c r="GMP72" s="21"/>
      <c r="GMQ72" s="21"/>
      <c r="GMR72" s="21"/>
      <c r="GMS72" s="21"/>
      <c r="GMT72" s="21"/>
      <c r="GMU72" s="21"/>
      <c r="GMV72" s="21"/>
      <c r="GMW72" s="21"/>
      <c r="GMX72" s="21"/>
      <c r="GMY72" s="21"/>
      <c r="GMZ72" s="21"/>
      <c r="GNA72" s="21"/>
      <c r="GNB72" s="21"/>
      <c r="GNC72" s="21"/>
      <c r="GND72" s="21"/>
      <c r="GNE72" s="21"/>
      <c r="GNF72" s="21"/>
      <c r="GNG72" s="21"/>
      <c r="GNH72" s="21"/>
      <c r="GNI72" s="21"/>
      <c r="GNJ72" s="21"/>
      <c r="GNK72" s="21"/>
      <c r="GNL72" s="21"/>
      <c r="GNM72" s="21"/>
      <c r="GNN72" s="21"/>
      <c r="GNO72" s="21"/>
      <c r="GNP72" s="21"/>
      <c r="GNQ72" s="21"/>
      <c r="GNR72" s="21"/>
      <c r="GNS72" s="21"/>
      <c r="GNT72" s="21"/>
      <c r="GNU72" s="21"/>
      <c r="GNV72" s="21"/>
      <c r="GNW72" s="21"/>
      <c r="GNX72" s="21"/>
      <c r="GNY72" s="21"/>
      <c r="GNZ72" s="21"/>
      <c r="GOA72" s="21"/>
      <c r="GOB72" s="21"/>
      <c r="GOC72" s="21"/>
      <c r="GOD72" s="21"/>
      <c r="GOE72" s="21"/>
      <c r="GOF72" s="21"/>
      <c r="GOG72" s="21"/>
      <c r="GOH72" s="21"/>
      <c r="GOI72" s="21"/>
      <c r="GOJ72" s="21"/>
      <c r="GOK72" s="21"/>
      <c r="GOL72" s="21"/>
      <c r="GOM72" s="21"/>
      <c r="GON72" s="21"/>
      <c r="GOO72" s="21"/>
      <c r="GOP72" s="21"/>
      <c r="GOQ72" s="21"/>
      <c r="GOR72" s="21"/>
      <c r="GOS72" s="21"/>
      <c r="GOT72" s="21"/>
      <c r="GOU72" s="21"/>
      <c r="GOV72" s="21"/>
      <c r="GOW72" s="21"/>
      <c r="GOX72" s="21"/>
      <c r="GOY72" s="21"/>
      <c r="GOZ72" s="21"/>
      <c r="GPA72" s="21"/>
      <c r="GPB72" s="21"/>
      <c r="GPC72" s="21"/>
      <c r="GPD72" s="21"/>
      <c r="GPE72" s="21"/>
      <c r="GPF72" s="21"/>
      <c r="GPG72" s="21"/>
      <c r="GPH72" s="21"/>
      <c r="GPI72" s="21"/>
      <c r="GPJ72" s="21"/>
      <c r="GPK72" s="21"/>
      <c r="GPL72" s="21"/>
      <c r="GPM72" s="21"/>
      <c r="GPN72" s="21"/>
      <c r="GPO72" s="21"/>
      <c r="GPP72" s="21"/>
      <c r="GPQ72" s="21"/>
      <c r="GPR72" s="21"/>
      <c r="GPS72" s="21"/>
      <c r="GPT72" s="21"/>
      <c r="GPU72" s="21"/>
      <c r="GPV72" s="21"/>
      <c r="GPW72" s="21"/>
      <c r="GPX72" s="21"/>
      <c r="GPY72" s="21"/>
      <c r="GPZ72" s="21"/>
      <c r="GQA72" s="21"/>
      <c r="GQB72" s="21"/>
      <c r="GQC72" s="21"/>
      <c r="GQD72" s="21"/>
      <c r="GQE72" s="21"/>
      <c r="GQF72" s="21"/>
      <c r="GQG72" s="21"/>
      <c r="GQH72" s="21"/>
      <c r="GQI72" s="21"/>
      <c r="GQJ72" s="21"/>
      <c r="GQK72" s="21"/>
      <c r="GQL72" s="21"/>
      <c r="GQM72" s="21"/>
      <c r="GQN72" s="21"/>
      <c r="GQO72" s="21"/>
      <c r="GQP72" s="21"/>
      <c r="GQQ72" s="21"/>
      <c r="GQR72" s="21"/>
      <c r="GQS72" s="21"/>
      <c r="GQT72" s="21"/>
      <c r="GQU72" s="21"/>
      <c r="GQV72" s="21"/>
      <c r="GQW72" s="21"/>
      <c r="GQX72" s="21"/>
      <c r="GQY72" s="21"/>
      <c r="GQZ72" s="21"/>
      <c r="GRA72" s="21"/>
      <c r="GRB72" s="21"/>
      <c r="GRC72" s="21"/>
      <c r="GRD72" s="21"/>
      <c r="GRE72" s="21"/>
      <c r="GRF72" s="21"/>
      <c r="GRG72" s="21"/>
      <c r="GRH72" s="21"/>
      <c r="GRI72" s="21"/>
      <c r="GRJ72" s="21"/>
      <c r="GRK72" s="21"/>
      <c r="GRL72" s="21"/>
      <c r="GRM72" s="21"/>
      <c r="GRN72" s="21"/>
      <c r="GRO72" s="21"/>
      <c r="GRP72" s="21"/>
      <c r="GRQ72" s="21"/>
      <c r="GRR72" s="21"/>
      <c r="GRS72" s="21"/>
      <c r="GRT72" s="21"/>
      <c r="GRU72" s="21"/>
      <c r="GRV72" s="21"/>
      <c r="GRW72" s="21"/>
      <c r="GRX72" s="21"/>
      <c r="GRY72" s="21"/>
      <c r="GRZ72" s="21"/>
      <c r="GSA72" s="21"/>
      <c r="GSB72" s="21"/>
      <c r="GSC72" s="21"/>
      <c r="GSD72" s="21"/>
      <c r="GSE72" s="21"/>
      <c r="GSF72" s="21"/>
      <c r="GSG72" s="21"/>
      <c r="GSH72" s="21"/>
      <c r="GSI72" s="21"/>
      <c r="GSJ72" s="21"/>
      <c r="GSK72" s="21"/>
      <c r="GSL72" s="21"/>
      <c r="GSM72" s="21"/>
      <c r="GSN72" s="21"/>
      <c r="GSO72" s="21"/>
      <c r="GSP72" s="21"/>
      <c r="GSQ72" s="21"/>
      <c r="GSR72" s="21"/>
      <c r="GSS72" s="21"/>
      <c r="GST72" s="21"/>
      <c r="GSU72" s="21"/>
      <c r="GSV72" s="21"/>
      <c r="GSW72" s="21"/>
      <c r="GSX72" s="21"/>
      <c r="GSY72" s="21"/>
      <c r="GSZ72" s="21"/>
      <c r="GTA72" s="21"/>
      <c r="GTB72" s="21"/>
      <c r="GTC72" s="21"/>
      <c r="GTD72" s="21"/>
      <c r="GTE72" s="21"/>
      <c r="GTF72" s="21"/>
      <c r="GTG72" s="21"/>
      <c r="GTH72" s="21"/>
      <c r="GTI72" s="21"/>
      <c r="GTJ72" s="21"/>
      <c r="GTK72" s="21"/>
      <c r="GTL72" s="21"/>
      <c r="GTM72" s="21"/>
      <c r="GTN72" s="21"/>
      <c r="GTO72" s="21"/>
      <c r="GTP72" s="21"/>
      <c r="GTQ72" s="21"/>
      <c r="GTR72" s="21"/>
      <c r="GTS72" s="21"/>
      <c r="GTT72" s="21"/>
      <c r="GTU72" s="21"/>
      <c r="GTV72" s="21"/>
      <c r="GTW72" s="21"/>
      <c r="GTX72" s="21"/>
      <c r="GTY72" s="21"/>
      <c r="GTZ72" s="21"/>
      <c r="GUA72" s="21"/>
      <c r="GUB72" s="21"/>
      <c r="GUC72" s="21"/>
      <c r="GUD72" s="21"/>
      <c r="GUE72" s="21"/>
      <c r="GUF72" s="21"/>
      <c r="GUG72" s="21"/>
      <c r="GUH72" s="21"/>
      <c r="GUI72" s="21"/>
      <c r="GUJ72" s="21"/>
      <c r="GUK72" s="21"/>
      <c r="GUL72" s="21"/>
      <c r="GUM72" s="21"/>
      <c r="GUN72" s="21"/>
      <c r="GUO72" s="21"/>
      <c r="GUP72" s="21"/>
      <c r="GUQ72" s="21"/>
      <c r="GUR72" s="21"/>
      <c r="GUS72" s="21"/>
      <c r="GUT72" s="21"/>
      <c r="GUU72" s="21"/>
      <c r="GUV72" s="21"/>
      <c r="GUW72" s="21"/>
      <c r="GUX72" s="21"/>
      <c r="GUY72" s="21"/>
      <c r="GUZ72" s="21"/>
      <c r="GVA72" s="21"/>
      <c r="GVB72" s="21"/>
      <c r="GVC72" s="21"/>
      <c r="GVD72" s="21"/>
      <c r="GVE72" s="21"/>
      <c r="GVF72" s="21"/>
      <c r="GVG72" s="21"/>
      <c r="GVH72" s="21"/>
      <c r="GVI72" s="21"/>
      <c r="GVJ72" s="21"/>
      <c r="GVK72" s="21"/>
      <c r="GVL72" s="21"/>
      <c r="GVM72" s="21"/>
      <c r="GVN72" s="21"/>
      <c r="GVO72" s="21"/>
      <c r="GVP72" s="21"/>
      <c r="GVQ72" s="21"/>
      <c r="GVR72" s="21"/>
      <c r="GVS72" s="21"/>
      <c r="GVT72" s="21"/>
      <c r="GVU72" s="21"/>
      <c r="GVV72" s="21"/>
      <c r="GVW72" s="21"/>
      <c r="GVX72" s="21"/>
      <c r="GVY72" s="21"/>
      <c r="GVZ72" s="21"/>
      <c r="GWA72" s="21"/>
      <c r="GWB72" s="21"/>
      <c r="GWC72" s="21"/>
      <c r="GWD72" s="21"/>
      <c r="GWE72" s="21"/>
      <c r="GWF72" s="21"/>
      <c r="GWG72" s="21"/>
      <c r="GWH72" s="21"/>
      <c r="GWI72" s="21"/>
      <c r="GWJ72" s="21"/>
      <c r="GWK72" s="21"/>
      <c r="GWL72" s="21"/>
      <c r="GWM72" s="21"/>
      <c r="GWN72" s="21"/>
      <c r="GWO72" s="21"/>
      <c r="GWP72" s="21"/>
      <c r="GWQ72" s="21"/>
      <c r="GWR72" s="21"/>
      <c r="GWS72" s="21"/>
      <c r="GWT72" s="21"/>
      <c r="GWU72" s="21"/>
      <c r="GWV72" s="21"/>
      <c r="GWW72" s="21"/>
      <c r="GWX72" s="21"/>
      <c r="GWY72" s="21"/>
      <c r="GWZ72" s="21"/>
      <c r="GXA72" s="21"/>
      <c r="GXB72" s="21"/>
      <c r="GXC72" s="21"/>
      <c r="GXD72" s="21"/>
      <c r="GXE72" s="21"/>
      <c r="GXF72" s="21"/>
      <c r="GXG72" s="21"/>
      <c r="GXH72" s="21"/>
      <c r="GXI72" s="21"/>
      <c r="GXJ72" s="21"/>
      <c r="GXK72" s="21"/>
      <c r="GXL72" s="21"/>
      <c r="GXM72" s="21"/>
      <c r="GXN72" s="21"/>
      <c r="GXO72" s="21"/>
      <c r="GXP72" s="21"/>
      <c r="GXQ72" s="21"/>
      <c r="GXR72" s="21"/>
      <c r="GXS72" s="21"/>
      <c r="GXT72" s="21"/>
      <c r="GXU72" s="21"/>
      <c r="GXV72" s="21"/>
      <c r="GXW72" s="21"/>
      <c r="GXX72" s="21"/>
      <c r="GXY72" s="21"/>
      <c r="GXZ72" s="21"/>
      <c r="GYA72" s="21"/>
      <c r="GYB72" s="21"/>
      <c r="GYC72" s="21"/>
      <c r="GYD72" s="21"/>
      <c r="GYE72" s="21"/>
      <c r="GYF72" s="21"/>
      <c r="GYG72" s="21"/>
      <c r="GYH72" s="21"/>
      <c r="GYI72" s="21"/>
      <c r="GYJ72" s="21"/>
      <c r="GYK72" s="21"/>
      <c r="GYL72" s="21"/>
      <c r="GYM72" s="21"/>
      <c r="GYN72" s="21"/>
      <c r="GYO72" s="21"/>
      <c r="GYP72" s="21"/>
      <c r="GYQ72" s="21"/>
      <c r="GYR72" s="21"/>
      <c r="GYS72" s="21"/>
      <c r="GYT72" s="21"/>
      <c r="GYU72" s="21"/>
      <c r="GYV72" s="21"/>
      <c r="GYW72" s="21"/>
      <c r="GYX72" s="21"/>
      <c r="GYY72" s="21"/>
      <c r="GYZ72" s="21"/>
      <c r="GZA72" s="21"/>
      <c r="GZB72" s="21"/>
      <c r="GZC72" s="21"/>
      <c r="GZD72" s="21"/>
      <c r="GZE72" s="21"/>
      <c r="GZF72" s="21"/>
      <c r="GZG72" s="21"/>
      <c r="GZH72" s="21"/>
      <c r="GZI72" s="21"/>
      <c r="GZJ72" s="21"/>
      <c r="GZK72" s="21"/>
      <c r="GZL72" s="21"/>
      <c r="GZM72" s="21"/>
      <c r="GZN72" s="21"/>
      <c r="GZO72" s="21"/>
      <c r="GZP72" s="21"/>
      <c r="GZQ72" s="21"/>
      <c r="GZR72" s="21"/>
      <c r="GZS72" s="21"/>
      <c r="GZT72" s="21"/>
      <c r="GZU72" s="21"/>
      <c r="GZV72" s="21"/>
      <c r="GZW72" s="21"/>
      <c r="GZX72" s="21"/>
      <c r="GZY72" s="21"/>
      <c r="GZZ72" s="21"/>
      <c r="HAA72" s="21"/>
      <c r="HAB72" s="21"/>
      <c r="HAC72" s="21"/>
      <c r="HAD72" s="21"/>
      <c r="HAE72" s="21"/>
      <c r="HAF72" s="21"/>
      <c r="HAG72" s="21"/>
      <c r="HAH72" s="21"/>
      <c r="HAI72" s="21"/>
      <c r="HAJ72" s="21"/>
      <c r="HAK72" s="21"/>
      <c r="HAL72" s="21"/>
      <c r="HAM72" s="21"/>
      <c r="HAN72" s="21"/>
      <c r="HAO72" s="21"/>
      <c r="HAP72" s="21"/>
      <c r="HAQ72" s="21"/>
      <c r="HAR72" s="21"/>
      <c r="HAS72" s="21"/>
      <c r="HAT72" s="21"/>
      <c r="HAU72" s="21"/>
      <c r="HAV72" s="21"/>
      <c r="HAW72" s="21"/>
      <c r="HAX72" s="21"/>
      <c r="HAY72" s="21"/>
      <c r="HAZ72" s="21"/>
      <c r="HBA72" s="21"/>
      <c r="HBB72" s="21"/>
      <c r="HBC72" s="21"/>
      <c r="HBD72" s="21"/>
      <c r="HBE72" s="21"/>
      <c r="HBF72" s="21"/>
      <c r="HBG72" s="21"/>
      <c r="HBH72" s="21"/>
      <c r="HBI72" s="21"/>
      <c r="HBJ72" s="21"/>
      <c r="HBK72" s="21"/>
      <c r="HBL72" s="21"/>
      <c r="HBM72" s="21"/>
      <c r="HBN72" s="21"/>
      <c r="HBO72" s="21"/>
      <c r="HBP72" s="21"/>
      <c r="HBQ72" s="21"/>
      <c r="HBR72" s="21"/>
      <c r="HBS72" s="21"/>
      <c r="HBT72" s="21"/>
      <c r="HBU72" s="21"/>
      <c r="HBV72" s="21"/>
      <c r="HBW72" s="21"/>
      <c r="HBX72" s="21"/>
      <c r="HBY72" s="21"/>
      <c r="HBZ72" s="21"/>
      <c r="HCA72" s="21"/>
      <c r="HCB72" s="21"/>
      <c r="HCC72" s="21"/>
      <c r="HCD72" s="21"/>
      <c r="HCE72" s="21"/>
      <c r="HCF72" s="21"/>
      <c r="HCG72" s="21"/>
      <c r="HCH72" s="21"/>
      <c r="HCI72" s="21"/>
      <c r="HCJ72" s="21"/>
      <c r="HCK72" s="21"/>
      <c r="HCL72" s="21"/>
      <c r="HCM72" s="21"/>
      <c r="HCN72" s="21"/>
      <c r="HCO72" s="21"/>
      <c r="HCP72" s="21"/>
      <c r="HCQ72" s="21"/>
      <c r="HCR72" s="21"/>
      <c r="HCS72" s="21"/>
      <c r="HCT72" s="21"/>
      <c r="HCU72" s="21"/>
      <c r="HCV72" s="21"/>
      <c r="HCW72" s="21"/>
      <c r="HCX72" s="21"/>
      <c r="HCY72" s="21"/>
      <c r="HCZ72" s="21"/>
      <c r="HDA72" s="21"/>
      <c r="HDB72" s="21"/>
      <c r="HDC72" s="21"/>
      <c r="HDD72" s="21"/>
      <c r="HDE72" s="21"/>
      <c r="HDF72" s="21"/>
      <c r="HDG72" s="21"/>
      <c r="HDH72" s="21"/>
      <c r="HDI72" s="21"/>
      <c r="HDJ72" s="21"/>
      <c r="HDK72" s="21"/>
      <c r="HDL72" s="21"/>
      <c r="HDM72" s="21"/>
      <c r="HDN72" s="21"/>
      <c r="HDO72" s="21"/>
      <c r="HDP72" s="21"/>
      <c r="HDQ72" s="21"/>
      <c r="HDR72" s="21"/>
      <c r="HDS72" s="21"/>
      <c r="HDT72" s="21"/>
      <c r="HDU72" s="21"/>
      <c r="HDV72" s="21"/>
      <c r="HDW72" s="21"/>
      <c r="HDX72" s="21"/>
      <c r="HDY72" s="21"/>
      <c r="HDZ72" s="21"/>
      <c r="HEA72" s="21"/>
      <c r="HEB72" s="21"/>
      <c r="HEC72" s="21"/>
      <c r="HED72" s="21"/>
      <c r="HEE72" s="21"/>
      <c r="HEF72" s="21"/>
      <c r="HEG72" s="21"/>
      <c r="HEH72" s="21"/>
      <c r="HEI72" s="21"/>
      <c r="HEJ72" s="21"/>
      <c r="HEK72" s="21"/>
      <c r="HEL72" s="21"/>
      <c r="HEM72" s="21"/>
      <c r="HEN72" s="21"/>
      <c r="HEO72" s="21"/>
      <c r="HEP72" s="21"/>
      <c r="HEQ72" s="21"/>
      <c r="HER72" s="21"/>
      <c r="HES72" s="21"/>
      <c r="HET72" s="21"/>
      <c r="HEU72" s="21"/>
      <c r="HEV72" s="21"/>
      <c r="HEW72" s="21"/>
      <c r="HEX72" s="21"/>
      <c r="HEY72" s="21"/>
      <c r="HEZ72" s="21"/>
      <c r="HFA72" s="21"/>
      <c r="HFB72" s="21"/>
      <c r="HFC72" s="21"/>
      <c r="HFD72" s="21"/>
      <c r="HFE72" s="21"/>
      <c r="HFF72" s="21"/>
      <c r="HFG72" s="21"/>
      <c r="HFH72" s="21"/>
      <c r="HFI72" s="21"/>
      <c r="HFJ72" s="21"/>
      <c r="HFK72" s="21"/>
      <c r="HFL72" s="21"/>
      <c r="HFM72" s="21"/>
      <c r="HFN72" s="21"/>
      <c r="HFO72" s="21"/>
      <c r="HFP72" s="21"/>
      <c r="HFQ72" s="21"/>
      <c r="HFR72" s="21"/>
      <c r="HFS72" s="21"/>
      <c r="HFT72" s="21"/>
      <c r="HFU72" s="21"/>
      <c r="HFV72" s="21"/>
      <c r="HFW72" s="21"/>
      <c r="HFX72" s="21"/>
      <c r="HFY72" s="21"/>
      <c r="HFZ72" s="21"/>
      <c r="HGA72" s="21"/>
      <c r="HGB72" s="21"/>
      <c r="HGC72" s="21"/>
      <c r="HGD72" s="21"/>
      <c r="HGE72" s="21"/>
      <c r="HGF72" s="21"/>
      <c r="HGG72" s="21"/>
      <c r="HGH72" s="21"/>
      <c r="HGI72" s="21"/>
      <c r="HGJ72" s="21"/>
      <c r="HGK72" s="21"/>
      <c r="HGL72" s="21"/>
      <c r="HGM72" s="21"/>
      <c r="HGN72" s="21"/>
      <c r="HGO72" s="21"/>
      <c r="HGP72" s="21"/>
      <c r="HGQ72" s="21"/>
      <c r="HGR72" s="21"/>
      <c r="HGS72" s="21"/>
      <c r="HGT72" s="21"/>
      <c r="HGU72" s="21"/>
      <c r="HGV72" s="21"/>
      <c r="HGW72" s="21"/>
      <c r="HGX72" s="21"/>
      <c r="HGY72" s="21"/>
      <c r="HGZ72" s="21"/>
      <c r="HHA72" s="21"/>
      <c r="HHB72" s="21"/>
      <c r="HHC72" s="21"/>
      <c r="HHD72" s="21"/>
      <c r="HHE72" s="21"/>
      <c r="HHF72" s="21"/>
      <c r="HHG72" s="21"/>
      <c r="HHH72" s="21"/>
      <c r="HHI72" s="21"/>
      <c r="HHJ72" s="21"/>
      <c r="HHK72" s="21"/>
      <c r="HHL72" s="21"/>
      <c r="HHM72" s="21"/>
      <c r="HHN72" s="21"/>
      <c r="HHO72" s="21"/>
      <c r="HHP72" s="21"/>
      <c r="HHQ72" s="21"/>
      <c r="HHR72" s="21"/>
      <c r="HHS72" s="21"/>
      <c r="HHT72" s="21"/>
      <c r="HHU72" s="21"/>
      <c r="HHV72" s="21"/>
      <c r="HHW72" s="21"/>
      <c r="HHX72" s="21"/>
      <c r="HHY72" s="21"/>
      <c r="HHZ72" s="21"/>
      <c r="HIA72" s="21"/>
      <c r="HIB72" s="21"/>
      <c r="HIC72" s="21"/>
      <c r="HID72" s="21"/>
      <c r="HIE72" s="21"/>
      <c r="HIF72" s="21"/>
      <c r="HIG72" s="21"/>
      <c r="HIH72" s="21"/>
      <c r="HII72" s="21"/>
      <c r="HIJ72" s="21"/>
      <c r="HIK72" s="21"/>
      <c r="HIL72" s="21"/>
      <c r="HIM72" s="21"/>
      <c r="HIN72" s="21"/>
      <c r="HIO72" s="21"/>
      <c r="HIP72" s="21"/>
      <c r="HIQ72" s="21"/>
      <c r="HIR72" s="21"/>
      <c r="HIS72" s="21"/>
      <c r="HIT72" s="21"/>
      <c r="HIU72" s="21"/>
      <c r="HIV72" s="21"/>
      <c r="HIW72" s="21"/>
      <c r="HIX72" s="21"/>
      <c r="HIY72" s="21"/>
      <c r="HIZ72" s="21"/>
      <c r="HJA72" s="21"/>
      <c r="HJB72" s="21"/>
      <c r="HJC72" s="21"/>
      <c r="HJD72" s="21"/>
      <c r="HJE72" s="21"/>
      <c r="HJF72" s="21"/>
      <c r="HJG72" s="21"/>
      <c r="HJH72" s="21"/>
      <c r="HJI72" s="21"/>
      <c r="HJJ72" s="21"/>
      <c r="HJK72" s="21"/>
      <c r="HJL72" s="21"/>
      <c r="HJM72" s="21"/>
      <c r="HJN72" s="21"/>
      <c r="HJO72" s="21"/>
      <c r="HJP72" s="21"/>
      <c r="HJQ72" s="21"/>
      <c r="HJR72" s="21"/>
      <c r="HJS72" s="21"/>
      <c r="HJT72" s="21"/>
      <c r="HJU72" s="21"/>
      <c r="HJV72" s="21"/>
      <c r="HJW72" s="21"/>
      <c r="HJX72" s="21"/>
      <c r="HJY72" s="21"/>
      <c r="HJZ72" s="21"/>
      <c r="HKA72" s="21"/>
      <c r="HKB72" s="21"/>
      <c r="HKC72" s="21"/>
      <c r="HKD72" s="21"/>
      <c r="HKE72" s="21"/>
      <c r="HKF72" s="21"/>
      <c r="HKG72" s="21"/>
      <c r="HKH72" s="21"/>
      <c r="HKI72" s="21"/>
      <c r="HKJ72" s="21"/>
      <c r="HKK72" s="21"/>
      <c r="HKL72" s="21"/>
      <c r="HKM72" s="21"/>
      <c r="HKN72" s="21"/>
      <c r="HKO72" s="21"/>
      <c r="HKP72" s="21"/>
      <c r="HKQ72" s="21"/>
      <c r="HKR72" s="21"/>
      <c r="HKS72" s="21"/>
      <c r="HKT72" s="21"/>
      <c r="HKU72" s="21"/>
      <c r="HKV72" s="21"/>
      <c r="HKW72" s="21"/>
      <c r="HKX72" s="21"/>
      <c r="HKY72" s="21"/>
      <c r="HKZ72" s="21"/>
      <c r="HLA72" s="21"/>
      <c r="HLB72" s="21"/>
      <c r="HLC72" s="21"/>
      <c r="HLD72" s="21"/>
      <c r="HLE72" s="21"/>
      <c r="HLF72" s="21"/>
      <c r="HLG72" s="21"/>
      <c r="HLH72" s="21"/>
      <c r="HLI72" s="21"/>
      <c r="HLJ72" s="21"/>
      <c r="HLK72" s="21"/>
      <c r="HLL72" s="21"/>
      <c r="HLM72" s="21"/>
      <c r="HLN72" s="21"/>
      <c r="HLO72" s="21"/>
      <c r="HLP72" s="21"/>
      <c r="HLQ72" s="21"/>
      <c r="HLR72" s="21"/>
      <c r="HLS72" s="21"/>
      <c r="HLT72" s="21"/>
      <c r="HLU72" s="21"/>
      <c r="HLV72" s="21"/>
      <c r="HLW72" s="21"/>
      <c r="HLX72" s="21"/>
      <c r="HLY72" s="21"/>
      <c r="HLZ72" s="21"/>
      <c r="HMA72" s="21"/>
      <c r="HMB72" s="21"/>
      <c r="HMC72" s="21"/>
      <c r="HMD72" s="21"/>
      <c r="HME72" s="21"/>
      <c r="HMF72" s="21"/>
      <c r="HMG72" s="21"/>
      <c r="HMH72" s="21"/>
      <c r="HMI72" s="21"/>
      <c r="HMJ72" s="21"/>
      <c r="HMK72" s="21"/>
      <c r="HML72" s="21"/>
      <c r="HMM72" s="21"/>
      <c r="HMN72" s="21"/>
      <c r="HMO72" s="21"/>
      <c r="HMP72" s="21"/>
      <c r="HMQ72" s="21"/>
      <c r="HMR72" s="21"/>
      <c r="HMS72" s="21"/>
      <c r="HMT72" s="21"/>
      <c r="HMU72" s="21"/>
      <c r="HMV72" s="21"/>
      <c r="HMW72" s="21"/>
      <c r="HMX72" s="21"/>
      <c r="HMY72" s="21"/>
      <c r="HMZ72" s="21"/>
      <c r="HNA72" s="21"/>
      <c r="HNB72" s="21"/>
      <c r="HNC72" s="21"/>
      <c r="HND72" s="21"/>
      <c r="HNE72" s="21"/>
      <c r="HNF72" s="21"/>
      <c r="HNG72" s="21"/>
      <c r="HNH72" s="21"/>
      <c r="HNI72" s="21"/>
      <c r="HNJ72" s="21"/>
      <c r="HNK72" s="21"/>
      <c r="HNL72" s="21"/>
      <c r="HNM72" s="21"/>
      <c r="HNN72" s="21"/>
      <c r="HNO72" s="21"/>
      <c r="HNP72" s="21"/>
      <c r="HNQ72" s="21"/>
      <c r="HNR72" s="21"/>
      <c r="HNS72" s="21"/>
      <c r="HNT72" s="21"/>
      <c r="HNU72" s="21"/>
      <c r="HNV72" s="21"/>
      <c r="HNW72" s="21"/>
      <c r="HNX72" s="21"/>
      <c r="HNY72" s="21"/>
      <c r="HNZ72" s="21"/>
      <c r="HOA72" s="21"/>
      <c r="HOB72" s="21"/>
      <c r="HOC72" s="21"/>
      <c r="HOD72" s="21"/>
      <c r="HOE72" s="21"/>
      <c r="HOF72" s="21"/>
      <c r="HOG72" s="21"/>
      <c r="HOH72" s="21"/>
      <c r="HOI72" s="21"/>
      <c r="HOJ72" s="21"/>
      <c r="HOK72" s="21"/>
      <c r="HOL72" s="21"/>
      <c r="HOM72" s="21"/>
      <c r="HON72" s="21"/>
      <c r="HOO72" s="21"/>
      <c r="HOP72" s="21"/>
      <c r="HOQ72" s="21"/>
      <c r="HOR72" s="21"/>
      <c r="HOS72" s="21"/>
      <c r="HOT72" s="21"/>
      <c r="HOU72" s="21"/>
      <c r="HOV72" s="21"/>
      <c r="HOW72" s="21"/>
      <c r="HOX72" s="21"/>
      <c r="HOY72" s="21"/>
      <c r="HOZ72" s="21"/>
      <c r="HPA72" s="21"/>
      <c r="HPB72" s="21"/>
      <c r="HPC72" s="21"/>
      <c r="HPD72" s="21"/>
      <c r="HPE72" s="21"/>
      <c r="HPF72" s="21"/>
      <c r="HPG72" s="21"/>
      <c r="HPH72" s="21"/>
      <c r="HPI72" s="21"/>
      <c r="HPJ72" s="21"/>
      <c r="HPK72" s="21"/>
      <c r="HPL72" s="21"/>
      <c r="HPM72" s="21"/>
      <c r="HPN72" s="21"/>
      <c r="HPO72" s="21"/>
      <c r="HPP72" s="21"/>
      <c r="HPQ72" s="21"/>
      <c r="HPR72" s="21"/>
      <c r="HPS72" s="21"/>
      <c r="HPT72" s="21"/>
      <c r="HPU72" s="21"/>
      <c r="HPV72" s="21"/>
      <c r="HPW72" s="21"/>
      <c r="HPX72" s="21"/>
      <c r="HPY72" s="21"/>
      <c r="HPZ72" s="21"/>
      <c r="HQA72" s="21"/>
      <c r="HQB72" s="21"/>
      <c r="HQC72" s="21"/>
      <c r="HQD72" s="21"/>
      <c r="HQE72" s="21"/>
      <c r="HQF72" s="21"/>
      <c r="HQG72" s="21"/>
      <c r="HQH72" s="21"/>
      <c r="HQI72" s="21"/>
      <c r="HQJ72" s="21"/>
      <c r="HQK72" s="21"/>
      <c r="HQL72" s="21"/>
      <c r="HQM72" s="21"/>
      <c r="HQN72" s="21"/>
      <c r="HQO72" s="21"/>
      <c r="HQP72" s="21"/>
      <c r="HQQ72" s="21"/>
      <c r="HQR72" s="21"/>
      <c r="HQS72" s="21"/>
      <c r="HQT72" s="21"/>
      <c r="HQU72" s="21"/>
      <c r="HQV72" s="21"/>
      <c r="HQW72" s="21"/>
      <c r="HQX72" s="21"/>
      <c r="HQY72" s="21"/>
      <c r="HQZ72" s="21"/>
      <c r="HRA72" s="21"/>
      <c r="HRB72" s="21"/>
      <c r="HRC72" s="21"/>
      <c r="HRD72" s="21"/>
      <c r="HRE72" s="21"/>
      <c r="HRF72" s="21"/>
      <c r="HRG72" s="21"/>
      <c r="HRH72" s="21"/>
      <c r="HRI72" s="21"/>
      <c r="HRJ72" s="21"/>
      <c r="HRK72" s="21"/>
      <c r="HRL72" s="21"/>
      <c r="HRM72" s="21"/>
      <c r="HRN72" s="21"/>
      <c r="HRO72" s="21"/>
      <c r="HRP72" s="21"/>
      <c r="HRQ72" s="21"/>
      <c r="HRR72" s="21"/>
      <c r="HRS72" s="21"/>
      <c r="HRT72" s="21"/>
      <c r="HRU72" s="21"/>
      <c r="HRV72" s="21"/>
      <c r="HRW72" s="21"/>
      <c r="HRX72" s="21"/>
      <c r="HRY72" s="21"/>
      <c r="HRZ72" s="21"/>
      <c r="HSA72" s="21"/>
      <c r="HSB72" s="21"/>
      <c r="HSC72" s="21"/>
      <c r="HSD72" s="21"/>
      <c r="HSE72" s="21"/>
      <c r="HSF72" s="21"/>
      <c r="HSG72" s="21"/>
      <c r="HSH72" s="21"/>
      <c r="HSI72" s="21"/>
      <c r="HSJ72" s="21"/>
      <c r="HSK72" s="21"/>
      <c r="HSL72" s="21"/>
      <c r="HSM72" s="21"/>
      <c r="HSN72" s="21"/>
      <c r="HSO72" s="21"/>
      <c r="HSP72" s="21"/>
      <c r="HSQ72" s="21"/>
      <c r="HSR72" s="21"/>
      <c r="HSS72" s="21"/>
      <c r="HST72" s="21"/>
      <c r="HSU72" s="21"/>
      <c r="HSV72" s="21"/>
      <c r="HSW72" s="21"/>
      <c r="HSX72" s="21"/>
      <c r="HSY72" s="21"/>
      <c r="HSZ72" s="21"/>
      <c r="HTA72" s="21"/>
      <c r="HTB72" s="21"/>
      <c r="HTC72" s="21"/>
      <c r="HTD72" s="21"/>
      <c r="HTE72" s="21"/>
      <c r="HTF72" s="21"/>
      <c r="HTG72" s="21"/>
      <c r="HTH72" s="21"/>
      <c r="HTI72" s="21"/>
      <c r="HTJ72" s="21"/>
      <c r="HTK72" s="21"/>
      <c r="HTL72" s="21"/>
      <c r="HTM72" s="21"/>
      <c r="HTN72" s="21"/>
      <c r="HTO72" s="21"/>
      <c r="HTP72" s="21"/>
      <c r="HTQ72" s="21"/>
      <c r="HTR72" s="21"/>
      <c r="HTS72" s="21"/>
      <c r="HTT72" s="21"/>
      <c r="HTU72" s="21"/>
      <c r="HTV72" s="21"/>
      <c r="HTW72" s="21"/>
      <c r="HTX72" s="21"/>
      <c r="HTY72" s="21"/>
      <c r="HTZ72" s="21"/>
      <c r="HUA72" s="21"/>
      <c r="HUB72" s="21"/>
      <c r="HUC72" s="21"/>
      <c r="HUD72" s="21"/>
      <c r="HUE72" s="21"/>
      <c r="HUF72" s="21"/>
      <c r="HUG72" s="21"/>
      <c r="HUH72" s="21"/>
      <c r="HUI72" s="21"/>
      <c r="HUJ72" s="21"/>
      <c r="HUK72" s="21"/>
      <c r="HUL72" s="21"/>
      <c r="HUM72" s="21"/>
      <c r="HUN72" s="21"/>
      <c r="HUO72" s="21"/>
      <c r="HUP72" s="21"/>
      <c r="HUQ72" s="21"/>
      <c r="HUR72" s="21"/>
      <c r="HUS72" s="21"/>
      <c r="HUT72" s="21"/>
      <c r="HUU72" s="21"/>
      <c r="HUV72" s="21"/>
      <c r="HUW72" s="21"/>
      <c r="HUX72" s="21"/>
      <c r="HUY72" s="21"/>
      <c r="HUZ72" s="21"/>
      <c r="HVA72" s="21"/>
      <c r="HVB72" s="21"/>
      <c r="HVC72" s="21"/>
      <c r="HVD72" s="21"/>
      <c r="HVE72" s="21"/>
      <c r="HVF72" s="21"/>
      <c r="HVG72" s="21"/>
      <c r="HVH72" s="21"/>
      <c r="HVI72" s="21"/>
      <c r="HVJ72" s="21"/>
      <c r="HVK72" s="21"/>
      <c r="HVL72" s="21"/>
      <c r="HVM72" s="21"/>
      <c r="HVN72" s="21"/>
      <c r="HVO72" s="21"/>
      <c r="HVP72" s="21"/>
      <c r="HVQ72" s="21"/>
      <c r="HVR72" s="21"/>
      <c r="HVS72" s="21"/>
      <c r="HVT72" s="21"/>
      <c r="HVU72" s="21"/>
      <c r="HVV72" s="21"/>
      <c r="HVW72" s="21"/>
      <c r="HVX72" s="21"/>
      <c r="HVY72" s="21"/>
      <c r="HVZ72" s="21"/>
      <c r="HWA72" s="21"/>
      <c r="HWB72" s="21"/>
      <c r="HWC72" s="21"/>
      <c r="HWD72" s="21"/>
      <c r="HWE72" s="21"/>
      <c r="HWF72" s="21"/>
      <c r="HWG72" s="21"/>
      <c r="HWH72" s="21"/>
      <c r="HWI72" s="21"/>
      <c r="HWJ72" s="21"/>
      <c r="HWK72" s="21"/>
      <c r="HWL72" s="21"/>
      <c r="HWM72" s="21"/>
      <c r="HWN72" s="21"/>
      <c r="HWO72" s="21"/>
      <c r="HWP72" s="21"/>
      <c r="HWQ72" s="21"/>
      <c r="HWR72" s="21"/>
      <c r="HWS72" s="21"/>
      <c r="HWT72" s="21"/>
      <c r="HWU72" s="21"/>
      <c r="HWV72" s="21"/>
      <c r="HWW72" s="21"/>
      <c r="HWX72" s="21"/>
      <c r="HWY72" s="21"/>
      <c r="HWZ72" s="21"/>
      <c r="HXA72" s="21"/>
      <c r="HXB72" s="21"/>
      <c r="HXC72" s="21"/>
      <c r="HXD72" s="21"/>
      <c r="HXE72" s="21"/>
      <c r="HXF72" s="21"/>
      <c r="HXG72" s="21"/>
      <c r="HXH72" s="21"/>
      <c r="HXI72" s="21"/>
      <c r="HXJ72" s="21"/>
      <c r="HXK72" s="21"/>
      <c r="HXL72" s="21"/>
      <c r="HXM72" s="21"/>
      <c r="HXN72" s="21"/>
      <c r="HXO72" s="21"/>
      <c r="HXP72" s="21"/>
      <c r="HXQ72" s="21"/>
      <c r="HXR72" s="21"/>
      <c r="HXS72" s="21"/>
      <c r="HXT72" s="21"/>
      <c r="HXU72" s="21"/>
      <c r="HXV72" s="21"/>
      <c r="HXW72" s="21"/>
      <c r="HXX72" s="21"/>
      <c r="HXY72" s="21"/>
      <c r="HXZ72" s="21"/>
      <c r="HYA72" s="21"/>
      <c r="HYB72" s="21"/>
      <c r="HYC72" s="21"/>
      <c r="HYD72" s="21"/>
      <c r="HYE72" s="21"/>
      <c r="HYF72" s="21"/>
      <c r="HYG72" s="21"/>
      <c r="HYH72" s="21"/>
      <c r="HYI72" s="21"/>
      <c r="HYJ72" s="21"/>
      <c r="HYK72" s="21"/>
      <c r="HYL72" s="21"/>
      <c r="HYM72" s="21"/>
      <c r="HYN72" s="21"/>
      <c r="HYO72" s="21"/>
      <c r="HYP72" s="21"/>
      <c r="HYQ72" s="21"/>
      <c r="HYR72" s="21"/>
      <c r="HYS72" s="21"/>
      <c r="HYT72" s="21"/>
      <c r="HYU72" s="21"/>
      <c r="HYV72" s="21"/>
      <c r="HYW72" s="21"/>
      <c r="HYX72" s="21"/>
      <c r="HYY72" s="21"/>
      <c r="HYZ72" s="21"/>
      <c r="HZA72" s="21"/>
      <c r="HZB72" s="21"/>
      <c r="HZC72" s="21"/>
      <c r="HZD72" s="21"/>
      <c r="HZE72" s="21"/>
      <c r="HZF72" s="21"/>
      <c r="HZG72" s="21"/>
      <c r="HZH72" s="21"/>
      <c r="HZI72" s="21"/>
      <c r="HZJ72" s="21"/>
      <c r="HZK72" s="21"/>
      <c r="HZL72" s="21"/>
      <c r="HZM72" s="21"/>
      <c r="HZN72" s="21"/>
      <c r="HZO72" s="21"/>
      <c r="HZP72" s="21"/>
      <c r="HZQ72" s="21"/>
      <c r="HZR72" s="21"/>
      <c r="HZS72" s="21"/>
      <c r="HZT72" s="21"/>
      <c r="HZU72" s="21"/>
      <c r="HZV72" s="21"/>
      <c r="HZW72" s="21"/>
      <c r="HZX72" s="21"/>
      <c r="HZY72" s="21"/>
      <c r="HZZ72" s="21"/>
      <c r="IAA72" s="21"/>
      <c r="IAB72" s="21"/>
      <c r="IAC72" s="21"/>
      <c r="IAD72" s="21"/>
      <c r="IAE72" s="21"/>
      <c r="IAF72" s="21"/>
      <c r="IAG72" s="21"/>
      <c r="IAH72" s="21"/>
      <c r="IAI72" s="21"/>
      <c r="IAJ72" s="21"/>
      <c r="IAK72" s="21"/>
      <c r="IAL72" s="21"/>
      <c r="IAM72" s="21"/>
      <c r="IAN72" s="21"/>
      <c r="IAO72" s="21"/>
      <c r="IAP72" s="21"/>
      <c r="IAQ72" s="21"/>
      <c r="IAR72" s="21"/>
      <c r="IAS72" s="21"/>
      <c r="IAT72" s="21"/>
      <c r="IAU72" s="21"/>
      <c r="IAV72" s="21"/>
      <c r="IAW72" s="21"/>
      <c r="IAX72" s="21"/>
      <c r="IAY72" s="21"/>
      <c r="IAZ72" s="21"/>
      <c r="IBA72" s="21"/>
      <c r="IBB72" s="21"/>
      <c r="IBC72" s="21"/>
      <c r="IBD72" s="21"/>
      <c r="IBE72" s="21"/>
      <c r="IBF72" s="21"/>
      <c r="IBG72" s="21"/>
      <c r="IBH72" s="21"/>
      <c r="IBI72" s="21"/>
      <c r="IBJ72" s="21"/>
      <c r="IBK72" s="21"/>
      <c r="IBL72" s="21"/>
      <c r="IBM72" s="21"/>
      <c r="IBN72" s="21"/>
      <c r="IBO72" s="21"/>
      <c r="IBP72" s="21"/>
      <c r="IBQ72" s="21"/>
      <c r="IBR72" s="21"/>
      <c r="IBS72" s="21"/>
      <c r="IBT72" s="21"/>
      <c r="IBU72" s="21"/>
      <c r="IBV72" s="21"/>
      <c r="IBW72" s="21"/>
      <c r="IBX72" s="21"/>
      <c r="IBY72" s="21"/>
      <c r="IBZ72" s="21"/>
      <c r="ICA72" s="21"/>
      <c r="ICB72" s="21"/>
      <c r="ICC72" s="21"/>
      <c r="ICD72" s="21"/>
      <c r="ICE72" s="21"/>
      <c r="ICF72" s="21"/>
      <c r="ICG72" s="21"/>
      <c r="ICH72" s="21"/>
      <c r="ICI72" s="21"/>
      <c r="ICJ72" s="21"/>
      <c r="ICK72" s="21"/>
      <c r="ICL72" s="21"/>
      <c r="ICM72" s="21"/>
      <c r="ICN72" s="21"/>
      <c r="ICO72" s="21"/>
      <c r="ICP72" s="21"/>
      <c r="ICQ72" s="21"/>
      <c r="ICR72" s="21"/>
      <c r="ICS72" s="21"/>
      <c r="ICT72" s="21"/>
      <c r="ICU72" s="21"/>
      <c r="ICV72" s="21"/>
      <c r="ICW72" s="21"/>
      <c r="ICX72" s="21"/>
      <c r="ICY72" s="21"/>
      <c r="ICZ72" s="21"/>
      <c r="IDA72" s="21"/>
      <c r="IDB72" s="21"/>
      <c r="IDC72" s="21"/>
      <c r="IDD72" s="21"/>
      <c r="IDE72" s="21"/>
      <c r="IDF72" s="21"/>
      <c r="IDG72" s="21"/>
      <c r="IDH72" s="21"/>
      <c r="IDI72" s="21"/>
      <c r="IDJ72" s="21"/>
      <c r="IDK72" s="21"/>
      <c r="IDL72" s="21"/>
      <c r="IDM72" s="21"/>
      <c r="IDN72" s="21"/>
      <c r="IDO72" s="21"/>
      <c r="IDP72" s="21"/>
      <c r="IDQ72" s="21"/>
      <c r="IDR72" s="21"/>
      <c r="IDS72" s="21"/>
      <c r="IDT72" s="21"/>
      <c r="IDU72" s="21"/>
      <c r="IDV72" s="21"/>
      <c r="IDW72" s="21"/>
      <c r="IDX72" s="21"/>
      <c r="IDY72" s="21"/>
      <c r="IDZ72" s="21"/>
      <c r="IEA72" s="21"/>
      <c r="IEB72" s="21"/>
      <c r="IEC72" s="21"/>
      <c r="IED72" s="21"/>
      <c r="IEE72" s="21"/>
      <c r="IEF72" s="21"/>
      <c r="IEG72" s="21"/>
      <c r="IEH72" s="21"/>
      <c r="IEI72" s="21"/>
      <c r="IEJ72" s="21"/>
      <c r="IEK72" s="21"/>
      <c r="IEL72" s="21"/>
      <c r="IEM72" s="21"/>
      <c r="IEN72" s="21"/>
      <c r="IEO72" s="21"/>
      <c r="IEP72" s="21"/>
      <c r="IEQ72" s="21"/>
      <c r="IER72" s="21"/>
      <c r="IES72" s="21"/>
      <c r="IET72" s="21"/>
      <c r="IEU72" s="21"/>
      <c r="IEV72" s="21"/>
      <c r="IEW72" s="21"/>
      <c r="IEX72" s="21"/>
      <c r="IEY72" s="21"/>
      <c r="IEZ72" s="21"/>
      <c r="IFA72" s="21"/>
      <c r="IFB72" s="21"/>
      <c r="IFC72" s="21"/>
      <c r="IFD72" s="21"/>
      <c r="IFE72" s="21"/>
      <c r="IFF72" s="21"/>
      <c r="IFG72" s="21"/>
      <c r="IFH72" s="21"/>
      <c r="IFI72" s="21"/>
      <c r="IFJ72" s="21"/>
      <c r="IFK72" s="21"/>
      <c r="IFL72" s="21"/>
      <c r="IFM72" s="21"/>
      <c r="IFN72" s="21"/>
      <c r="IFO72" s="21"/>
      <c r="IFP72" s="21"/>
      <c r="IFQ72" s="21"/>
      <c r="IFR72" s="21"/>
      <c r="IFS72" s="21"/>
      <c r="IFT72" s="21"/>
      <c r="IFU72" s="21"/>
      <c r="IFV72" s="21"/>
      <c r="IFW72" s="21"/>
      <c r="IFX72" s="21"/>
      <c r="IFY72" s="21"/>
      <c r="IFZ72" s="21"/>
      <c r="IGA72" s="21"/>
      <c r="IGB72" s="21"/>
      <c r="IGC72" s="21"/>
      <c r="IGD72" s="21"/>
      <c r="IGE72" s="21"/>
      <c r="IGF72" s="21"/>
      <c r="IGG72" s="21"/>
      <c r="IGH72" s="21"/>
      <c r="IGI72" s="21"/>
      <c r="IGJ72" s="21"/>
      <c r="IGK72" s="21"/>
      <c r="IGL72" s="21"/>
      <c r="IGM72" s="21"/>
      <c r="IGN72" s="21"/>
      <c r="IGO72" s="21"/>
      <c r="IGP72" s="21"/>
      <c r="IGQ72" s="21"/>
      <c r="IGR72" s="21"/>
      <c r="IGS72" s="21"/>
      <c r="IGT72" s="21"/>
      <c r="IGU72" s="21"/>
      <c r="IGV72" s="21"/>
      <c r="IGW72" s="21"/>
      <c r="IGX72" s="21"/>
      <c r="IGY72" s="21"/>
      <c r="IGZ72" s="21"/>
      <c r="IHA72" s="21"/>
      <c r="IHB72" s="21"/>
      <c r="IHC72" s="21"/>
      <c r="IHD72" s="21"/>
      <c r="IHE72" s="21"/>
      <c r="IHF72" s="21"/>
      <c r="IHG72" s="21"/>
      <c r="IHH72" s="21"/>
      <c r="IHI72" s="21"/>
      <c r="IHJ72" s="21"/>
      <c r="IHK72" s="21"/>
      <c r="IHL72" s="21"/>
      <c r="IHM72" s="21"/>
      <c r="IHN72" s="21"/>
      <c r="IHO72" s="21"/>
      <c r="IHP72" s="21"/>
      <c r="IHQ72" s="21"/>
      <c r="IHR72" s="21"/>
      <c r="IHS72" s="21"/>
      <c r="IHT72" s="21"/>
      <c r="IHU72" s="21"/>
      <c r="IHV72" s="21"/>
      <c r="IHW72" s="21"/>
      <c r="IHX72" s="21"/>
      <c r="IHY72" s="21"/>
      <c r="IHZ72" s="21"/>
      <c r="IIA72" s="21"/>
      <c r="IIB72" s="21"/>
      <c r="IIC72" s="21"/>
      <c r="IID72" s="21"/>
      <c r="IIE72" s="21"/>
      <c r="IIF72" s="21"/>
      <c r="IIG72" s="21"/>
      <c r="IIH72" s="21"/>
      <c r="III72" s="21"/>
      <c r="IIJ72" s="21"/>
      <c r="IIK72" s="21"/>
      <c r="IIL72" s="21"/>
      <c r="IIM72" s="21"/>
      <c r="IIN72" s="21"/>
      <c r="IIO72" s="21"/>
      <c r="IIP72" s="21"/>
      <c r="IIQ72" s="21"/>
      <c r="IIR72" s="21"/>
      <c r="IIS72" s="21"/>
      <c r="IIT72" s="21"/>
      <c r="IIU72" s="21"/>
      <c r="IIV72" s="21"/>
      <c r="IIW72" s="21"/>
      <c r="IIX72" s="21"/>
      <c r="IIY72" s="21"/>
      <c r="IIZ72" s="21"/>
      <c r="IJA72" s="21"/>
      <c r="IJB72" s="21"/>
      <c r="IJC72" s="21"/>
      <c r="IJD72" s="21"/>
      <c r="IJE72" s="21"/>
      <c r="IJF72" s="21"/>
      <c r="IJG72" s="21"/>
      <c r="IJH72" s="21"/>
      <c r="IJI72" s="21"/>
      <c r="IJJ72" s="21"/>
      <c r="IJK72" s="21"/>
      <c r="IJL72" s="21"/>
      <c r="IJM72" s="21"/>
      <c r="IJN72" s="21"/>
      <c r="IJO72" s="21"/>
      <c r="IJP72" s="21"/>
      <c r="IJQ72" s="21"/>
      <c r="IJR72" s="21"/>
      <c r="IJS72" s="21"/>
      <c r="IJT72" s="21"/>
      <c r="IJU72" s="21"/>
      <c r="IJV72" s="21"/>
      <c r="IJW72" s="21"/>
      <c r="IJX72" s="21"/>
      <c r="IJY72" s="21"/>
      <c r="IJZ72" s="21"/>
      <c r="IKA72" s="21"/>
      <c r="IKB72" s="21"/>
      <c r="IKC72" s="21"/>
      <c r="IKD72" s="21"/>
      <c r="IKE72" s="21"/>
      <c r="IKF72" s="21"/>
      <c r="IKG72" s="21"/>
      <c r="IKH72" s="21"/>
      <c r="IKI72" s="21"/>
      <c r="IKJ72" s="21"/>
      <c r="IKK72" s="21"/>
      <c r="IKL72" s="21"/>
      <c r="IKM72" s="21"/>
      <c r="IKN72" s="21"/>
      <c r="IKO72" s="21"/>
      <c r="IKP72" s="21"/>
      <c r="IKQ72" s="21"/>
      <c r="IKR72" s="21"/>
      <c r="IKS72" s="21"/>
      <c r="IKT72" s="21"/>
      <c r="IKU72" s="21"/>
      <c r="IKV72" s="21"/>
      <c r="IKW72" s="21"/>
      <c r="IKX72" s="21"/>
      <c r="IKY72" s="21"/>
      <c r="IKZ72" s="21"/>
      <c r="ILA72" s="21"/>
      <c r="ILB72" s="21"/>
      <c r="ILC72" s="21"/>
      <c r="ILD72" s="21"/>
      <c r="ILE72" s="21"/>
      <c r="ILF72" s="21"/>
      <c r="ILG72" s="21"/>
      <c r="ILH72" s="21"/>
      <c r="ILI72" s="21"/>
      <c r="ILJ72" s="21"/>
      <c r="ILK72" s="21"/>
      <c r="ILL72" s="21"/>
      <c r="ILM72" s="21"/>
      <c r="ILN72" s="21"/>
      <c r="ILO72" s="21"/>
      <c r="ILP72" s="21"/>
      <c r="ILQ72" s="21"/>
      <c r="ILR72" s="21"/>
      <c r="ILS72" s="21"/>
      <c r="ILT72" s="21"/>
      <c r="ILU72" s="21"/>
      <c r="ILV72" s="21"/>
      <c r="ILW72" s="21"/>
      <c r="ILX72" s="21"/>
      <c r="ILY72" s="21"/>
      <c r="ILZ72" s="21"/>
      <c r="IMA72" s="21"/>
      <c r="IMB72" s="21"/>
      <c r="IMC72" s="21"/>
      <c r="IMD72" s="21"/>
      <c r="IME72" s="21"/>
      <c r="IMF72" s="21"/>
      <c r="IMG72" s="21"/>
      <c r="IMH72" s="21"/>
      <c r="IMI72" s="21"/>
      <c r="IMJ72" s="21"/>
      <c r="IMK72" s="21"/>
      <c r="IML72" s="21"/>
      <c r="IMM72" s="21"/>
      <c r="IMN72" s="21"/>
      <c r="IMO72" s="21"/>
      <c r="IMP72" s="21"/>
      <c r="IMQ72" s="21"/>
      <c r="IMR72" s="21"/>
      <c r="IMS72" s="21"/>
      <c r="IMT72" s="21"/>
      <c r="IMU72" s="21"/>
      <c r="IMV72" s="21"/>
      <c r="IMW72" s="21"/>
      <c r="IMX72" s="21"/>
      <c r="IMY72" s="21"/>
      <c r="IMZ72" s="21"/>
      <c r="INA72" s="21"/>
      <c r="INB72" s="21"/>
      <c r="INC72" s="21"/>
      <c r="IND72" s="21"/>
      <c r="INE72" s="21"/>
      <c r="INF72" s="21"/>
      <c r="ING72" s="21"/>
      <c r="INH72" s="21"/>
      <c r="INI72" s="21"/>
      <c r="INJ72" s="21"/>
      <c r="INK72" s="21"/>
      <c r="INL72" s="21"/>
      <c r="INM72" s="21"/>
      <c r="INN72" s="21"/>
      <c r="INO72" s="21"/>
      <c r="INP72" s="21"/>
      <c r="INQ72" s="21"/>
      <c r="INR72" s="21"/>
      <c r="INS72" s="21"/>
      <c r="INT72" s="21"/>
      <c r="INU72" s="21"/>
      <c r="INV72" s="21"/>
      <c r="INW72" s="21"/>
      <c r="INX72" s="21"/>
      <c r="INY72" s="21"/>
      <c r="INZ72" s="21"/>
      <c r="IOA72" s="21"/>
      <c r="IOB72" s="21"/>
      <c r="IOC72" s="21"/>
      <c r="IOD72" s="21"/>
      <c r="IOE72" s="21"/>
      <c r="IOF72" s="21"/>
      <c r="IOG72" s="21"/>
      <c r="IOH72" s="21"/>
      <c r="IOI72" s="21"/>
      <c r="IOJ72" s="21"/>
      <c r="IOK72" s="21"/>
      <c r="IOL72" s="21"/>
      <c r="IOM72" s="21"/>
      <c r="ION72" s="21"/>
      <c r="IOO72" s="21"/>
      <c r="IOP72" s="21"/>
      <c r="IOQ72" s="21"/>
      <c r="IOR72" s="21"/>
      <c r="IOS72" s="21"/>
      <c r="IOT72" s="21"/>
      <c r="IOU72" s="21"/>
      <c r="IOV72" s="21"/>
      <c r="IOW72" s="21"/>
      <c r="IOX72" s="21"/>
      <c r="IOY72" s="21"/>
      <c r="IOZ72" s="21"/>
      <c r="IPA72" s="21"/>
      <c r="IPB72" s="21"/>
      <c r="IPC72" s="21"/>
      <c r="IPD72" s="21"/>
      <c r="IPE72" s="21"/>
      <c r="IPF72" s="21"/>
      <c r="IPG72" s="21"/>
      <c r="IPH72" s="21"/>
      <c r="IPI72" s="21"/>
      <c r="IPJ72" s="21"/>
      <c r="IPK72" s="21"/>
      <c r="IPL72" s="21"/>
      <c r="IPM72" s="21"/>
      <c r="IPN72" s="21"/>
      <c r="IPO72" s="21"/>
      <c r="IPP72" s="21"/>
      <c r="IPQ72" s="21"/>
      <c r="IPR72" s="21"/>
      <c r="IPS72" s="21"/>
      <c r="IPT72" s="21"/>
      <c r="IPU72" s="21"/>
      <c r="IPV72" s="21"/>
      <c r="IPW72" s="21"/>
      <c r="IPX72" s="21"/>
      <c r="IPY72" s="21"/>
      <c r="IPZ72" s="21"/>
      <c r="IQA72" s="21"/>
      <c r="IQB72" s="21"/>
      <c r="IQC72" s="21"/>
      <c r="IQD72" s="21"/>
      <c r="IQE72" s="21"/>
      <c r="IQF72" s="21"/>
      <c r="IQG72" s="21"/>
      <c r="IQH72" s="21"/>
      <c r="IQI72" s="21"/>
      <c r="IQJ72" s="21"/>
      <c r="IQK72" s="21"/>
      <c r="IQL72" s="21"/>
      <c r="IQM72" s="21"/>
      <c r="IQN72" s="21"/>
      <c r="IQO72" s="21"/>
      <c r="IQP72" s="21"/>
      <c r="IQQ72" s="21"/>
      <c r="IQR72" s="21"/>
      <c r="IQS72" s="21"/>
      <c r="IQT72" s="21"/>
      <c r="IQU72" s="21"/>
      <c r="IQV72" s="21"/>
      <c r="IQW72" s="21"/>
      <c r="IQX72" s="21"/>
      <c r="IQY72" s="21"/>
      <c r="IQZ72" s="21"/>
      <c r="IRA72" s="21"/>
      <c r="IRB72" s="21"/>
      <c r="IRC72" s="21"/>
      <c r="IRD72" s="21"/>
      <c r="IRE72" s="21"/>
      <c r="IRF72" s="21"/>
      <c r="IRG72" s="21"/>
      <c r="IRH72" s="21"/>
      <c r="IRI72" s="21"/>
      <c r="IRJ72" s="21"/>
      <c r="IRK72" s="21"/>
      <c r="IRL72" s="21"/>
      <c r="IRM72" s="21"/>
      <c r="IRN72" s="21"/>
      <c r="IRO72" s="21"/>
      <c r="IRP72" s="21"/>
      <c r="IRQ72" s="21"/>
      <c r="IRR72" s="21"/>
      <c r="IRS72" s="21"/>
      <c r="IRT72" s="21"/>
      <c r="IRU72" s="21"/>
      <c r="IRV72" s="21"/>
      <c r="IRW72" s="21"/>
      <c r="IRX72" s="21"/>
      <c r="IRY72" s="21"/>
      <c r="IRZ72" s="21"/>
      <c r="ISA72" s="21"/>
      <c r="ISB72" s="21"/>
      <c r="ISC72" s="21"/>
      <c r="ISD72" s="21"/>
      <c r="ISE72" s="21"/>
      <c r="ISF72" s="21"/>
      <c r="ISG72" s="21"/>
      <c r="ISH72" s="21"/>
      <c r="ISI72" s="21"/>
      <c r="ISJ72" s="21"/>
      <c r="ISK72" s="21"/>
      <c r="ISL72" s="21"/>
      <c r="ISM72" s="21"/>
      <c r="ISN72" s="21"/>
      <c r="ISO72" s="21"/>
      <c r="ISP72" s="21"/>
      <c r="ISQ72" s="21"/>
      <c r="ISR72" s="21"/>
      <c r="ISS72" s="21"/>
      <c r="IST72" s="21"/>
      <c r="ISU72" s="21"/>
      <c r="ISV72" s="21"/>
      <c r="ISW72" s="21"/>
      <c r="ISX72" s="21"/>
      <c r="ISY72" s="21"/>
      <c r="ISZ72" s="21"/>
      <c r="ITA72" s="21"/>
      <c r="ITB72" s="21"/>
      <c r="ITC72" s="21"/>
      <c r="ITD72" s="21"/>
      <c r="ITE72" s="21"/>
      <c r="ITF72" s="21"/>
      <c r="ITG72" s="21"/>
      <c r="ITH72" s="21"/>
      <c r="ITI72" s="21"/>
      <c r="ITJ72" s="21"/>
      <c r="ITK72" s="21"/>
      <c r="ITL72" s="21"/>
      <c r="ITM72" s="21"/>
      <c r="ITN72" s="21"/>
      <c r="ITO72" s="21"/>
      <c r="ITP72" s="21"/>
      <c r="ITQ72" s="21"/>
      <c r="ITR72" s="21"/>
      <c r="ITS72" s="21"/>
      <c r="ITT72" s="21"/>
      <c r="ITU72" s="21"/>
      <c r="ITV72" s="21"/>
      <c r="ITW72" s="21"/>
      <c r="ITX72" s="21"/>
      <c r="ITY72" s="21"/>
      <c r="ITZ72" s="21"/>
      <c r="IUA72" s="21"/>
      <c r="IUB72" s="21"/>
      <c r="IUC72" s="21"/>
      <c r="IUD72" s="21"/>
      <c r="IUE72" s="21"/>
      <c r="IUF72" s="21"/>
      <c r="IUG72" s="21"/>
      <c r="IUH72" s="21"/>
      <c r="IUI72" s="21"/>
      <c r="IUJ72" s="21"/>
      <c r="IUK72" s="21"/>
      <c r="IUL72" s="21"/>
      <c r="IUM72" s="21"/>
      <c r="IUN72" s="21"/>
      <c r="IUO72" s="21"/>
      <c r="IUP72" s="21"/>
      <c r="IUQ72" s="21"/>
      <c r="IUR72" s="21"/>
      <c r="IUS72" s="21"/>
      <c r="IUT72" s="21"/>
      <c r="IUU72" s="21"/>
      <c r="IUV72" s="21"/>
      <c r="IUW72" s="21"/>
      <c r="IUX72" s="21"/>
      <c r="IUY72" s="21"/>
      <c r="IUZ72" s="21"/>
      <c r="IVA72" s="21"/>
      <c r="IVB72" s="21"/>
      <c r="IVC72" s="21"/>
      <c r="IVD72" s="21"/>
      <c r="IVE72" s="21"/>
      <c r="IVF72" s="21"/>
      <c r="IVG72" s="21"/>
      <c r="IVH72" s="21"/>
      <c r="IVI72" s="21"/>
      <c r="IVJ72" s="21"/>
      <c r="IVK72" s="21"/>
      <c r="IVL72" s="21"/>
      <c r="IVM72" s="21"/>
      <c r="IVN72" s="21"/>
      <c r="IVO72" s="21"/>
      <c r="IVP72" s="21"/>
      <c r="IVQ72" s="21"/>
      <c r="IVR72" s="21"/>
      <c r="IVS72" s="21"/>
      <c r="IVT72" s="21"/>
      <c r="IVU72" s="21"/>
      <c r="IVV72" s="21"/>
      <c r="IVW72" s="21"/>
      <c r="IVX72" s="21"/>
      <c r="IVY72" s="21"/>
      <c r="IVZ72" s="21"/>
      <c r="IWA72" s="21"/>
      <c r="IWB72" s="21"/>
      <c r="IWC72" s="21"/>
      <c r="IWD72" s="21"/>
      <c r="IWE72" s="21"/>
      <c r="IWF72" s="21"/>
      <c r="IWG72" s="21"/>
      <c r="IWH72" s="21"/>
      <c r="IWI72" s="21"/>
      <c r="IWJ72" s="21"/>
      <c r="IWK72" s="21"/>
      <c r="IWL72" s="21"/>
      <c r="IWM72" s="21"/>
      <c r="IWN72" s="21"/>
      <c r="IWO72" s="21"/>
      <c r="IWP72" s="21"/>
      <c r="IWQ72" s="21"/>
      <c r="IWR72" s="21"/>
      <c r="IWS72" s="21"/>
      <c r="IWT72" s="21"/>
      <c r="IWU72" s="21"/>
      <c r="IWV72" s="21"/>
      <c r="IWW72" s="21"/>
      <c r="IWX72" s="21"/>
      <c r="IWY72" s="21"/>
      <c r="IWZ72" s="21"/>
      <c r="IXA72" s="21"/>
      <c r="IXB72" s="21"/>
      <c r="IXC72" s="21"/>
      <c r="IXD72" s="21"/>
      <c r="IXE72" s="21"/>
      <c r="IXF72" s="21"/>
      <c r="IXG72" s="21"/>
      <c r="IXH72" s="21"/>
      <c r="IXI72" s="21"/>
      <c r="IXJ72" s="21"/>
      <c r="IXK72" s="21"/>
      <c r="IXL72" s="21"/>
      <c r="IXM72" s="21"/>
      <c r="IXN72" s="21"/>
      <c r="IXO72" s="21"/>
      <c r="IXP72" s="21"/>
      <c r="IXQ72" s="21"/>
      <c r="IXR72" s="21"/>
      <c r="IXS72" s="21"/>
      <c r="IXT72" s="21"/>
      <c r="IXU72" s="21"/>
      <c r="IXV72" s="21"/>
      <c r="IXW72" s="21"/>
      <c r="IXX72" s="21"/>
      <c r="IXY72" s="21"/>
      <c r="IXZ72" s="21"/>
      <c r="IYA72" s="21"/>
      <c r="IYB72" s="21"/>
      <c r="IYC72" s="21"/>
      <c r="IYD72" s="21"/>
      <c r="IYE72" s="21"/>
      <c r="IYF72" s="21"/>
      <c r="IYG72" s="21"/>
      <c r="IYH72" s="21"/>
      <c r="IYI72" s="21"/>
      <c r="IYJ72" s="21"/>
      <c r="IYK72" s="21"/>
      <c r="IYL72" s="21"/>
      <c r="IYM72" s="21"/>
      <c r="IYN72" s="21"/>
      <c r="IYO72" s="21"/>
      <c r="IYP72" s="21"/>
      <c r="IYQ72" s="21"/>
      <c r="IYR72" s="21"/>
      <c r="IYS72" s="21"/>
      <c r="IYT72" s="21"/>
      <c r="IYU72" s="21"/>
      <c r="IYV72" s="21"/>
      <c r="IYW72" s="21"/>
      <c r="IYX72" s="21"/>
      <c r="IYY72" s="21"/>
      <c r="IYZ72" s="21"/>
      <c r="IZA72" s="21"/>
      <c r="IZB72" s="21"/>
      <c r="IZC72" s="21"/>
      <c r="IZD72" s="21"/>
      <c r="IZE72" s="21"/>
      <c r="IZF72" s="21"/>
      <c r="IZG72" s="21"/>
      <c r="IZH72" s="21"/>
      <c r="IZI72" s="21"/>
      <c r="IZJ72" s="21"/>
      <c r="IZK72" s="21"/>
      <c r="IZL72" s="21"/>
      <c r="IZM72" s="21"/>
      <c r="IZN72" s="21"/>
      <c r="IZO72" s="21"/>
      <c r="IZP72" s="21"/>
      <c r="IZQ72" s="21"/>
      <c r="IZR72" s="21"/>
      <c r="IZS72" s="21"/>
      <c r="IZT72" s="21"/>
      <c r="IZU72" s="21"/>
      <c r="IZV72" s="21"/>
      <c r="IZW72" s="21"/>
      <c r="IZX72" s="21"/>
      <c r="IZY72" s="21"/>
      <c r="IZZ72" s="21"/>
      <c r="JAA72" s="21"/>
      <c r="JAB72" s="21"/>
      <c r="JAC72" s="21"/>
      <c r="JAD72" s="21"/>
      <c r="JAE72" s="21"/>
      <c r="JAF72" s="21"/>
      <c r="JAG72" s="21"/>
      <c r="JAH72" s="21"/>
      <c r="JAI72" s="21"/>
      <c r="JAJ72" s="21"/>
      <c r="JAK72" s="21"/>
      <c r="JAL72" s="21"/>
      <c r="JAM72" s="21"/>
      <c r="JAN72" s="21"/>
      <c r="JAO72" s="21"/>
      <c r="JAP72" s="21"/>
      <c r="JAQ72" s="21"/>
      <c r="JAR72" s="21"/>
      <c r="JAS72" s="21"/>
      <c r="JAT72" s="21"/>
      <c r="JAU72" s="21"/>
      <c r="JAV72" s="21"/>
      <c r="JAW72" s="21"/>
      <c r="JAX72" s="21"/>
      <c r="JAY72" s="21"/>
      <c r="JAZ72" s="21"/>
      <c r="JBA72" s="21"/>
      <c r="JBB72" s="21"/>
      <c r="JBC72" s="21"/>
      <c r="JBD72" s="21"/>
      <c r="JBE72" s="21"/>
      <c r="JBF72" s="21"/>
      <c r="JBG72" s="21"/>
      <c r="JBH72" s="21"/>
      <c r="JBI72" s="21"/>
      <c r="JBJ72" s="21"/>
      <c r="JBK72" s="21"/>
      <c r="JBL72" s="21"/>
      <c r="JBM72" s="21"/>
      <c r="JBN72" s="21"/>
      <c r="JBO72" s="21"/>
      <c r="JBP72" s="21"/>
      <c r="JBQ72" s="21"/>
      <c r="JBR72" s="21"/>
      <c r="JBS72" s="21"/>
      <c r="JBT72" s="21"/>
      <c r="JBU72" s="21"/>
      <c r="JBV72" s="21"/>
      <c r="JBW72" s="21"/>
      <c r="JBX72" s="21"/>
      <c r="JBY72" s="21"/>
      <c r="JBZ72" s="21"/>
      <c r="JCA72" s="21"/>
      <c r="JCB72" s="21"/>
      <c r="JCC72" s="21"/>
      <c r="JCD72" s="21"/>
      <c r="JCE72" s="21"/>
      <c r="JCF72" s="21"/>
      <c r="JCG72" s="21"/>
      <c r="JCH72" s="21"/>
      <c r="JCI72" s="21"/>
      <c r="JCJ72" s="21"/>
      <c r="JCK72" s="21"/>
      <c r="JCL72" s="21"/>
      <c r="JCM72" s="21"/>
      <c r="JCN72" s="21"/>
      <c r="JCO72" s="21"/>
      <c r="JCP72" s="21"/>
      <c r="JCQ72" s="21"/>
      <c r="JCR72" s="21"/>
      <c r="JCS72" s="21"/>
      <c r="JCT72" s="21"/>
      <c r="JCU72" s="21"/>
      <c r="JCV72" s="21"/>
      <c r="JCW72" s="21"/>
      <c r="JCX72" s="21"/>
      <c r="JCY72" s="21"/>
      <c r="JCZ72" s="21"/>
      <c r="JDA72" s="21"/>
      <c r="JDB72" s="21"/>
      <c r="JDC72" s="21"/>
      <c r="JDD72" s="21"/>
      <c r="JDE72" s="21"/>
      <c r="JDF72" s="21"/>
      <c r="JDG72" s="21"/>
      <c r="JDH72" s="21"/>
      <c r="JDI72" s="21"/>
      <c r="JDJ72" s="21"/>
      <c r="JDK72" s="21"/>
      <c r="JDL72" s="21"/>
      <c r="JDM72" s="21"/>
      <c r="JDN72" s="21"/>
      <c r="JDO72" s="21"/>
      <c r="JDP72" s="21"/>
      <c r="JDQ72" s="21"/>
      <c r="JDR72" s="21"/>
      <c r="JDS72" s="21"/>
      <c r="JDT72" s="21"/>
      <c r="JDU72" s="21"/>
      <c r="JDV72" s="21"/>
      <c r="JDW72" s="21"/>
      <c r="JDX72" s="21"/>
      <c r="JDY72" s="21"/>
      <c r="JDZ72" s="21"/>
      <c r="JEA72" s="21"/>
      <c r="JEB72" s="21"/>
      <c r="JEC72" s="21"/>
      <c r="JED72" s="21"/>
      <c r="JEE72" s="21"/>
      <c r="JEF72" s="21"/>
      <c r="JEG72" s="21"/>
      <c r="JEH72" s="21"/>
      <c r="JEI72" s="21"/>
      <c r="JEJ72" s="21"/>
      <c r="JEK72" s="21"/>
      <c r="JEL72" s="21"/>
      <c r="JEM72" s="21"/>
      <c r="JEN72" s="21"/>
      <c r="JEO72" s="21"/>
      <c r="JEP72" s="21"/>
      <c r="JEQ72" s="21"/>
      <c r="JER72" s="21"/>
      <c r="JES72" s="21"/>
      <c r="JET72" s="21"/>
      <c r="JEU72" s="21"/>
      <c r="JEV72" s="21"/>
      <c r="JEW72" s="21"/>
      <c r="JEX72" s="21"/>
      <c r="JEY72" s="21"/>
      <c r="JEZ72" s="21"/>
      <c r="JFA72" s="21"/>
      <c r="JFB72" s="21"/>
      <c r="JFC72" s="21"/>
      <c r="JFD72" s="21"/>
      <c r="JFE72" s="21"/>
      <c r="JFF72" s="21"/>
      <c r="JFG72" s="21"/>
      <c r="JFH72" s="21"/>
      <c r="JFI72" s="21"/>
      <c r="JFJ72" s="21"/>
      <c r="JFK72" s="21"/>
      <c r="JFL72" s="21"/>
      <c r="JFM72" s="21"/>
      <c r="JFN72" s="21"/>
      <c r="JFO72" s="21"/>
      <c r="JFP72" s="21"/>
      <c r="JFQ72" s="21"/>
      <c r="JFR72" s="21"/>
      <c r="JFS72" s="21"/>
      <c r="JFT72" s="21"/>
      <c r="JFU72" s="21"/>
      <c r="JFV72" s="21"/>
      <c r="JFW72" s="21"/>
      <c r="JFX72" s="21"/>
      <c r="JFY72" s="21"/>
      <c r="JFZ72" s="21"/>
      <c r="JGA72" s="21"/>
      <c r="JGB72" s="21"/>
      <c r="JGC72" s="21"/>
      <c r="JGD72" s="21"/>
      <c r="JGE72" s="21"/>
      <c r="JGF72" s="21"/>
      <c r="JGG72" s="21"/>
      <c r="JGH72" s="21"/>
      <c r="JGI72" s="21"/>
      <c r="JGJ72" s="21"/>
      <c r="JGK72" s="21"/>
      <c r="JGL72" s="21"/>
      <c r="JGM72" s="21"/>
      <c r="JGN72" s="21"/>
      <c r="JGO72" s="21"/>
      <c r="JGP72" s="21"/>
      <c r="JGQ72" s="21"/>
      <c r="JGR72" s="21"/>
      <c r="JGS72" s="21"/>
      <c r="JGT72" s="21"/>
      <c r="JGU72" s="21"/>
      <c r="JGV72" s="21"/>
      <c r="JGW72" s="21"/>
      <c r="JGX72" s="21"/>
      <c r="JGY72" s="21"/>
      <c r="JGZ72" s="21"/>
      <c r="JHA72" s="21"/>
      <c r="JHB72" s="21"/>
      <c r="JHC72" s="21"/>
      <c r="JHD72" s="21"/>
      <c r="JHE72" s="21"/>
      <c r="JHF72" s="21"/>
      <c r="JHG72" s="21"/>
      <c r="JHH72" s="21"/>
      <c r="JHI72" s="21"/>
      <c r="JHJ72" s="21"/>
      <c r="JHK72" s="21"/>
      <c r="JHL72" s="21"/>
      <c r="JHM72" s="21"/>
      <c r="JHN72" s="21"/>
      <c r="JHO72" s="21"/>
      <c r="JHP72" s="21"/>
      <c r="JHQ72" s="21"/>
      <c r="JHR72" s="21"/>
      <c r="JHS72" s="21"/>
      <c r="JHT72" s="21"/>
      <c r="JHU72" s="21"/>
      <c r="JHV72" s="21"/>
      <c r="JHW72" s="21"/>
      <c r="JHX72" s="21"/>
      <c r="JHY72" s="21"/>
      <c r="JHZ72" s="21"/>
      <c r="JIA72" s="21"/>
      <c r="JIB72" s="21"/>
      <c r="JIC72" s="21"/>
      <c r="JID72" s="21"/>
      <c r="JIE72" s="21"/>
      <c r="JIF72" s="21"/>
      <c r="JIG72" s="21"/>
      <c r="JIH72" s="21"/>
      <c r="JII72" s="21"/>
      <c r="JIJ72" s="21"/>
      <c r="JIK72" s="21"/>
      <c r="JIL72" s="21"/>
      <c r="JIM72" s="21"/>
      <c r="JIN72" s="21"/>
      <c r="JIO72" s="21"/>
      <c r="JIP72" s="21"/>
      <c r="JIQ72" s="21"/>
      <c r="JIR72" s="21"/>
      <c r="JIS72" s="21"/>
      <c r="JIT72" s="21"/>
      <c r="JIU72" s="21"/>
      <c r="JIV72" s="21"/>
      <c r="JIW72" s="21"/>
      <c r="JIX72" s="21"/>
      <c r="JIY72" s="21"/>
      <c r="JIZ72" s="21"/>
      <c r="JJA72" s="21"/>
      <c r="JJB72" s="21"/>
      <c r="JJC72" s="21"/>
      <c r="JJD72" s="21"/>
      <c r="JJE72" s="21"/>
      <c r="JJF72" s="21"/>
      <c r="JJG72" s="21"/>
      <c r="JJH72" s="21"/>
      <c r="JJI72" s="21"/>
      <c r="JJJ72" s="21"/>
      <c r="JJK72" s="21"/>
      <c r="JJL72" s="21"/>
      <c r="JJM72" s="21"/>
      <c r="JJN72" s="21"/>
      <c r="JJO72" s="21"/>
      <c r="JJP72" s="21"/>
      <c r="JJQ72" s="21"/>
      <c r="JJR72" s="21"/>
      <c r="JJS72" s="21"/>
      <c r="JJT72" s="21"/>
      <c r="JJU72" s="21"/>
      <c r="JJV72" s="21"/>
      <c r="JJW72" s="21"/>
      <c r="JJX72" s="21"/>
      <c r="JJY72" s="21"/>
      <c r="JJZ72" s="21"/>
      <c r="JKA72" s="21"/>
      <c r="JKB72" s="21"/>
      <c r="JKC72" s="21"/>
      <c r="JKD72" s="21"/>
      <c r="JKE72" s="21"/>
      <c r="JKF72" s="21"/>
      <c r="JKG72" s="21"/>
      <c r="JKH72" s="21"/>
      <c r="JKI72" s="21"/>
      <c r="JKJ72" s="21"/>
      <c r="JKK72" s="21"/>
      <c r="JKL72" s="21"/>
      <c r="JKM72" s="21"/>
      <c r="JKN72" s="21"/>
      <c r="JKO72" s="21"/>
      <c r="JKP72" s="21"/>
      <c r="JKQ72" s="21"/>
      <c r="JKR72" s="21"/>
      <c r="JKS72" s="21"/>
      <c r="JKT72" s="21"/>
      <c r="JKU72" s="21"/>
      <c r="JKV72" s="21"/>
      <c r="JKW72" s="21"/>
      <c r="JKX72" s="21"/>
      <c r="JKY72" s="21"/>
      <c r="JKZ72" s="21"/>
      <c r="JLA72" s="21"/>
      <c r="JLB72" s="21"/>
      <c r="JLC72" s="21"/>
      <c r="JLD72" s="21"/>
      <c r="JLE72" s="21"/>
      <c r="JLF72" s="21"/>
      <c r="JLG72" s="21"/>
      <c r="JLH72" s="21"/>
      <c r="JLI72" s="21"/>
      <c r="JLJ72" s="21"/>
      <c r="JLK72" s="21"/>
      <c r="JLL72" s="21"/>
      <c r="JLM72" s="21"/>
      <c r="JLN72" s="21"/>
      <c r="JLO72" s="21"/>
      <c r="JLP72" s="21"/>
      <c r="JLQ72" s="21"/>
      <c r="JLR72" s="21"/>
      <c r="JLS72" s="21"/>
      <c r="JLT72" s="21"/>
      <c r="JLU72" s="21"/>
      <c r="JLV72" s="21"/>
      <c r="JLW72" s="21"/>
      <c r="JLX72" s="21"/>
      <c r="JLY72" s="21"/>
      <c r="JLZ72" s="21"/>
      <c r="JMA72" s="21"/>
      <c r="JMB72" s="21"/>
      <c r="JMC72" s="21"/>
      <c r="JMD72" s="21"/>
      <c r="JME72" s="21"/>
      <c r="JMF72" s="21"/>
      <c r="JMG72" s="21"/>
      <c r="JMH72" s="21"/>
      <c r="JMI72" s="21"/>
      <c r="JMJ72" s="21"/>
      <c r="JMK72" s="21"/>
      <c r="JML72" s="21"/>
      <c r="JMM72" s="21"/>
      <c r="JMN72" s="21"/>
      <c r="JMO72" s="21"/>
      <c r="JMP72" s="21"/>
      <c r="JMQ72" s="21"/>
      <c r="JMR72" s="21"/>
      <c r="JMS72" s="21"/>
      <c r="JMT72" s="21"/>
      <c r="JMU72" s="21"/>
      <c r="JMV72" s="21"/>
      <c r="JMW72" s="21"/>
      <c r="JMX72" s="21"/>
      <c r="JMY72" s="21"/>
      <c r="JMZ72" s="21"/>
      <c r="JNA72" s="21"/>
      <c r="JNB72" s="21"/>
      <c r="JNC72" s="21"/>
      <c r="JND72" s="21"/>
      <c r="JNE72" s="21"/>
      <c r="JNF72" s="21"/>
      <c r="JNG72" s="21"/>
      <c r="JNH72" s="21"/>
      <c r="JNI72" s="21"/>
      <c r="JNJ72" s="21"/>
      <c r="JNK72" s="21"/>
      <c r="JNL72" s="21"/>
      <c r="JNM72" s="21"/>
      <c r="JNN72" s="21"/>
      <c r="JNO72" s="21"/>
      <c r="JNP72" s="21"/>
      <c r="JNQ72" s="21"/>
      <c r="JNR72" s="21"/>
      <c r="JNS72" s="21"/>
      <c r="JNT72" s="21"/>
      <c r="JNU72" s="21"/>
      <c r="JNV72" s="21"/>
      <c r="JNW72" s="21"/>
      <c r="JNX72" s="21"/>
      <c r="JNY72" s="21"/>
      <c r="JNZ72" s="21"/>
      <c r="JOA72" s="21"/>
      <c r="JOB72" s="21"/>
      <c r="JOC72" s="21"/>
      <c r="JOD72" s="21"/>
      <c r="JOE72" s="21"/>
      <c r="JOF72" s="21"/>
      <c r="JOG72" s="21"/>
      <c r="JOH72" s="21"/>
      <c r="JOI72" s="21"/>
      <c r="JOJ72" s="21"/>
      <c r="JOK72" s="21"/>
      <c r="JOL72" s="21"/>
      <c r="JOM72" s="21"/>
      <c r="JON72" s="21"/>
      <c r="JOO72" s="21"/>
      <c r="JOP72" s="21"/>
      <c r="JOQ72" s="21"/>
      <c r="JOR72" s="21"/>
      <c r="JOS72" s="21"/>
      <c r="JOT72" s="21"/>
      <c r="JOU72" s="21"/>
      <c r="JOV72" s="21"/>
      <c r="JOW72" s="21"/>
      <c r="JOX72" s="21"/>
      <c r="JOY72" s="21"/>
      <c r="JOZ72" s="21"/>
      <c r="JPA72" s="21"/>
      <c r="JPB72" s="21"/>
      <c r="JPC72" s="21"/>
      <c r="JPD72" s="21"/>
      <c r="JPE72" s="21"/>
      <c r="JPF72" s="21"/>
      <c r="JPG72" s="21"/>
      <c r="JPH72" s="21"/>
      <c r="JPI72" s="21"/>
      <c r="JPJ72" s="21"/>
      <c r="JPK72" s="21"/>
      <c r="JPL72" s="21"/>
      <c r="JPM72" s="21"/>
      <c r="JPN72" s="21"/>
      <c r="JPO72" s="21"/>
      <c r="JPP72" s="21"/>
      <c r="JPQ72" s="21"/>
      <c r="JPR72" s="21"/>
      <c r="JPS72" s="21"/>
      <c r="JPT72" s="21"/>
      <c r="JPU72" s="21"/>
      <c r="JPV72" s="21"/>
      <c r="JPW72" s="21"/>
      <c r="JPX72" s="21"/>
      <c r="JPY72" s="21"/>
      <c r="JPZ72" s="21"/>
      <c r="JQA72" s="21"/>
      <c r="JQB72" s="21"/>
      <c r="JQC72" s="21"/>
      <c r="JQD72" s="21"/>
      <c r="JQE72" s="21"/>
      <c r="JQF72" s="21"/>
      <c r="JQG72" s="21"/>
      <c r="JQH72" s="21"/>
      <c r="JQI72" s="21"/>
      <c r="JQJ72" s="21"/>
      <c r="JQK72" s="21"/>
      <c r="JQL72" s="21"/>
      <c r="JQM72" s="21"/>
      <c r="JQN72" s="21"/>
      <c r="JQO72" s="21"/>
      <c r="JQP72" s="21"/>
      <c r="JQQ72" s="21"/>
      <c r="JQR72" s="21"/>
      <c r="JQS72" s="21"/>
      <c r="JQT72" s="21"/>
      <c r="JQU72" s="21"/>
      <c r="JQV72" s="21"/>
      <c r="JQW72" s="21"/>
      <c r="JQX72" s="21"/>
      <c r="JQY72" s="21"/>
      <c r="JQZ72" s="21"/>
      <c r="JRA72" s="21"/>
      <c r="JRB72" s="21"/>
      <c r="JRC72" s="21"/>
      <c r="JRD72" s="21"/>
      <c r="JRE72" s="21"/>
      <c r="JRF72" s="21"/>
      <c r="JRG72" s="21"/>
      <c r="JRH72" s="21"/>
      <c r="JRI72" s="21"/>
      <c r="JRJ72" s="21"/>
      <c r="JRK72" s="21"/>
      <c r="JRL72" s="21"/>
      <c r="JRM72" s="21"/>
      <c r="JRN72" s="21"/>
      <c r="JRO72" s="21"/>
      <c r="JRP72" s="21"/>
      <c r="JRQ72" s="21"/>
      <c r="JRR72" s="21"/>
      <c r="JRS72" s="21"/>
      <c r="JRT72" s="21"/>
      <c r="JRU72" s="21"/>
      <c r="JRV72" s="21"/>
      <c r="JRW72" s="21"/>
      <c r="JRX72" s="21"/>
      <c r="JRY72" s="21"/>
      <c r="JRZ72" s="21"/>
      <c r="JSA72" s="21"/>
      <c r="JSB72" s="21"/>
      <c r="JSC72" s="21"/>
      <c r="JSD72" s="21"/>
      <c r="JSE72" s="21"/>
      <c r="JSF72" s="21"/>
      <c r="JSG72" s="21"/>
      <c r="JSH72" s="21"/>
      <c r="JSI72" s="21"/>
      <c r="JSJ72" s="21"/>
      <c r="JSK72" s="21"/>
      <c r="JSL72" s="21"/>
      <c r="JSM72" s="21"/>
      <c r="JSN72" s="21"/>
      <c r="JSO72" s="21"/>
      <c r="JSP72" s="21"/>
      <c r="JSQ72" s="21"/>
      <c r="JSR72" s="21"/>
      <c r="JSS72" s="21"/>
      <c r="JST72" s="21"/>
      <c r="JSU72" s="21"/>
      <c r="JSV72" s="21"/>
      <c r="JSW72" s="21"/>
      <c r="JSX72" s="21"/>
      <c r="JSY72" s="21"/>
      <c r="JSZ72" s="21"/>
      <c r="JTA72" s="21"/>
      <c r="JTB72" s="21"/>
      <c r="JTC72" s="21"/>
      <c r="JTD72" s="21"/>
      <c r="JTE72" s="21"/>
      <c r="JTF72" s="21"/>
      <c r="JTG72" s="21"/>
      <c r="JTH72" s="21"/>
      <c r="JTI72" s="21"/>
      <c r="JTJ72" s="21"/>
      <c r="JTK72" s="21"/>
      <c r="JTL72" s="21"/>
      <c r="JTM72" s="21"/>
      <c r="JTN72" s="21"/>
      <c r="JTO72" s="21"/>
      <c r="JTP72" s="21"/>
      <c r="JTQ72" s="21"/>
      <c r="JTR72" s="21"/>
      <c r="JTS72" s="21"/>
      <c r="JTT72" s="21"/>
      <c r="JTU72" s="21"/>
      <c r="JTV72" s="21"/>
      <c r="JTW72" s="21"/>
      <c r="JTX72" s="21"/>
      <c r="JTY72" s="21"/>
      <c r="JTZ72" s="21"/>
      <c r="JUA72" s="21"/>
      <c r="JUB72" s="21"/>
      <c r="JUC72" s="21"/>
      <c r="JUD72" s="21"/>
      <c r="JUE72" s="21"/>
      <c r="JUF72" s="21"/>
      <c r="JUG72" s="21"/>
      <c r="JUH72" s="21"/>
      <c r="JUI72" s="21"/>
      <c r="JUJ72" s="21"/>
      <c r="JUK72" s="21"/>
      <c r="JUL72" s="21"/>
      <c r="JUM72" s="21"/>
      <c r="JUN72" s="21"/>
      <c r="JUO72" s="21"/>
      <c r="JUP72" s="21"/>
      <c r="JUQ72" s="21"/>
      <c r="JUR72" s="21"/>
      <c r="JUS72" s="21"/>
      <c r="JUT72" s="21"/>
      <c r="JUU72" s="21"/>
      <c r="JUV72" s="21"/>
      <c r="JUW72" s="21"/>
      <c r="JUX72" s="21"/>
      <c r="JUY72" s="21"/>
      <c r="JUZ72" s="21"/>
      <c r="JVA72" s="21"/>
      <c r="JVB72" s="21"/>
      <c r="JVC72" s="21"/>
      <c r="JVD72" s="21"/>
      <c r="JVE72" s="21"/>
      <c r="JVF72" s="21"/>
      <c r="JVG72" s="21"/>
      <c r="JVH72" s="21"/>
      <c r="JVI72" s="21"/>
      <c r="JVJ72" s="21"/>
      <c r="JVK72" s="21"/>
      <c r="JVL72" s="21"/>
      <c r="JVM72" s="21"/>
      <c r="JVN72" s="21"/>
      <c r="JVO72" s="21"/>
      <c r="JVP72" s="21"/>
      <c r="JVQ72" s="21"/>
      <c r="JVR72" s="21"/>
      <c r="JVS72" s="21"/>
      <c r="JVT72" s="21"/>
      <c r="JVU72" s="21"/>
      <c r="JVV72" s="21"/>
      <c r="JVW72" s="21"/>
      <c r="JVX72" s="21"/>
      <c r="JVY72" s="21"/>
      <c r="JVZ72" s="21"/>
      <c r="JWA72" s="21"/>
      <c r="JWB72" s="21"/>
      <c r="JWC72" s="21"/>
      <c r="JWD72" s="21"/>
      <c r="JWE72" s="21"/>
      <c r="JWF72" s="21"/>
      <c r="JWG72" s="21"/>
      <c r="JWH72" s="21"/>
      <c r="JWI72" s="21"/>
      <c r="JWJ72" s="21"/>
      <c r="JWK72" s="21"/>
      <c r="JWL72" s="21"/>
      <c r="JWM72" s="21"/>
      <c r="JWN72" s="21"/>
      <c r="JWO72" s="21"/>
      <c r="JWP72" s="21"/>
      <c r="JWQ72" s="21"/>
      <c r="JWR72" s="21"/>
      <c r="JWS72" s="21"/>
      <c r="JWT72" s="21"/>
      <c r="JWU72" s="21"/>
      <c r="JWV72" s="21"/>
      <c r="JWW72" s="21"/>
      <c r="JWX72" s="21"/>
      <c r="JWY72" s="21"/>
      <c r="JWZ72" s="21"/>
      <c r="JXA72" s="21"/>
      <c r="JXB72" s="21"/>
      <c r="JXC72" s="21"/>
      <c r="JXD72" s="21"/>
      <c r="JXE72" s="21"/>
      <c r="JXF72" s="21"/>
      <c r="JXG72" s="21"/>
      <c r="JXH72" s="21"/>
      <c r="JXI72" s="21"/>
      <c r="JXJ72" s="21"/>
      <c r="JXK72" s="21"/>
      <c r="JXL72" s="21"/>
      <c r="JXM72" s="21"/>
      <c r="JXN72" s="21"/>
      <c r="JXO72" s="21"/>
      <c r="JXP72" s="21"/>
      <c r="JXQ72" s="21"/>
      <c r="JXR72" s="21"/>
      <c r="JXS72" s="21"/>
      <c r="JXT72" s="21"/>
      <c r="JXU72" s="21"/>
      <c r="JXV72" s="21"/>
      <c r="JXW72" s="21"/>
      <c r="JXX72" s="21"/>
      <c r="JXY72" s="21"/>
      <c r="JXZ72" s="21"/>
      <c r="JYA72" s="21"/>
      <c r="JYB72" s="21"/>
      <c r="JYC72" s="21"/>
      <c r="JYD72" s="21"/>
      <c r="JYE72" s="21"/>
      <c r="JYF72" s="21"/>
      <c r="JYG72" s="21"/>
      <c r="JYH72" s="21"/>
      <c r="JYI72" s="21"/>
      <c r="JYJ72" s="21"/>
      <c r="JYK72" s="21"/>
      <c r="JYL72" s="21"/>
      <c r="JYM72" s="21"/>
      <c r="JYN72" s="21"/>
      <c r="JYO72" s="21"/>
      <c r="JYP72" s="21"/>
      <c r="JYQ72" s="21"/>
      <c r="JYR72" s="21"/>
      <c r="JYS72" s="21"/>
      <c r="JYT72" s="21"/>
      <c r="JYU72" s="21"/>
      <c r="JYV72" s="21"/>
      <c r="JYW72" s="21"/>
      <c r="JYX72" s="21"/>
      <c r="JYY72" s="21"/>
      <c r="JYZ72" s="21"/>
      <c r="JZA72" s="21"/>
      <c r="JZB72" s="21"/>
      <c r="JZC72" s="21"/>
      <c r="JZD72" s="21"/>
      <c r="JZE72" s="21"/>
      <c r="JZF72" s="21"/>
      <c r="JZG72" s="21"/>
      <c r="JZH72" s="21"/>
      <c r="JZI72" s="21"/>
      <c r="JZJ72" s="21"/>
      <c r="JZK72" s="21"/>
      <c r="JZL72" s="21"/>
      <c r="JZM72" s="21"/>
      <c r="JZN72" s="21"/>
      <c r="JZO72" s="21"/>
      <c r="JZP72" s="21"/>
      <c r="JZQ72" s="21"/>
      <c r="JZR72" s="21"/>
      <c r="JZS72" s="21"/>
      <c r="JZT72" s="21"/>
      <c r="JZU72" s="21"/>
      <c r="JZV72" s="21"/>
      <c r="JZW72" s="21"/>
      <c r="JZX72" s="21"/>
      <c r="JZY72" s="21"/>
      <c r="JZZ72" s="21"/>
      <c r="KAA72" s="21"/>
      <c r="KAB72" s="21"/>
      <c r="KAC72" s="21"/>
      <c r="KAD72" s="21"/>
      <c r="KAE72" s="21"/>
      <c r="KAF72" s="21"/>
      <c r="KAG72" s="21"/>
      <c r="KAH72" s="21"/>
      <c r="KAI72" s="21"/>
      <c r="KAJ72" s="21"/>
      <c r="KAK72" s="21"/>
      <c r="KAL72" s="21"/>
      <c r="KAM72" s="21"/>
      <c r="KAN72" s="21"/>
      <c r="KAO72" s="21"/>
      <c r="KAP72" s="21"/>
      <c r="KAQ72" s="21"/>
      <c r="KAR72" s="21"/>
      <c r="KAS72" s="21"/>
      <c r="KAT72" s="21"/>
      <c r="KAU72" s="21"/>
      <c r="KAV72" s="21"/>
      <c r="KAW72" s="21"/>
      <c r="KAX72" s="21"/>
      <c r="KAY72" s="21"/>
      <c r="KAZ72" s="21"/>
      <c r="KBA72" s="21"/>
      <c r="KBB72" s="21"/>
      <c r="KBC72" s="21"/>
      <c r="KBD72" s="21"/>
      <c r="KBE72" s="21"/>
      <c r="KBF72" s="21"/>
      <c r="KBG72" s="21"/>
      <c r="KBH72" s="21"/>
      <c r="KBI72" s="21"/>
      <c r="KBJ72" s="21"/>
      <c r="KBK72" s="21"/>
      <c r="KBL72" s="21"/>
      <c r="KBM72" s="21"/>
      <c r="KBN72" s="21"/>
      <c r="KBO72" s="21"/>
      <c r="KBP72" s="21"/>
      <c r="KBQ72" s="21"/>
      <c r="KBR72" s="21"/>
      <c r="KBS72" s="21"/>
      <c r="KBT72" s="21"/>
      <c r="KBU72" s="21"/>
      <c r="KBV72" s="21"/>
      <c r="KBW72" s="21"/>
      <c r="KBX72" s="21"/>
      <c r="KBY72" s="21"/>
      <c r="KBZ72" s="21"/>
      <c r="KCA72" s="21"/>
      <c r="KCB72" s="21"/>
      <c r="KCC72" s="21"/>
      <c r="KCD72" s="21"/>
      <c r="KCE72" s="21"/>
      <c r="KCF72" s="21"/>
      <c r="KCG72" s="21"/>
      <c r="KCH72" s="21"/>
      <c r="KCI72" s="21"/>
      <c r="KCJ72" s="21"/>
      <c r="KCK72" s="21"/>
      <c r="KCL72" s="21"/>
      <c r="KCM72" s="21"/>
      <c r="KCN72" s="21"/>
      <c r="KCO72" s="21"/>
      <c r="KCP72" s="21"/>
      <c r="KCQ72" s="21"/>
      <c r="KCR72" s="21"/>
      <c r="KCS72" s="21"/>
      <c r="KCT72" s="21"/>
      <c r="KCU72" s="21"/>
      <c r="KCV72" s="21"/>
      <c r="KCW72" s="21"/>
      <c r="KCX72" s="21"/>
      <c r="KCY72" s="21"/>
      <c r="KCZ72" s="21"/>
      <c r="KDA72" s="21"/>
      <c r="KDB72" s="21"/>
      <c r="KDC72" s="21"/>
      <c r="KDD72" s="21"/>
      <c r="KDE72" s="21"/>
      <c r="KDF72" s="21"/>
      <c r="KDG72" s="21"/>
      <c r="KDH72" s="21"/>
      <c r="KDI72" s="21"/>
      <c r="KDJ72" s="21"/>
      <c r="KDK72" s="21"/>
      <c r="KDL72" s="21"/>
      <c r="KDM72" s="21"/>
      <c r="KDN72" s="21"/>
      <c r="KDO72" s="21"/>
      <c r="KDP72" s="21"/>
      <c r="KDQ72" s="21"/>
      <c r="KDR72" s="21"/>
      <c r="KDS72" s="21"/>
      <c r="KDT72" s="21"/>
      <c r="KDU72" s="21"/>
      <c r="KDV72" s="21"/>
      <c r="KDW72" s="21"/>
      <c r="KDX72" s="21"/>
      <c r="KDY72" s="21"/>
      <c r="KDZ72" s="21"/>
      <c r="KEA72" s="21"/>
      <c r="KEB72" s="21"/>
      <c r="KEC72" s="21"/>
      <c r="KED72" s="21"/>
      <c r="KEE72" s="21"/>
      <c r="KEF72" s="21"/>
      <c r="KEG72" s="21"/>
      <c r="KEH72" s="21"/>
      <c r="KEI72" s="21"/>
      <c r="KEJ72" s="21"/>
      <c r="KEK72" s="21"/>
      <c r="KEL72" s="21"/>
      <c r="KEM72" s="21"/>
      <c r="KEN72" s="21"/>
      <c r="KEO72" s="21"/>
      <c r="KEP72" s="21"/>
      <c r="KEQ72" s="21"/>
      <c r="KER72" s="21"/>
      <c r="KES72" s="21"/>
      <c r="KET72" s="21"/>
      <c r="KEU72" s="21"/>
      <c r="KEV72" s="21"/>
      <c r="KEW72" s="21"/>
      <c r="KEX72" s="21"/>
      <c r="KEY72" s="21"/>
      <c r="KEZ72" s="21"/>
      <c r="KFA72" s="21"/>
      <c r="KFB72" s="21"/>
      <c r="KFC72" s="21"/>
      <c r="KFD72" s="21"/>
      <c r="KFE72" s="21"/>
      <c r="KFF72" s="21"/>
      <c r="KFG72" s="21"/>
      <c r="KFH72" s="21"/>
      <c r="KFI72" s="21"/>
      <c r="KFJ72" s="21"/>
      <c r="KFK72" s="21"/>
      <c r="KFL72" s="21"/>
      <c r="KFM72" s="21"/>
      <c r="KFN72" s="21"/>
      <c r="KFO72" s="21"/>
      <c r="KFP72" s="21"/>
      <c r="KFQ72" s="21"/>
      <c r="KFR72" s="21"/>
      <c r="KFS72" s="21"/>
      <c r="KFT72" s="21"/>
      <c r="KFU72" s="21"/>
      <c r="KFV72" s="21"/>
      <c r="KFW72" s="21"/>
      <c r="KFX72" s="21"/>
      <c r="KFY72" s="21"/>
      <c r="KFZ72" s="21"/>
      <c r="KGA72" s="21"/>
      <c r="KGB72" s="21"/>
      <c r="KGC72" s="21"/>
      <c r="KGD72" s="21"/>
      <c r="KGE72" s="21"/>
      <c r="KGF72" s="21"/>
      <c r="KGG72" s="21"/>
      <c r="KGH72" s="21"/>
      <c r="KGI72" s="21"/>
      <c r="KGJ72" s="21"/>
      <c r="KGK72" s="21"/>
      <c r="KGL72" s="21"/>
      <c r="KGM72" s="21"/>
      <c r="KGN72" s="21"/>
      <c r="KGO72" s="21"/>
      <c r="KGP72" s="21"/>
      <c r="KGQ72" s="21"/>
      <c r="KGR72" s="21"/>
      <c r="KGS72" s="21"/>
      <c r="KGT72" s="21"/>
      <c r="KGU72" s="21"/>
      <c r="KGV72" s="21"/>
      <c r="KGW72" s="21"/>
      <c r="KGX72" s="21"/>
      <c r="KGY72" s="21"/>
      <c r="KGZ72" s="21"/>
      <c r="KHA72" s="21"/>
      <c r="KHB72" s="21"/>
      <c r="KHC72" s="21"/>
      <c r="KHD72" s="21"/>
      <c r="KHE72" s="21"/>
      <c r="KHF72" s="21"/>
      <c r="KHG72" s="21"/>
      <c r="KHH72" s="21"/>
      <c r="KHI72" s="21"/>
      <c r="KHJ72" s="21"/>
      <c r="KHK72" s="21"/>
      <c r="KHL72" s="21"/>
      <c r="KHM72" s="21"/>
      <c r="KHN72" s="21"/>
      <c r="KHO72" s="21"/>
      <c r="KHP72" s="21"/>
      <c r="KHQ72" s="21"/>
      <c r="KHR72" s="21"/>
      <c r="KHS72" s="21"/>
      <c r="KHT72" s="21"/>
      <c r="KHU72" s="21"/>
      <c r="KHV72" s="21"/>
      <c r="KHW72" s="21"/>
      <c r="KHX72" s="21"/>
      <c r="KHY72" s="21"/>
      <c r="KHZ72" s="21"/>
      <c r="KIA72" s="21"/>
      <c r="KIB72" s="21"/>
      <c r="KIC72" s="21"/>
      <c r="KID72" s="21"/>
      <c r="KIE72" s="21"/>
      <c r="KIF72" s="21"/>
      <c r="KIG72" s="21"/>
      <c r="KIH72" s="21"/>
      <c r="KII72" s="21"/>
      <c r="KIJ72" s="21"/>
      <c r="KIK72" s="21"/>
      <c r="KIL72" s="21"/>
      <c r="KIM72" s="21"/>
      <c r="KIN72" s="21"/>
      <c r="KIO72" s="21"/>
      <c r="KIP72" s="21"/>
      <c r="KIQ72" s="21"/>
      <c r="KIR72" s="21"/>
      <c r="KIS72" s="21"/>
      <c r="KIT72" s="21"/>
      <c r="KIU72" s="21"/>
      <c r="KIV72" s="21"/>
      <c r="KIW72" s="21"/>
      <c r="KIX72" s="21"/>
      <c r="KIY72" s="21"/>
      <c r="KIZ72" s="21"/>
      <c r="KJA72" s="21"/>
      <c r="KJB72" s="21"/>
      <c r="KJC72" s="21"/>
      <c r="KJD72" s="21"/>
      <c r="KJE72" s="21"/>
      <c r="KJF72" s="21"/>
      <c r="KJG72" s="21"/>
      <c r="KJH72" s="21"/>
      <c r="KJI72" s="21"/>
      <c r="KJJ72" s="21"/>
      <c r="KJK72" s="21"/>
      <c r="KJL72" s="21"/>
      <c r="KJM72" s="21"/>
      <c r="KJN72" s="21"/>
      <c r="KJO72" s="21"/>
      <c r="KJP72" s="21"/>
      <c r="KJQ72" s="21"/>
      <c r="KJR72" s="21"/>
      <c r="KJS72" s="21"/>
      <c r="KJT72" s="21"/>
      <c r="KJU72" s="21"/>
      <c r="KJV72" s="21"/>
      <c r="KJW72" s="21"/>
      <c r="KJX72" s="21"/>
      <c r="KJY72" s="21"/>
      <c r="KJZ72" s="21"/>
      <c r="KKA72" s="21"/>
      <c r="KKB72" s="21"/>
      <c r="KKC72" s="21"/>
      <c r="KKD72" s="21"/>
      <c r="KKE72" s="21"/>
      <c r="KKF72" s="21"/>
      <c r="KKG72" s="21"/>
      <c r="KKH72" s="21"/>
      <c r="KKI72" s="21"/>
      <c r="KKJ72" s="21"/>
      <c r="KKK72" s="21"/>
      <c r="KKL72" s="21"/>
      <c r="KKM72" s="21"/>
      <c r="KKN72" s="21"/>
      <c r="KKO72" s="21"/>
      <c r="KKP72" s="21"/>
      <c r="KKQ72" s="21"/>
      <c r="KKR72" s="21"/>
      <c r="KKS72" s="21"/>
      <c r="KKT72" s="21"/>
      <c r="KKU72" s="21"/>
      <c r="KKV72" s="21"/>
      <c r="KKW72" s="21"/>
      <c r="KKX72" s="21"/>
      <c r="KKY72" s="21"/>
      <c r="KKZ72" s="21"/>
      <c r="KLA72" s="21"/>
      <c r="KLB72" s="21"/>
      <c r="KLC72" s="21"/>
      <c r="KLD72" s="21"/>
      <c r="KLE72" s="21"/>
      <c r="KLF72" s="21"/>
      <c r="KLG72" s="21"/>
      <c r="KLH72" s="21"/>
      <c r="KLI72" s="21"/>
      <c r="KLJ72" s="21"/>
      <c r="KLK72" s="21"/>
      <c r="KLL72" s="21"/>
      <c r="KLM72" s="21"/>
      <c r="KLN72" s="21"/>
      <c r="KLO72" s="21"/>
      <c r="KLP72" s="21"/>
      <c r="KLQ72" s="21"/>
      <c r="KLR72" s="21"/>
      <c r="KLS72" s="21"/>
      <c r="KLT72" s="21"/>
      <c r="KLU72" s="21"/>
      <c r="KLV72" s="21"/>
      <c r="KLW72" s="21"/>
      <c r="KLX72" s="21"/>
      <c r="KLY72" s="21"/>
      <c r="KLZ72" s="21"/>
      <c r="KMA72" s="21"/>
      <c r="KMB72" s="21"/>
      <c r="KMC72" s="21"/>
      <c r="KMD72" s="21"/>
      <c r="KME72" s="21"/>
      <c r="KMF72" s="21"/>
      <c r="KMG72" s="21"/>
      <c r="KMH72" s="21"/>
      <c r="KMI72" s="21"/>
      <c r="KMJ72" s="21"/>
      <c r="KMK72" s="21"/>
      <c r="KML72" s="21"/>
      <c r="KMM72" s="21"/>
      <c r="KMN72" s="21"/>
      <c r="KMO72" s="21"/>
      <c r="KMP72" s="21"/>
      <c r="KMQ72" s="21"/>
      <c r="KMR72" s="21"/>
      <c r="KMS72" s="21"/>
      <c r="KMT72" s="21"/>
      <c r="KMU72" s="21"/>
      <c r="KMV72" s="21"/>
      <c r="KMW72" s="21"/>
      <c r="KMX72" s="21"/>
      <c r="KMY72" s="21"/>
      <c r="KMZ72" s="21"/>
      <c r="KNA72" s="21"/>
      <c r="KNB72" s="21"/>
      <c r="KNC72" s="21"/>
      <c r="KND72" s="21"/>
      <c r="KNE72" s="21"/>
      <c r="KNF72" s="21"/>
      <c r="KNG72" s="21"/>
      <c r="KNH72" s="21"/>
      <c r="KNI72" s="21"/>
      <c r="KNJ72" s="21"/>
      <c r="KNK72" s="21"/>
      <c r="KNL72" s="21"/>
      <c r="KNM72" s="21"/>
      <c r="KNN72" s="21"/>
      <c r="KNO72" s="21"/>
      <c r="KNP72" s="21"/>
      <c r="KNQ72" s="21"/>
      <c r="KNR72" s="21"/>
      <c r="KNS72" s="21"/>
      <c r="KNT72" s="21"/>
      <c r="KNU72" s="21"/>
      <c r="KNV72" s="21"/>
      <c r="KNW72" s="21"/>
      <c r="KNX72" s="21"/>
      <c r="KNY72" s="21"/>
      <c r="KNZ72" s="21"/>
      <c r="KOA72" s="21"/>
      <c r="KOB72" s="21"/>
      <c r="KOC72" s="21"/>
      <c r="KOD72" s="21"/>
      <c r="KOE72" s="21"/>
      <c r="KOF72" s="21"/>
      <c r="KOG72" s="21"/>
      <c r="KOH72" s="21"/>
      <c r="KOI72" s="21"/>
      <c r="KOJ72" s="21"/>
      <c r="KOK72" s="21"/>
      <c r="KOL72" s="21"/>
      <c r="KOM72" s="21"/>
      <c r="KON72" s="21"/>
      <c r="KOO72" s="21"/>
      <c r="KOP72" s="21"/>
      <c r="KOQ72" s="21"/>
      <c r="KOR72" s="21"/>
      <c r="KOS72" s="21"/>
      <c r="KOT72" s="21"/>
      <c r="KOU72" s="21"/>
      <c r="KOV72" s="21"/>
      <c r="KOW72" s="21"/>
      <c r="KOX72" s="21"/>
      <c r="KOY72" s="21"/>
      <c r="KOZ72" s="21"/>
      <c r="KPA72" s="21"/>
      <c r="KPB72" s="21"/>
      <c r="KPC72" s="21"/>
      <c r="KPD72" s="21"/>
      <c r="KPE72" s="21"/>
      <c r="KPF72" s="21"/>
      <c r="KPG72" s="21"/>
      <c r="KPH72" s="21"/>
      <c r="KPI72" s="21"/>
      <c r="KPJ72" s="21"/>
      <c r="KPK72" s="21"/>
      <c r="KPL72" s="21"/>
      <c r="KPM72" s="21"/>
      <c r="KPN72" s="21"/>
      <c r="KPO72" s="21"/>
      <c r="KPP72" s="21"/>
      <c r="KPQ72" s="21"/>
      <c r="KPR72" s="21"/>
      <c r="KPS72" s="21"/>
      <c r="KPT72" s="21"/>
      <c r="KPU72" s="21"/>
      <c r="KPV72" s="21"/>
      <c r="KPW72" s="21"/>
      <c r="KPX72" s="21"/>
      <c r="KPY72" s="21"/>
      <c r="KPZ72" s="21"/>
      <c r="KQA72" s="21"/>
      <c r="KQB72" s="21"/>
      <c r="KQC72" s="21"/>
      <c r="KQD72" s="21"/>
      <c r="KQE72" s="21"/>
      <c r="KQF72" s="21"/>
      <c r="KQG72" s="21"/>
      <c r="KQH72" s="21"/>
      <c r="KQI72" s="21"/>
      <c r="KQJ72" s="21"/>
      <c r="KQK72" s="21"/>
      <c r="KQL72" s="21"/>
      <c r="KQM72" s="21"/>
      <c r="KQN72" s="21"/>
      <c r="KQO72" s="21"/>
      <c r="KQP72" s="21"/>
      <c r="KQQ72" s="21"/>
      <c r="KQR72" s="21"/>
      <c r="KQS72" s="21"/>
      <c r="KQT72" s="21"/>
      <c r="KQU72" s="21"/>
      <c r="KQV72" s="21"/>
      <c r="KQW72" s="21"/>
      <c r="KQX72" s="21"/>
      <c r="KQY72" s="21"/>
      <c r="KQZ72" s="21"/>
      <c r="KRA72" s="21"/>
      <c r="KRB72" s="21"/>
      <c r="KRC72" s="21"/>
      <c r="KRD72" s="21"/>
      <c r="KRE72" s="21"/>
      <c r="KRF72" s="21"/>
      <c r="KRG72" s="21"/>
      <c r="KRH72" s="21"/>
      <c r="KRI72" s="21"/>
      <c r="KRJ72" s="21"/>
      <c r="KRK72" s="21"/>
      <c r="KRL72" s="21"/>
      <c r="KRM72" s="21"/>
      <c r="KRN72" s="21"/>
      <c r="KRO72" s="21"/>
      <c r="KRP72" s="21"/>
      <c r="KRQ72" s="21"/>
      <c r="KRR72" s="21"/>
      <c r="KRS72" s="21"/>
      <c r="KRT72" s="21"/>
      <c r="KRU72" s="21"/>
      <c r="KRV72" s="21"/>
      <c r="KRW72" s="21"/>
      <c r="KRX72" s="21"/>
      <c r="KRY72" s="21"/>
      <c r="KRZ72" s="21"/>
      <c r="KSA72" s="21"/>
      <c r="KSB72" s="21"/>
      <c r="KSC72" s="21"/>
      <c r="KSD72" s="21"/>
      <c r="KSE72" s="21"/>
      <c r="KSF72" s="21"/>
      <c r="KSG72" s="21"/>
      <c r="KSH72" s="21"/>
      <c r="KSI72" s="21"/>
      <c r="KSJ72" s="21"/>
      <c r="KSK72" s="21"/>
      <c r="KSL72" s="21"/>
      <c r="KSM72" s="21"/>
      <c r="KSN72" s="21"/>
      <c r="KSO72" s="21"/>
      <c r="KSP72" s="21"/>
      <c r="KSQ72" s="21"/>
      <c r="KSR72" s="21"/>
      <c r="KSS72" s="21"/>
      <c r="KST72" s="21"/>
      <c r="KSU72" s="21"/>
      <c r="KSV72" s="21"/>
      <c r="KSW72" s="21"/>
      <c r="KSX72" s="21"/>
      <c r="KSY72" s="21"/>
      <c r="KSZ72" s="21"/>
      <c r="KTA72" s="21"/>
      <c r="KTB72" s="21"/>
      <c r="KTC72" s="21"/>
      <c r="KTD72" s="21"/>
      <c r="KTE72" s="21"/>
      <c r="KTF72" s="21"/>
      <c r="KTG72" s="21"/>
      <c r="KTH72" s="21"/>
      <c r="KTI72" s="21"/>
      <c r="KTJ72" s="21"/>
      <c r="KTK72" s="21"/>
      <c r="KTL72" s="21"/>
      <c r="KTM72" s="21"/>
      <c r="KTN72" s="21"/>
      <c r="KTO72" s="21"/>
      <c r="KTP72" s="21"/>
      <c r="KTQ72" s="21"/>
      <c r="KTR72" s="21"/>
      <c r="KTS72" s="21"/>
      <c r="KTT72" s="21"/>
      <c r="KTU72" s="21"/>
      <c r="KTV72" s="21"/>
      <c r="KTW72" s="21"/>
      <c r="KTX72" s="21"/>
      <c r="KTY72" s="21"/>
      <c r="KTZ72" s="21"/>
      <c r="KUA72" s="21"/>
      <c r="KUB72" s="21"/>
      <c r="KUC72" s="21"/>
      <c r="KUD72" s="21"/>
      <c r="KUE72" s="21"/>
      <c r="KUF72" s="21"/>
      <c r="KUG72" s="21"/>
      <c r="KUH72" s="21"/>
      <c r="KUI72" s="21"/>
      <c r="KUJ72" s="21"/>
      <c r="KUK72" s="21"/>
      <c r="KUL72" s="21"/>
      <c r="KUM72" s="21"/>
      <c r="KUN72" s="21"/>
      <c r="KUO72" s="21"/>
      <c r="KUP72" s="21"/>
      <c r="KUQ72" s="21"/>
      <c r="KUR72" s="21"/>
      <c r="KUS72" s="21"/>
      <c r="KUT72" s="21"/>
      <c r="KUU72" s="21"/>
      <c r="KUV72" s="21"/>
      <c r="KUW72" s="21"/>
      <c r="KUX72" s="21"/>
      <c r="KUY72" s="21"/>
      <c r="KUZ72" s="21"/>
      <c r="KVA72" s="21"/>
      <c r="KVB72" s="21"/>
      <c r="KVC72" s="21"/>
      <c r="KVD72" s="21"/>
      <c r="KVE72" s="21"/>
      <c r="KVF72" s="21"/>
      <c r="KVG72" s="21"/>
      <c r="KVH72" s="21"/>
      <c r="KVI72" s="21"/>
      <c r="KVJ72" s="21"/>
      <c r="KVK72" s="21"/>
      <c r="KVL72" s="21"/>
      <c r="KVM72" s="21"/>
      <c r="KVN72" s="21"/>
      <c r="KVO72" s="21"/>
      <c r="KVP72" s="21"/>
      <c r="KVQ72" s="21"/>
      <c r="KVR72" s="21"/>
      <c r="KVS72" s="21"/>
      <c r="KVT72" s="21"/>
      <c r="KVU72" s="21"/>
      <c r="KVV72" s="21"/>
      <c r="KVW72" s="21"/>
      <c r="KVX72" s="21"/>
      <c r="KVY72" s="21"/>
      <c r="KVZ72" s="21"/>
      <c r="KWA72" s="21"/>
      <c r="KWB72" s="21"/>
      <c r="KWC72" s="21"/>
      <c r="KWD72" s="21"/>
      <c r="KWE72" s="21"/>
      <c r="KWF72" s="21"/>
      <c r="KWG72" s="21"/>
      <c r="KWH72" s="21"/>
      <c r="KWI72" s="21"/>
      <c r="KWJ72" s="21"/>
      <c r="KWK72" s="21"/>
      <c r="KWL72" s="21"/>
      <c r="KWM72" s="21"/>
      <c r="KWN72" s="21"/>
      <c r="KWO72" s="21"/>
      <c r="KWP72" s="21"/>
      <c r="KWQ72" s="21"/>
      <c r="KWR72" s="21"/>
      <c r="KWS72" s="21"/>
      <c r="KWT72" s="21"/>
      <c r="KWU72" s="21"/>
      <c r="KWV72" s="21"/>
      <c r="KWW72" s="21"/>
      <c r="KWX72" s="21"/>
      <c r="KWY72" s="21"/>
      <c r="KWZ72" s="21"/>
      <c r="KXA72" s="21"/>
      <c r="KXB72" s="21"/>
      <c r="KXC72" s="21"/>
      <c r="KXD72" s="21"/>
      <c r="KXE72" s="21"/>
      <c r="KXF72" s="21"/>
      <c r="KXG72" s="21"/>
      <c r="KXH72" s="21"/>
      <c r="KXI72" s="21"/>
      <c r="KXJ72" s="21"/>
      <c r="KXK72" s="21"/>
      <c r="KXL72" s="21"/>
      <c r="KXM72" s="21"/>
      <c r="KXN72" s="21"/>
      <c r="KXO72" s="21"/>
      <c r="KXP72" s="21"/>
      <c r="KXQ72" s="21"/>
      <c r="KXR72" s="21"/>
      <c r="KXS72" s="21"/>
      <c r="KXT72" s="21"/>
      <c r="KXU72" s="21"/>
      <c r="KXV72" s="21"/>
      <c r="KXW72" s="21"/>
      <c r="KXX72" s="21"/>
      <c r="KXY72" s="21"/>
      <c r="KXZ72" s="21"/>
      <c r="KYA72" s="21"/>
      <c r="KYB72" s="21"/>
      <c r="KYC72" s="21"/>
      <c r="KYD72" s="21"/>
      <c r="KYE72" s="21"/>
      <c r="KYF72" s="21"/>
      <c r="KYG72" s="21"/>
      <c r="KYH72" s="21"/>
      <c r="KYI72" s="21"/>
      <c r="KYJ72" s="21"/>
      <c r="KYK72" s="21"/>
      <c r="KYL72" s="21"/>
      <c r="KYM72" s="21"/>
      <c r="KYN72" s="21"/>
      <c r="KYO72" s="21"/>
      <c r="KYP72" s="21"/>
      <c r="KYQ72" s="21"/>
      <c r="KYR72" s="21"/>
      <c r="KYS72" s="21"/>
      <c r="KYT72" s="21"/>
      <c r="KYU72" s="21"/>
      <c r="KYV72" s="21"/>
      <c r="KYW72" s="21"/>
      <c r="KYX72" s="21"/>
      <c r="KYY72" s="21"/>
      <c r="KYZ72" s="21"/>
      <c r="KZA72" s="21"/>
      <c r="KZB72" s="21"/>
      <c r="KZC72" s="21"/>
      <c r="KZD72" s="21"/>
      <c r="KZE72" s="21"/>
      <c r="KZF72" s="21"/>
      <c r="KZG72" s="21"/>
      <c r="KZH72" s="21"/>
      <c r="KZI72" s="21"/>
      <c r="KZJ72" s="21"/>
      <c r="KZK72" s="21"/>
      <c r="KZL72" s="21"/>
      <c r="KZM72" s="21"/>
      <c r="KZN72" s="21"/>
      <c r="KZO72" s="21"/>
      <c r="KZP72" s="21"/>
      <c r="KZQ72" s="21"/>
      <c r="KZR72" s="21"/>
      <c r="KZS72" s="21"/>
      <c r="KZT72" s="21"/>
      <c r="KZU72" s="21"/>
      <c r="KZV72" s="21"/>
      <c r="KZW72" s="21"/>
      <c r="KZX72" s="21"/>
      <c r="KZY72" s="21"/>
      <c r="KZZ72" s="21"/>
      <c r="LAA72" s="21"/>
      <c r="LAB72" s="21"/>
      <c r="LAC72" s="21"/>
      <c r="LAD72" s="21"/>
      <c r="LAE72" s="21"/>
      <c r="LAF72" s="21"/>
      <c r="LAG72" s="21"/>
      <c r="LAH72" s="21"/>
      <c r="LAI72" s="21"/>
      <c r="LAJ72" s="21"/>
      <c r="LAK72" s="21"/>
      <c r="LAL72" s="21"/>
      <c r="LAM72" s="21"/>
      <c r="LAN72" s="21"/>
      <c r="LAO72" s="21"/>
      <c r="LAP72" s="21"/>
      <c r="LAQ72" s="21"/>
      <c r="LAR72" s="21"/>
      <c r="LAS72" s="21"/>
      <c r="LAT72" s="21"/>
      <c r="LAU72" s="21"/>
      <c r="LAV72" s="21"/>
      <c r="LAW72" s="21"/>
      <c r="LAX72" s="21"/>
      <c r="LAY72" s="21"/>
      <c r="LAZ72" s="21"/>
      <c r="LBA72" s="21"/>
      <c r="LBB72" s="21"/>
      <c r="LBC72" s="21"/>
      <c r="LBD72" s="21"/>
      <c r="LBE72" s="21"/>
      <c r="LBF72" s="21"/>
      <c r="LBG72" s="21"/>
      <c r="LBH72" s="21"/>
      <c r="LBI72" s="21"/>
      <c r="LBJ72" s="21"/>
      <c r="LBK72" s="21"/>
      <c r="LBL72" s="21"/>
      <c r="LBM72" s="21"/>
      <c r="LBN72" s="21"/>
      <c r="LBO72" s="21"/>
      <c r="LBP72" s="21"/>
      <c r="LBQ72" s="21"/>
      <c r="LBR72" s="21"/>
      <c r="LBS72" s="21"/>
      <c r="LBT72" s="21"/>
      <c r="LBU72" s="21"/>
      <c r="LBV72" s="21"/>
      <c r="LBW72" s="21"/>
      <c r="LBX72" s="21"/>
      <c r="LBY72" s="21"/>
      <c r="LBZ72" s="21"/>
      <c r="LCA72" s="21"/>
      <c r="LCB72" s="21"/>
      <c r="LCC72" s="21"/>
      <c r="LCD72" s="21"/>
      <c r="LCE72" s="21"/>
      <c r="LCF72" s="21"/>
      <c r="LCG72" s="21"/>
      <c r="LCH72" s="21"/>
      <c r="LCI72" s="21"/>
      <c r="LCJ72" s="21"/>
      <c r="LCK72" s="21"/>
      <c r="LCL72" s="21"/>
      <c r="LCM72" s="21"/>
      <c r="LCN72" s="21"/>
      <c r="LCO72" s="21"/>
      <c r="LCP72" s="21"/>
      <c r="LCQ72" s="21"/>
      <c r="LCR72" s="21"/>
      <c r="LCS72" s="21"/>
      <c r="LCT72" s="21"/>
      <c r="LCU72" s="21"/>
      <c r="LCV72" s="21"/>
      <c r="LCW72" s="21"/>
      <c r="LCX72" s="21"/>
      <c r="LCY72" s="21"/>
      <c r="LCZ72" s="21"/>
      <c r="LDA72" s="21"/>
      <c r="LDB72" s="21"/>
      <c r="LDC72" s="21"/>
      <c r="LDD72" s="21"/>
      <c r="LDE72" s="21"/>
      <c r="LDF72" s="21"/>
      <c r="LDG72" s="21"/>
      <c r="LDH72" s="21"/>
      <c r="LDI72" s="21"/>
      <c r="LDJ72" s="21"/>
      <c r="LDK72" s="21"/>
      <c r="LDL72" s="21"/>
      <c r="LDM72" s="21"/>
      <c r="LDN72" s="21"/>
      <c r="LDO72" s="21"/>
      <c r="LDP72" s="21"/>
      <c r="LDQ72" s="21"/>
      <c r="LDR72" s="21"/>
      <c r="LDS72" s="21"/>
      <c r="LDT72" s="21"/>
      <c r="LDU72" s="21"/>
      <c r="LDV72" s="21"/>
      <c r="LDW72" s="21"/>
      <c r="LDX72" s="21"/>
      <c r="LDY72" s="21"/>
      <c r="LDZ72" s="21"/>
      <c r="LEA72" s="21"/>
      <c r="LEB72" s="21"/>
      <c r="LEC72" s="21"/>
      <c r="LED72" s="21"/>
      <c r="LEE72" s="21"/>
      <c r="LEF72" s="21"/>
      <c r="LEG72" s="21"/>
      <c r="LEH72" s="21"/>
      <c r="LEI72" s="21"/>
      <c r="LEJ72" s="21"/>
      <c r="LEK72" s="21"/>
      <c r="LEL72" s="21"/>
      <c r="LEM72" s="21"/>
      <c r="LEN72" s="21"/>
      <c r="LEO72" s="21"/>
      <c r="LEP72" s="21"/>
      <c r="LEQ72" s="21"/>
      <c r="LER72" s="21"/>
      <c r="LES72" s="21"/>
      <c r="LET72" s="21"/>
      <c r="LEU72" s="21"/>
      <c r="LEV72" s="21"/>
      <c r="LEW72" s="21"/>
      <c r="LEX72" s="21"/>
      <c r="LEY72" s="21"/>
      <c r="LEZ72" s="21"/>
      <c r="LFA72" s="21"/>
      <c r="LFB72" s="21"/>
      <c r="LFC72" s="21"/>
      <c r="LFD72" s="21"/>
      <c r="LFE72" s="21"/>
      <c r="LFF72" s="21"/>
      <c r="LFG72" s="21"/>
      <c r="LFH72" s="21"/>
      <c r="LFI72" s="21"/>
      <c r="LFJ72" s="21"/>
      <c r="LFK72" s="21"/>
      <c r="LFL72" s="21"/>
      <c r="LFM72" s="21"/>
      <c r="LFN72" s="21"/>
      <c r="LFO72" s="21"/>
      <c r="LFP72" s="21"/>
      <c r="LFQ72" s="21"/>
      <c r="LFR72" s="21"/>
      <c r="LFS72" s="21"/>
      <c r="LFT72" s="21"/>
      <c r="LFU72" s="21"/>
      <c r="LFV72" s="21"/>
      <c r="LFW72" s="21"/>
      <c r="LFX72" s="21"/>
      <c r="LFY72" s="21"/>
      <c r="LFZ72" s="21"/>
      <c r="LGA72" s="21"/>
      <c r="LGB72" s="21"/>
      <c r="LGC72" s="21"/>
      <c r="LGD72" s="21"/>
      <c r="LGE72" s="21"/>
      <c r="LGF72" s="21"/>
      <c r="LGG72" s="21"/>
      <c r="LGH72" s="21"/>
      <c r="LGI72" s="21"/>
      <c r="LGJ72" s="21"/>
      <c r="LGK72" s="21"/>
      <c r="LGL72" s="21"/>
      <c r="LGM72" s="21"/>
      <c r="LGN72" s="21"/>
      <c r="LGO72" s="21"/>
      <c r="LGP72" s="21"/>
      <c r="LGQ72" s="21"/>
      <c r="LGR72" s="21"/>
      <c r="LGS72" s="21"/>
      <c r="LGT72" s="21"/>
      <c r="LGU72" s="21"/>
      <c r="LGV72" s="21"/>
      <c r="LGW72" s="21"/>
      <c r="LGX72" s="21"/>
      <c r="LGY72" s="21"/>
      <c r="LGZ72" s="21"/>
      <c r="LHA72" s="21"/>
      <c r="LHB72" s="21"/>
      <c r="LHC72" s="21"/>
      <c r="LHD72" s="21"/>
      <c r="LHE72" s="21"/>
      <c r="LHF72" s="21"/>
      <c r="LHG72" s="21"/>
      <c r="LHH72" s="21"/>
      <c r="LHI72" s="21"/>
      <c r="LHJ72" s="21"/>
      <c r="LHK72" s="21"/>
      <c r="LHL72" s="21"/>
      <c r="LHM72" s="21"/>
      <c r="LHN72" s="21"/>
      <c r="LHO72" s="21"/>
      <c r="LHP72" s="21"/>
      <c r="LHQ72" s="21"/>
      <c r="LHR72" s="21"/>
      <c r="LHS72" s="21"/>
      <c r="LHT72" s="21"/>
      <c r="LHU72" s="21"/>
      <c r="LHV72" s="21"/>
      <c r="LHW72" s="21"/>
      <c r="LHX72" s="21"/>
      <c r="LHY72" s="21"/>
      <c r="LHZ72" s="21"/>
      <c r="LIA72" s="21"/>
      <c r="LIB72" s="21"/>
      <c r="LIC72" s="21"/>
      <c r="LID72" s="21"/>
      <c r="LIE72" s="21"/>
      <c r="LIF72" s="21"/>
      <c r="LIG72" s="21"/>
      <c r="LIH72" s="21"/>
      <c r="LII72" s="21"/>
      <c r="LIJ72" s="21"/>
      <c r="LIK72" s="21"/>
      <c r="LIL72" s="21"/>
      <c r="LIM72" s="21"/>
      <c r="LIN72" s="21"/>
      <c r="LIO72" s="21"/>
      <c r="LIP72" s="21"/>
      <c r="LIQ72" s="21"/>
      <c r="LIR72" s="21"/>
      <c r="LIS72" s="21"/>
      <c r="LIT72" s="21"/>
      <c r="LIU72" s="21"/>
      <c r="LIV72" s="21"/>
      <c r="LIW72" s="21"/>
      <c r="LIX72" s="21"/>
      <c r="LIY72" s="21"/>
      <c r="LIZ72" s="21"/>
      <c r="LJA72" s="21"/>
      <c r="LJB72" s="21"/>
      <c r="LJC72" s="21"/>
      <c r="LJD72" s="21"/>
      <c r="LJE72" s="21"/>
      <c r="LJF72" s="21"/>
      <c r="LJG72" s="21"/>
      <c r="LJH72" s="21"/>
      <c r="LJI72" s="21"/>
      <c r="LJJ72" s="21"/>
      <c r="LJK72" s="21"/>
      <c r="LJL72" s="21"/>
      <c r="LJM72" s="21"/>
      <c r="LJN72" s="21"/>
      <c r="LJO72" s="21"/>
      <c r="LJP72" s="21"/>
      <c r="LJQ72" s="21"/>
      <c r="LJR72" s="21"/>
      <c r="LJS72" s="21"/>
      <c r="LJT72" s="21"/>
      <c r="LJU72" s="21"/>
      <c r="LJV72" s="21"/>
      <c r="LJW72" s="21"/>
      <c r="LJX72" s="21"/>
      <c r="LJY72" s="21"/>
      <c r="LJZ72" s="21"/>
      <c r="LKA72" s="21"/>
      <c r="LKB72" s="21"/>
      <c r="LKC72" s="21"/>
      <c r="LKD72" s="21"/>
      <c r="LKE72" s="21"/>
      <c r="LKF72" s="21"/>
      <c r="LKG72" s="21"/>
      <c r="LKH72" s="21"/>
      <c r="LKI72" s="21"/>
      <c r="LKJ72" s="21"/>
      <c r="LKK72" s="21"/>
      <c r="LKL72" s="21"/>
      <c r="LKM72" s="21"/>
      <c r="LKN72" s="21"/>
      <c r="LKO72" s="21"/>
      <c r="LKP72" s="21"/>
      <c r="LKQ72" s="21"/>
      <c r="LKR72" s="21"/>
      <c r="LKS72" s="21"/>
      <c r="LKT72" s="21"/>
      <c r="LKU72" s="21"/>
      <c r="LKV72" s="21"/>
      <c r="LKW72" s="21"/>
      <c r="LKX72" s="21"/>
      <c r="LKY72" s="21"/>
      <c r="LKZ72" s="21"/>
      <c r="LLA72" s="21"/>
      <c r="LLB72" s="21"/>
      <c r="LLC72" s="21"/>
      <c r="LLD72" s="21"/>
      <c r="LLE72" s="21"/>
      <c r="LLF72" s="21"/>
      <c r="LLG72" s="21"/>
      <c r="LLH72" s="21"/>
      <c r="LLI72" s="21"/>
      <c r="LLJ72" s="21"/>
      <c r="LLK72" s="21"/>
      <c r="LLL72" s="21"/>
      <c r="LLM72" s="21"/>
      <c r="LLN72" s="21"/>
      <c r="LLO72" s="21"/>
      <c r="LLP72" s="21"/>
      <c r="LLQ72" s="21"/>
      <c r="LLR72" s="21"/>
      <c r="LLS72" s="21"/>
      <c r="LLT72" s="21"/>
      <c r="LLU72" s="21"/>
      <c r="LLV72" s="21"/>
      <c r="LLW72" s="21"/>
      <c r="LLX72" s="21"/>
      <c r="LLY72" s="21"/>
      <c r="LLZ72" s="21"/>
      <c r="LMA72" s="21"/>
      <c r="LMB72" s="21"/>
      <c r="LMC72" s="21"/>
      <c r="LMD72" s="21"/>
      <c r="LME72" s="21"/>
      <c r="LMF72" s="21"/>
      <c r="LMG72" s="21"/>
      <c r="LMH72" s="21"/>
      <c r="LMI72" s="21"/>
      <c r="LMJ72" s="21"/>
      <c r="LMK72" s="21"/>
      <c r="LML72" s="21"/>
      <c r="LMM72" s="21"/>
      <c r="LMN72" s="21"/>
      <c r="LMO72" s="21"/>
      <c r="LMP72" s="21"/>
      <c r="LMQ72" s="21"/>
      <c r="LMR72" s="21"/>
      <c r="LMS72" s="21"/>
      <c r="LMT72" s="21"/>
      <c r="LMU72" s="21"/>
      <c r="LMV72" s="21"/>
      <c r="LMW72" s="21"/>
      <c r="LMX72" s="21"/>
      <c r="LMY72" s="21"/>
      <c r="LMZ72" s="21"/>
      <c r="LNA72" s="21"/>
      <c r="LNB72" s="21"/>
      <c r="LNC72" s="21"/>
      <c r="LND72" s="21"/>
      <c r="LNE72" s="21"/>
      <c r="LNF72" s="21"/>
      <c r="LNG72" s="21"/>
      <c r="LNH72" s="21"/>
      <c r="LNI72" s="21"/>
      <c r="LNJ72" s="21"/>
      <c r="LNK72" s="21"/>
      <c r="LNL72" s="21"/>
      <c r="LNM72" s="21"/>
      <c r="LNN72" s="21"/>
      <c r="LNO72" s="21"/>
      <c r="LNP72" s="21"/>
      <c r="LNQ72" s="21"/>
      <c r="LNR72" s="21"/>
      <c r="LNS72" s="21"/>
      <c r="LNT72" s="21"/>
      <c r="LNU72" s="21"/>
      <c r="LNV72" s="21"/>
      <c r="LNW72" s="21"/>
      <c r="LNX72" s="21"/>
      <c r="LNY72" s="21"/>
      <c r="LNZ72" s="21"/>
      <c r="LOA72" s="21"/>
      <c r="LOB72" s="21"/>
      <c r="LOC72" s="21"/>
      <c r="LOD72" s="21"/>
      <c r="LOE72" s="21"/>
      <c r="LOF72" s="21"/>
      <c r="LOG72" s="21"/>
      <c r="LOH72" s="21"/>
      <c r="LOI72" s="21"/>
      <c r="LOJ72" s="21"/>
      <c r="LOK72" s="21"/>
      <c r="LOL72" s="21"/>
      <c r="LOM72" s="21"/>
      <c r="LON72" s="21"/>
      <c r="LOO72" s="21"/>
      <c r="LOP72" s="21"/>
      <c r="LOQ72" s="21"/>
      <c r="LOR72" s="21"/>
      <c r="LOS72" s="21"/>
      <c r="LOT72" s="21"/>
      <c r="LOU72" s="21"/>
      <c r="LOV72" s="21"/>
      <c r="LOW72" s="21"/>
      <c r="LOX72" s="21"/>
      <c r="LOY72" s="21"/>
      <c r="LOZ72" s="21"/>
      <c r="LPA72" s="21"/>
      <c r="LPB72" s="21"/>
      <c r="LPC72" s="21"/>
      <c r="LPD72" s="21"/>
      <c r="LPE72" s="21"/>
      <c r="LPF72" s="21"/>
      <c r="LPG72" s="21"/>
      <c r="LPH72" s="21"/>
      <c r="LPI72" s="21"/>
      <c r="LPJ72" s="21"/>
      <c r="LPK72" s="21"/>
      <c r="LPL72" s="21"/>
      <c r="LPM72" s="21"/>
      <c r="LPN72" s="21"/>
      <c r="LPO72" s="21"/>
      <c r="LPP72" s="21"/>
      <c r="LPQ72" s="21"/>
      <c r="LPR72" s="21"/>
      <c r="LPS72" s="21"/>
      <c r="LPT72" s="21"/>
      <c r="LPU72" s="21"/>
      <c r="LPV72" s="21"/>
      <c r="LPW72" s="21"/>
      <c r="LPX72" s="21"/>
      <c r="LPY72" s="21"/>
      <c r="LPZ72" s="21"/>
      <c r="LQA72" s="21"/>
      <c r="LQB72" s="21"/>
      <c r="LQC72" s="21"/>
      <c r="LQD72" s="21"/>
      <c r="LQE72" s="21"/>
      <c r="LQF72" s="21"/>
      <c r="LQG72" s="21"/>
      <c r="LQH72" s="21"/>
      <c r="LQI72" s="21"/>
      <c r="LQJ72" s="21"/>
      <c r="LQK72" s="21"/>
      <c r="LQL72" s="21"/>
      <c r="LQM72" s="21"/>
      <c r="LQN72" s="21"/>
      <c r="LQO72" s="21"/>
      <c r="LQP72" s="21"/>
      <c r="LQQ72" s="21"/>
      <c r="LQR72" s="21"/>
      <c r="LQS72" s="21"/>
      <c r="LQT72" s="21"/>
      <c r="LQU72" s="21"/>
      <c r="LQV72" s="21"/>
      <c r="LQW72" s="21"/>
      <c r="LQX72" s="21"/>
      <c r="LQY72" s="21"/>
      <c r="LQZ72" s="21"/>
      <c r="LRA72" s="21"/>
      <c r="LRB72" s="21"/>
      <c r="LRC72" s="21"/>
      <c r="LRD72" s="21"/>
      <c r="LRE72" s="21"/>
      <c r="LRF72" s="21"/>
      <c r="LRG72" s="21"/>
      <c r="LRH72" s="21"/>
      <c r="LRI72" s="21"/>
      <c r="LRJ72" s="21"/>
      <c r="LRK72" s="21"/>
      <c r="LRL72" s="21"/>
      <c r="LRM72" s="21"/>
      <c r="LRN72" s="21"/>
      <c r="LRO72" s="21"/>
      <c r="LRP72" s="21"/>
      <c r="LRQ72" s="21"/>
      <c r="LRR72" s="21"/>
      <c r="LRS72" s="21"/>
      <c r="LRT72" s="21"/>
      <c r="LRU72" s="21"/>
      <c r="LRV72" s="21"/>
      <c r="LRW72" s="21"/>
      <c r="LRX72" s="21"/>
      <c r="LRY72" s="21"/>
      <c r="LRZ72" s="21"/>
      <c r="LSA72" s="21"/>
      <c r="LSB72" s="21"/>
      <c r="LSC72" s="21"/>
      <c r="LSD72" s="21"/>
      <c r="LSE72" s="21"/>
      <c r="LSF72" s="21"/>
      <c r="LSG72" s="21"/>
      <c r="LSH72" s="21"/>
      <c r="LSI72" s="21"/>
      <c r="LSJ72" s="21"/>
      <c r="LSK72" s="21"/>
      <c r="LSL72" s="21"/>
      <c r="LSM72" s="21"/>
      <c r="LSN72" s="21"/>
      <c r="LSO72" s="21"/>
      <c r="LSP72" s="21"/>
      <c r="LSQ72" s="21"/>
      <c r="LSR72" s="21"/>
      <c r="LSS72" s="21"/>
      <c r="LST72" s="21"/>
      <c r="LSU72" s="21"/>
      <c r="LSV72" s="21"/>
      <c r="LSW72" s="21"/>
      <c r="LSX72" s="21"/>
      <c r="LSY72" s="21"/>
      <c r="LSZ72" s="21"/>
      <c r="LTA72" s="21"/>
      <c r="LTB72" s="21"/>
      <c r="LTC72" s="21"/>
      <c r="LTD72" s="21"/>
      <c r="LTE72" s="21"/>
      <c r="LTF72" s="21"/>
      <c r="LTG72" s="21"/>
      <c r="LTH72" s="21"/>
      <c r="LTI72" s="21"/>
      <c r="LTJ72" s="21"/>
      <c r="LTK72" s="21"/>
      <c r="LTL72" s="21"/>
      <c r="LTM72" s="21"/>
      <c r="LTN72" s="21"/>
      <c r="LTO72" s="21"/>
      <c r="LTP72" s="21"/>
      <c r="LTQ72" s="21"/>
      <c r="LTR72" s="21"/>
      <c r="LTS72" s="21"/>
      <c r="LTT72" s="21"/>
      <c r="LTU72" s="21"/>
      <c r="LTV72" s="21"/>
      <c r="LTW72" s="21"/>
      <c r="LTX72" s="21"/>
      <c r="LTY72" s="21"/>
      <c r="LTZ72" s="21"/>
      <c r="LUA72" s="21"/>
      <c r="LUB72" s="21"/>
      <c r="LUC72" s="21"/>
      <c r="LUD72" s="21"/>
      <c r="LUE72" s="21"/>
      <c r="LUF72" s="21"/>
      <c r="LUG72" s="21"/>
      <c r="LUH72" s="21"/>
      <c r="LUI72" s="21"/>
      <c r="LUJ72" s="21"/>
      <c r="LUK72" s="21"/>
      <c r="LUL72" s="21"/>
      <c r="LUM72" s="21"/>
      <c r="LUN72" s="21"/>
      <c r="LUO72" s="21"/>
      <c r="LUP72" s="21"/>
      <c r="LUQ72" s="21"/>
      <c r="LUR72" s="21"/>
      <c r="LUS72" s="21"/>
      <c r="LUT72" s="21"/>
      <c r="LUU72" s="21"/>
      <c r="LUV72" s="21"/>
      <c r="LUW72" s="21"/>
      <c r="LUX72" s="21"/>
      <c r="LUY72" s="21"/>
      <c r="LUZ72" s="21"/>
      <c r="LVA72" s="21"/>
      <c r="LVB72" s="21"/>
      <c r="LVC72" s="21"/>
      <c r="LVD72" s="21"/>
      <c r="LVE72" s="21"/>
      <c r="LVF72" s="21"/>
      <c r="LVG72" s="21"/>
      <c r="LVH72" s="21"/>
      <c r="LVI72" s="21"/>
      <c r="LVJ72" s="21"/>
      <c r="LVK72" s="21"/>
      <c r="LVL72" s="21"/>
      <c r="LVM72" s="21"/>
      <c r="LVN72" s="21"/>
      <c r="LVO72" s="21"/>
      <c r="LVP72" s="21"/>
      <c r="LVQ72" s="21"/>
      <c r="LVR72" s="21"/>
      <c r="LVS72" s="21"/>
      <c r="LVT72" s="21"/>
      <c r="LVU72" s="21"/>
      <c r="LVV72" s="21"/>
      <c r="LVW72" s="21"/>
      <c r="LVX72" s="21"/>
      <c r="LVY72" s="21"/>
      <c r="LVZ72" s="21"/>
      <c r="LWA72" s="21"/>
      <c r="LWB72" s="21"/>
      <c r="LWC72" s="21"/>
      <c r="LWD72" s="21"/>
      <c r="LWE72" s="21"/>
      <c r="LWF72" s="21"/>
      <c r="LWG72" s="21"/>
      <c r="LWH72" s="21"/>
      <c r="LWI72" s="21"/>
      <c r="LWJ72" s="21"/>
      <c r="LWK72" s="21"/>
      <c r="LWL72" s="21"/>
      <c r="LWM72" s="21"/>
      <c r="LWN72" s="21"/>
      <c r="LWO72" s="21"/>
      <c r="LWP72" s="21"/>
      <c r="LWQ72" s="21"/>
      <c r="LWR72" s="21"/>
      <c r="LWS72" s="21"/>
      <c r="LWT72" s="21"/>
      <c r="LWU72" s="21"/>
      <c r="LWV72" s="21"/>
      <c r="LWW72" s="21"/>
      <c r="LWX72" s="21"/>
      <c r="LWY72" s="21"/>
      <c r="LWZ72" s="21"/>
      <c r="LXA72" s="21"/>
      <c r="LXB72" s="21"/>
      <c r="LXC72" s="21"/>
      <c r="LXD72" s="21"/>
      <c r="LXE72" s="21"/>
      <c r="LXF72" s="21"/>
      <c r="LXG72" s="21"/>
      <c r="LXH72" s="21"/>
      <c r="LXI72" s="21"/>
      <c r="LXJ72" s="21"/>
      <c r="LXK72" s="21"/>
      <c r="LXL72" s="21"/>
      <c r="LXM72" s="21"/>
      <c r="LXN72" s="21"/>
      <c r="LXO72" s="21"/>
      <c r="LXP72" s="21"/>
      <c r="LXQ72" s="21"/>
      <c r="LXR72" s="21"/>
      <c r="LXS72" s="21"/>
      <c r="LXT72" s="21"/>
      <c r="LXU72" s="21"/>
      <c r="LXV72" s="21"/>
      <c r="LXW72" s="21"/>
      <c r="LXX72" s="21"/>
      <c r="LXY72" s="21"/>
      <c r="LXZ72" s="21"/>
      <c r="LYA72" s="21"/>
      <c r="LYB72" s="21"/>
      <c r="LYC72" s="21"/>
      <c r="LYD72" s="21"/>
      <c r="LYE72" s="21"/>
      <c r="LYF72" s="21"/>
      <c r="LYG72" s="21"/>
      <c r="LYH72" s="21"/>
      <c r="LYI72" s="21"/>
      <c r="LYJ72" s="21"/>
      <c r="LYK72" s="21"/>
      <c r="LYL72" s="21"/>
      <c r="LYM72" s="21"/>
      <c r="LYN72" s="21"/>
      <c r="LYO72" s="21"/>
      <c r="LYP72" s="21"/>
      <c r="LYQ72" s="21"/>
      <c r="LYR72" s="21"/>
      <c r="LYS72" s="21"/>
      <c r="LYT72" s="21"/>
      <c r="LYU72" s="21"/>
      <c r="LYV72" s="21"/>
      <c r="LYW72" s="21"/>
      <c r="LYX72" s="21"/>
      <c r="LYY72" s="21"/>
      <c r="LYZ72" s="21"/>
      <c r="LZA72" s="21"/>
      <c r="LZB72" s="21"/>
      <c r="LZC72" s="21"/>
      <c r="LZD72" s="21"/>
      <c r="LZE72" s="21"/>
      <c r="LZF72" s="21"/>
      <c r="LZG72" s="21"/>
      <c r="LZH72" s="21"/>
      <c r="LZI72" s="21"/>
      <c r="LZJ72" s="21"/>
      <c r="LZK72" s="21"/>
      <c r="LZL72" s="21"/>
      <c r="LZM72" s="21"/>
      <c r="LZN72" s="21"/>
      <c r="LZO72" s="21"/>
      <c r="LZP72" s="21"/>
      <c r="LZQ72" s="21"/>
      <c r="LZR72" s="21"/>
      <c r="LZS72" s="21"/>
      <c r="LZT72" s="21"/>
      <c r="LZU72" s="21"/>
      <c r="LZV72" s="21"/>
      <c r="LZW72" s="21"/>
      <c r="LZX72" s="21"/>
      <c r="LZY72" s="21"/>
      <c r="LZZ72" s="21"/>
      <c r="MAA72" s="21"/>
      <c r="MAB72" s="21"/>
      <c r="MAC72" s="21"/>
      <c r="MAD72" s="21"/>
      <c r="MAE72" s="21"/>
      <c r="MAF72" s="21"/>
      <c r="MAG72" s="21"/>
      <c r="MAH72" s="21"/>
      <c r="MAI72" s="21"/>
      <c r="MAJ72" s="21"/>
      <c r="MAK72" s="21"/>
      <c r="MAL72" s="21"/>
      <c r="MAM72" s="21"/>
      <c r="MAN72" s="21"/>
      <c r="MAO72" s="21"/>
      <c r="MAP72" s="21"/>
      <c r="MAQ72" s="21"/>
      <c r="MAR72" s="21"/>
      <c r="MAS72" s="21"/>
      <c r="MAT72" s="21"/>
      <c r="MAU72" s="21"/>
      <c r="MAV72" s="21"/>
      <c r="MAW72" s="21"/>
      <c r="MAX72" s="21"/>
      <c r="MAY72" s="21"/>
      <c r="MAZ72" s="21"/>
      <c r="MBA72" s="21"/>
      <c r="MBB72" s="21"/>
      <c r="MBC72" s="21"/>
      <c r="MBD72" s="21"/>
      <c r="MBE72" s="21"/>
      <c r="MBF72" s="21"/>
      <c r="MBG72" s="21"/>
      <c r="MBH72" s="21"/>
      <c r="MBI72" s="21"/>
      <c r="MBJ72" s="21"/>
      <c r="MBK72" s="21"/>
      <c r="MBL72" s="21"/>
      <c r="MBM72" s="21"/>
      <c r="MBN72" s="21"/>
      <c r="MBO72" s="21"/>
      <c r="MBP72" s="21"/>
      <c r="MBQ72" s="21"/>
      <c r="MBR72" s="21"/>
      <c r="MBS72" s="21"/>
      <c r="MBT72" s="21"/>
      <c r="MBU72" s="21"/>
      <c r="MBV72" s="21"/>
      <c r="MBW72" s="21"/>
      <c r="MBX72" s="21"/>
      <c r="MBY72" s="21"/>
      <c r="MBZ72" s="21"/>
      <c r="MCA72" s="21"/>
      <c r="MCB72" s="21"/>
      <c r="MCC72" s="21"/>
      <c r="MCD72" s="21"/>
      <c r="MCE72" s="21"/>
      <c r="MCF72" s="21"/>
      <c r="MCG72" s="21"/>
      <c r="MCH72" s="21"/>
      <c r="MCI72" s="21"/>
      <c r="MCJ72" s="21"/>
      <c r="MCK72" s="21"/>
      <c r="MCL72" s="21"/>
      <c r="MCM72" s="21"/>
      <c r="MCN72" s="21"/>
      <c r="MCO72" s="21"/>
      <c r="MCP72" s="21"/>
      <c r="MCQ72" s="21"/>
      <c r="MCR72" s="21"/>
      <c r="MCS72" s="21"/>
      <c r="MCT72" s="21"/>
      <c r="MCU72" s="21"/>
      <c r="MCV72" s="21"/>
      <c r="MCW72" s="21"/>
      <c r="MCX72" s="21"/>
      <c r="MCY72" s="21"/>
      <c r="MCZ72" s="21"/>
      <c r="MDA72" s="21"/>
      <c r="MDB72" s="21"/>
      <c r="MDC72" s="21"/>
      <c r="MDD72" s="21"/>
      <c r="MDE72" s="21"/>
      <c r="MDF72" s="21"/>
      <c r="MDG72" s="21"/>
      <c r="MDH72" s="21"/>
      <c r="MDI72" s="21"/>
      <c r="MDJ72" s="21"/>
      <c r="MDK72" s="21"/>
      <c r="MDL72" s="21"/>
      <c r="MDM72" s="21"/>
      <c r="MDN72" s="21"/>
      <c r="MDO72" s="21"/>
      <c r="MDP72" s="21"/>
      <c r="MDQ72" s="21"/>
      <c r="MDR72" s="21"/>
      <c r="MDS72" s="21"/>
      <c r="MDT72" s="21"/>
      <c r="MDU72" s="21"/>
      <c r="MDV72" s="21"/>
      <c r="MDW72" s="21"/>
      <c r="MDX72" s="21"/>
      <c r="MDY72" s="21"/>
      <c r="MDZ72" s="21"/>
      <c r="MEA72" s="21"/>
      <c r="MEB72" s="21"/>
      <c r="MEC72" s="21"/>
      <c r="MED72" s="21"/>
      <c r="MEE72" s="21"/>
      <c r="MEF72" s="21"/>
      <c r="MEG72" s="21"/>
      <c r="MEH72" s="21"/>
      <c r="MEI72" s="21"/>
      <c r="MEJ72" s="21"/>
      <c r="MEK72" s="21"/>
      <c r="MEL72" s="21"/>
      <c r="MEM72" s="21"/>
      <c r="MEN72" s="21"/>
      <c r="MEO72" s="21"/>
      <c r="MEP72" s="21"/>
      <c r="MEQ72" s="21"/>
      <c r="MER72" s="21"/>
      <c r="MES72" s="21"/>
      <c r="MET72" s="21"/>
      <c r="MEU72" s="21"/>
      <c r="MEV72" s="21"/>
      <c r="MEW72" s="21"/>
      <c r="MEX72" s="21"/>
      <c r="MEY72" s="21"/>
      <c r="MEZ72" s="21"/>
      <c r="MFA72" s="21"/>
      <c r="MFB72" s="21"/>
      <c r="MFC72" s="21"/>
      <c r="MFD72" s="21"/>
      <c r="MFE72" s="21"/>
      <c r="MFF72" s="21"/>
      <c r="MFG72" s="21"/>
      <c r="MFH72" s="21"/>
      <c r="MFI72" s="21"/>
      <c r="MFJ72" s="21"/>
      <c r="MFK72" s="21"/>
      <c r="MFL72" s="21"/>
      <c r="MFM72" s="21"/>
      <c r="MFN72" s="21"/>
      <c r="MFO72" s="21"/>
      <c r="MFP72" s="21"/>
      <c r="MFQ72" s="21"/>
      <c r="MFR72" s="21"/>
      <c r="MFS72" s="21"/>
      <c r="MFT72" s="21"/>
      <c r="MFU72" s="21"/>
      <c r="MFV72" s="21"/>
      <c r="MFW72" s="21"/>
      <c r="MFX72" s="21"/>
      <c r="MFY72" s="21"/>
      <c r="MFZ72" s="21"/>
      <c r="MGA72" s="21"/>
      <c r="MGB72" s="21"/>
      <c r="MGC72" s="21"/>
      <c r="MGD72" s="21"/>
      <c r="MGE72" s="21"/>
      <c r="MGF72" s="21"/>
      <c r="MGG72" s="21"/>
      <c r="MGH72" s="21"/>
      <c r="MGI72" s="21"/>
      <c r="MGJ72" s="21"/>
      <c r="MGK72" s="21"/>
      <c r="MGL72" s="21"/>
      <c r="MGM72" s="21"/>
      <c r="MGN72" s="21"/>
      <c r="MGO72" s="21"/>
      <c r="MGP72" s="21"/>
      <c r="MGQ72" s="21"/>
      <c r="MGR72" s="21"/>
      <c r="MGS72" s="21"/>
      <c r="MGT72" s="21"/>
      <c r="MGU72" s="21"/>
      <c r="MGV72" s="21"/>
      <c r="MGW72" s="21"/>
      <c r="MGX72" s="21"/>
      <c r="MGY72" s="21"/>
      <c r="MGZ72" s="21"/>
      <c r="MHA72" s="21"/>
      <c r="MHB72" s="21"/>
      <c r="MHC72" s="21"/>
      <c r="MHD72" s="21"/>
      <c r="MHE72" s="21"/>
      <c r="MHF72" s="21"/>
      <c r="MHG72" s="21"/>
      <c r="MHH72" s="21"/>
      <c r="MHI72" s="21"/>
      <c r="MHJ72" s="21"/>
      <c r="MHK72" s="21"/>
      <c r="MHL72" s="21"/>
      <c r="MHM72" s="21"/>
      <c r="MHN72" s="21"/>
      <c r="MHO72" s="21"/>
      <c r="MHP72" s="21"/>
      <c r="MHQ72" s="21"/>
      <c r="MHR72" s="21"/>
      <c r="MHS72" s="21"/>
      <c r="MHT72" s="21"/>
      <c r="MHU72" s="21"/>
      <c r="MHV72" s="21"/>
      <c r="MHW72" s="21"/>
      <c r="MHX72" s="21"/>
      <c r="MHY72" s="21"/>
      <c r="MHZ72" s="21"/>
      <c r="MIA72" s="21"/>
      <c r="MIB72" s="21"/>
      <c r="MIC72" s="21"/>
      <c r="MID72" s="21"/>
      <c r="MIE72" s="21"/>
      <c r="MIF72" s="21"/>
      <c r="MIG72" s="21"/>
      <c r="MIH72" s="21"/>
      <c r="MII72" s="21"/>
      <c r="MIJ72" s="21"/>
      <c r="MIK72" s="21"/>
      <c r="MIL72" s="21"/>
      <c r="MIM72" s="21"/>
      <c r="MIN72" s="21"/>
      <c r="MIO72" s="21"/>
      <c r="MIP72" s="21"/>
      <c r="MIQ72" s="21"/>
      <c r="MIR72" s="21"/>
      <c r="MIS72" s="21"/>
      <c r="MIT72" s="21"/>
      <c r="MIU72" s="21"/>
      <c r="MIV72" s="21"/>
      <c r="MIW72" s="21"/>
      <c r="MIX72" s="21"/>
      <c r="MIY72" s="21"/>
      <c r="MIZ72" s="21"/>
      <c r="MJA72" s="21"/>
      <c r="MJB72" s="21"/>
      <c r="MJC72" s="21"/>
      <c r="MJD72" s="21"/>
      <c r="MJE72" s="21"/>
      <c r="MJF72" s="21"/>
      <c r="MJG72" s="21"/>
      <c r="MJH72" s="21"/>
      <c r="MJI72" s="21"/>
      <c r="MJJ72" s="21"/>
      <c r="MJK72" s="21"/>
      <c r="MJL72" s="21"/>
      <c r="MJM72" s="21"/>
      <c r="MJN72" s="21"/>
      <c r="MJO72" s="21"/>
      <c r="MJP72" s="21"/>
      <c r="MJQ72" s="21"/>
      <c r="MJR72" s="21"/>
      <c r="MJS72" s="21"/>
      <c r="MJT72" s="21"/>
      <c r="MJU72" s="21"/>
      <c r="MJV72" s="21"/>
      <c r="MJW72" s="21"/>
      <c r="MJX72" s="21"/>
      <c r="MJY72" s="21"/>
      <c r="MJZ72" s="21"/>
      <c r="MKA72" s="21"/>
      <c r="MKB72" s="21"/>
      <c r="MKC72" s="21"/>
      <c r="MKD72" s="21"/>
      <c r="MKE72" s="21"/>
      <c r="MKF72" s="21"/>
      <c r="MKG72" s="21"/>
      <c r="MKH72" s="21"/>
      <c r="MKI72" s="21"/>
      <c r="MKJ72" s="21"/>
      <c r="MKK72" s="21"/>
      <c r="MKL72" s="21"/>
      <c r="MKM72" s="21"/>
      <c r="MKN72" s="21"/>
      <c r="MKO72" s="21"/>
      <c r="MKP72" s="21"/>
      <c r="MKQ72" s="21"/>
      <c r="MKR72" s="21"/>
      <c r="MKS72" s="21"/>
      <c r="MKT72" s="21"/>
      <c r="MKU72" s="21"/>
      <c r="MKV72" s="21"/>
      <c r="MKW72" s="21"/>
      <c r="MKX72" s="21"/>
      <c r="MKY72" s="21"/>
      <c r="MKZ72" s="21"/>
      <c r="MLA72" s="21"/>
      <c r="MLB72" s="21"/>
      <c r="MLC72" s="21"/>
      <c r="MLD72" s="21"/>
      <c r="MLE72" s="21"/>
      <c r="MLF72" s="21"/>
      <c r="MLG72" s="21"/>
      <c r="MLH72" s="21"/>
      <c r="MLI72" s="21"/>
      <c r="MLJ72" s="21"/>
      <c r="MLK72" s="21"/>
      <c r="MLL72" s="21"/>
      <c r="MLM72" s="21"/>
      <c r="MLN72" s="21"/>
      <c r="MLO72" s="21"/>
      <c r="MLP72" s="21"/>
      <c r="MLQ72" s="21"/>
      <c r="MLR72" s="21"/>
      <c r="MLS72" s="21"/>
      <c r="MLT72" s="21"/>
      <c r="MLU72" s="21"/>
      <c r="MLV72" s="21"/>
      <c r="MLW72" s="21"/>
      <c r="MLX72" s="21"/>
      <c r="MLY72" s="21"/>
      <c r="MLZ72" s="21"/>
      <c r="MMA72" s="21"/>
      <c r="MMB72" s="21"/>
      <c r="MMC72" s="21"/>
      <c r="MMD72" s="21"/>
      <c r="MME72" s="21"/>
      <c r="MMF72" s="21"/>
      <c r="MMG72" s="21"/>
      <c r="MMH72" s="21"/>
      <c r="MMI72" s="21"/>
      <c r="MMJ72" s="21"/>
      <c r="MMK72" s="21"/>
      <c r="MML72" s="21"/>
      <c r="MMM72" s="21"/>
      <c r="MMN72" s="21"/>
      <c r="MMO72" s="21"/>
      <c r="MMP72" s="21"/>
      <c r="MMQ72" s="21"/>
      <c r="MMR72" s="21"/>
      <c r="MMS72" s="21"/>
      <c r="MMT72" s="21"/>
      <c r="MMU72" s="21"/>
      <c r="MMV72" s="21"/>
      <c r="MMW72" s="21"/>
      <c r="MMX72" s="21"/>
      <c r="MMY72" s="21"/>
      <c r="MMZ72" s="21"/>
      <c r="MNA72" s="21"/>
      <c r="MNB72" s="21"/>
      <c r="MNC72" s="21"/>
      <c r="MND72" s="21"/>
      <c r="MNE72" s="21"/>
      <c r="MNF72" s="21"/>
      <c r="MNG72" s="21"/>
      <c r="MNH72" s="21"/>
      <c r="MNI72" s="21"/>
      <c r="MNJ72" s="21"/>
      <c r="MNK72" s="21"/>
      <c r="MNL72" s="21"/>
      <c r="MNM72" s="21"/>
      <c r="MNN72" s="21"/>
      <c r="MNO72" s="21"/>
      <c r="MNP72" s="21"/>
      <c r="MNQ72" s="21"/>
      <c r="MNR72" s="21"/>
      <c r="MNS72" s="21"/>
      <c r="MNT72" s="21"/>
      <c r="MNU72" s="21"/>
      <c r="MNV72" s="21"/>
      <c r="MNW72" s="21"/>
      <c r="MNX72" s="21"/>
      <c r="MNY72" s="21"/>
      <c r="MNZ72" s="21"/>
      <c r="MOA72" s="21"/>
      <c r="MOB72" s="21"/>
      <c r="MOC72" s="21"/>
      <c r="MOD72" s="21"/>
      <c r="MOE72" s="21"/>
      <c r="MOF72" s="21"/>
      <c r="MOG72" s="21"/>
      <c r="MOH72" s="21"/>
      <c r="MOI72" s="21"/>
      <c r="MOJ72" s="21"/>
      <c r="MOK72" s="21"/>
      <c r="MOL72" s="21"/>
      <c r="MOM72" s="21"/>
      <c r="MON72" s="21"/>
      <c r="MOO72" s="21"/>
      <c r="MOP72" s="21"/>
      <c r="MOQ72" s="21"/>
      <c r="MOR72" s="21"/>
      <c r="MOS72" s="21"/>
      <c r="MOT72" s="21"/>
      <c r="MOU72" s="21"/>
      <c r="MOV72" s="21"/>
      <c r="MOW72" s="21"/>
      <c r="MOX72" s="21"/>
      <c r="MOY72" s="21"/>
      <c r="MOZ72" s="21"/>
      <c r="MPA72" s="21"/>
      <c r="MPB72" s="21"/>
      <c r="MPC72" s="21"/>
      <c r="MPD72" s="21"/>
      <c r="MPE72" s="21"/>
      <c r="MPF72" s="21"/>
      <c r="MPG72" s="21"/>
      <c r="MPH72" s="21"/>
      <c r="MPI72" s="21"/>
      <c r="MPJ72" s="21"/>
      <c r="MPK72" s="21"/>
      <c r="MPL72" s="21"/>
      <c r="MPM72" s="21"/>
      <c r="MPN72" s="21"/>
      <c r="MPO72" s="21"/>
      <c r="MPP72" s="21"/>
      <c r="MPQ72" s="21"/>
      <c r="MPR72" s="21"/>
      <c r="MPS72" s="21"/>
      <c r="MPT72" s="21"/>
      <c r="MPU72" s="21"/>
      <c r="MPV72" s="21"/>
      <c r="MPW72" s="21"/>
      <c r="MPX72" s="21"/>
      <c r="MPY72" s="21"/>
      <c r="MPZ72" s="21"/>
      <c r="MQA72" s="21"/>
      <c r="MQB72" s="21"/>
      <c r="MQC72" s="21"/>
      <c r="MQD72" s="21"/>
      <c r="MQE72" s="21"/>
      <c r="MQF72" s="21"/>
      <c r="MQG72" s="21"/>
      <c r="MQH72" s="21"/>
      <c r="MQI72" s="21"/>
      <c r="MQJ72" s="21"/>
      <c r="MQK72" s="21"/>
      <c r="MQL72" s="21"/>
      <c r="MQM72" s="21"/>
      <c r="MQN72" s="21"/>
      <c r="MQO72" s="21"/>
      <c r="MQP72" s="21"/>
      <c r="MQQ72" s="21"/>
      <c r="MQR72" s="21"/>
      <c r="MQS72" s="21"/>
      <c r="MQT72" s="21"/>
      <c r="MQU72" s="21"/>
      <c r="MQV72" s="21"/>
      <c r="MQW72" s="21"/>
      <c r="MQX72" s="21"/>
      <c r="MQY72" s="21"/>
      <c r="MQZ72" s="21"/>
      <c r="MRA72" s="21"/>
      <c r="MRB72" s="21"/>
      <c r="MRC72" s="21"/>
      <c r="MRD72" s="21"/>
      <c r="MRE72" s="21"/>
      <c r="MRF72" s="21"/>
      <c r="MRG72" s="21"/>
      <c r="MRH72" s="21"/>
      <c r="MRI72" s="21"/>
      <c r="MRJ72" s="21"/>
      <c r="MRK72" s="21"/>
      <c r="MRL72" s="21"/>
      <c r="MRM72" s="21"/>
      <c r="MRN72" s="21"/>
      <c r="MRO72" s="21"/>
      <c r="MRP72" s="21"/>
      <c r="MRQ72" s="21"/>
      <c r="MRR72" s="21"/>
      <c r="MRS72" s="21"/>
      <c r="MRT72" s="21"/>
      <c r="MRU72" s="21"/>
      <c r="MRV72" s="21"/>
      <c r="MRW72" s="21"/>
      <c r="MRX72" s="21"/>
      <c r="MRY72" s="21"/>
      <c r="MRZ72" s="21"/>
      <c r="MSA72" s="21"/>
      <c r="MSB72" s="21"/>
      <c r="MSC72" s="21"/>
      <c r="MSD72" s="21"/>
      <c r="MSE72" s="21"/>
      <c r="MSF72" s="21"/>
      <c r="MSG72" s="21"/>
      <c r="MSH72" s="21"/>
      <c r="MSI72" s="21"/>
      <c r="MSJ72" s="21"/>
      <c r="MSK72" s="21"/>
      <c r="MSL72" s="21"/>
      <c r="MSM72" s="21"/>
      <c r="MSN72" s="21"/>
      <c r="MSO72" s="21"/>
      <c r="MSP72" s="21"/>
      <c r="MSQ72" s="21"/>
      <c r="MSR72" s="21"/>
      <c r="MSS72" s="21"/>
      <c r="MST72" s="21"/>
      <c r="MSU72" s="21"/>
      <c r="MSV72" s="21"/>
      <c r="MSW72" s="21"/>
      <c r="MSX72" s="21"/>
      <c r="MSY72" s="21"/>
      <c r="MSZ72" s="21"/>
      <c r="MTA72" s="21"/>
      <c r="MTB72" s="21"/>
      <c r="MTC72" s="21"/>
      <c r="MTD72" s="21"/>
      <c r="MTE72" s="21"/>
      <c r="MTF72" s="21"/>
      <c r="MTG72" s="21"/>
      <c r="MTH72" s="21"/>
      <c r="MTI72" s="21"/>
      <c r="MTJ72" s="21"/>
      <c r="MTK72" s="21"/>
      <c r="MTL72" s="21"/>
      <c r="MTM72" s="21"/>
      <c r="MTN72" s="21"/>
      <c r="MTO72" s="21"/>
      <c r="MTP72" s="21"/>
      <c r="MTQ72" s="21"/>
      <c r="MTR72" s="21"/>
      <c r="MTS72" s="21"/>
      <c r="MTT72" s="21"/>
      <c r="MTU72" s="21"/>
      <c r="MTV72" s="21"/>
      <c r="MTW72" s="21"/>
      <c r="MTX72" s="21"/>
      <c r="MTY72" s="21"/>
      <c r="MTZ72" s="21"/>
      <c r="MUA72" s="21"/>
      <c r="MUB72" s="21"/>
      <c r="MUC72" s="21"/>
      <c r="MUD72" s="21"/>
      <c r="MUE72" s="21"/>
      <c r="MUF72" s="21"/>
      <c r="MUG72" s="21"/>
      <c r="MUH72" s="21"/>
      <c r="MUI72" s="21"/>
      <c r="MUJ72" s="21"/>
      <c r="MUK72" s="21"/>
      <c r="MUL72" s="21"/>
      <c r="MUM72" s="21"/>
      <c r="MUN72" s="21"/>
      <c r="MUO72" s="21"/>
      <c r="MUP72" s="21"/>
      <c r="MUQ72" s="21"/>
      <c r="MUR72" s="21"/>
      <c r="MUS72" s="21"/>
      <c r="MUT72" s="21"/>
      <c r="MUU72" s="21"/>
      <c r="MUV72" s="21"/>
      <c r="MUW72" s="21"/>
      <c r="MUX72" s="21"/>
      <c r="MUY72" s="21"/>
      <c r="MUZ72" s="21"/>
      <c r="MVA72" s="21"/>
      <c r="MVB72" s="21"/>
      <c r="MVC72" s="21"/>
      <c r="MVD72" s="21"/>
      <c r="MVE72" s="21"/>
      <c r="MVF72" s="21"/>
      <c r="MVG72" s="21"/>
      <c r="MVH72" s="21"/>
      <c r="MVI72" s="21"/>
      <c r="MVJ72" s="21"/>
      <c r="MVK72" s="21"/>
      <c r="MVL72" s="21"/>
      <c r="MVM72" s="21"/>
      <c r="MVN72" s="21"/>
      <c r="MVO72" s="21"/>
      <c r="MVP72" s="21"/>
      <c r="MVQ72" s="21"/>
      <c r="MVR72" s="21"/>
      <c r="MVS72" s="21"/>
      <c r="MVT72" s="21"/>
      <c r="MVU72" s="21"/>
      <c r="MVV72" s="21"/>
      <c r="MVW72" s="21"/>
      <c r="MVX72" s="21"/>
      <c r="MVY72" s="21"/>
      <c r="MVZ72" s="21"/>
      <c r="MWA72" s="21"/>
      <c r="MWB72" s="21"/>
      <c r="MWC72" s="21"/>
      <c r="MWD72" s="21"/>
      <c r="MWE72" s="21"/>
      <c r="MWF72" s="21"/>
      <c r="MWG72" s="21"/>
      <c r="MWH72" s="21"/>
      <c r="MWI72" s="21"/>
      <c r="MWJ72" s="21"/>
      <c r="MWK72" s="21"/>
      <c r="MWL72" s="21"/>
      <c r="MWM72" s="21"/>
      <c r="MWN72" s="21"/>
      <c r="MWO72" s="21"/>
      <c r="MWP72" s="21"/>
      <c r="MWQ72" s="21"/>
      <c r="MWR72" s="21"/>
      <c r="MWS72" s="21"/>
      <c r="MWT72" s="21"/>
      <c r="MWU72" s="21"/>
      <c r="MWV72" s="21"/>
      <c r="MWW72" s="21"/>
      <c r="MWX72" s="21"/>
      <c r="MWY72" s="21"/>
      <c r="MWZ72" s="21"/>
      <c r="MXA72" s="21"/>
      <c r="MXB72" s="21"/>
      <c r="MXC72" s="21"/>
      <c r="MXD72" s="21"/>
      <c r="MXE72" s="21"/>
      <c r="MXF72" s="21"/>
      <c r="MXG72" s="21"/>
      <c r="MXH72" s="21"/>
      <c r="MXI72" s="21"/>
      <c r="MXJ72" s="21"/>
      <c r="MXK72" s="21"/>
      <c r="MXL72" s="21"/>
      <c r="MXM72" s="21"/>
      <c r="MXN72" s="21"/>
      <c r="MXO72" s="21"/>
      <c r="MXP72" s="21"/>
      <c r="MXQ72" s="21"/>
      <c r="MXR72" s="21"/>
      <c r="MXS72" s="21"/>
      <c r="MXT72" s="21"/>
      <c r="MXU72" s="21"/>
      <c r="MXV72" s="21"/>
      <c r="MXW72" s="21"/>
      <c r="MXX72" s="21"/>
      <c r="MXY72" s="21"/>
      <c r="MXZ72" s="21"/>
      <c r="MYA72" s="21"/>
      <c r="MYB72" s="21"/>
      <c r="MYC72" s="21"/>
      <c r="MYD72" s="21"/>
      <c r="MYE72" s="21"/>
      <c r="MYF72" s="21"/>
      <c r="MYG72" s="21"/>
      <c r="MYH72" s="21"/>
      <c r="MYI72" s="21"/>
      <c r="MYJ72" s="21"/>
      <c r="MYK72" s="21"/>
      <c r="MYL72" s="21"/>
      <c r="MYM72" s="21"/>
      <c r="MYN72" s="21"/>
      <c r="MYO72" s="21"/>
      <c r="MYP72" s="21"/>
      <c r="MYQ72" s="21"/>
      <c r="MYR72" s="21"/>
      <c r="MYS72" s="21"/>
      <c r="MYT72" s="21"/>
      <c r="MYU72" s="21"/>
      <c r="MYV72" s="21"/>
      <c r="MYW72" s="21"/>
      <c r="MYX72" s="21"/>
      <c r="MYY72" s="21"/>
      <c r="MYZ72" s="21"/>
      <c r="MZA72" s="21"/>
      <c r="MZB72" s="21"/>
      <c r="MZC72" s="21"/>
      <c r="MZD72" s="21"/>
      <c r="MZE72" s="21"/>
      <c r="MZF72" s="21"/>
      <c r="MZG72" s="21"/>
      <c r="MZH72" s="21"/>
      <c r="MZI72" s="21"/>
      <c r="MZJ72" s="21"/>
      <c r="MZK72" s="21"/>
      <c r="MZL72" s="21"/>
      <c r="MZM72" s="21"/>
      <c r="MZN72" s="21"/>
      <c r="MZO72" s="21"/>
      <c r="MZP72" s="21"/>
      <c r="MZQ72" s="21"/>
      <c r="MZR72" s="21"/>
      <c r="MZS72" s="21"/>
      <c r="MZT72" s="21"/>
      <c r="MZU72" s="21"/>
      <c r="MZV72" s="21"/>
      <c r="MZW72" s="21"/>
      <c r="MZX72" s="21"/>
      <c r="MZY72" s="21"/>
      <c r="MZZ72" s="21"/>
      <c r="NAA72" s="21"/>
      <c r="NAB72" s="21"/>
      <c r="NAC72" s="21"/>
      <c r="NAD72" s="21"/>
      <c r="NAE72" s="21"/>
      <c r="NAF72" s="21"/>
      <c r="NAG72" s="21"/>
      <c r="NAH72" s="21"/>
      <c r="NAI72" s="21"/>
      <c r="NAJ72" s="21"/>
      <c r="NAK72" s="21"/>
      <c r="NAL72" s="21"/>
      <c r="NAM72" s="21"/>
      <c r="NAN72" s="21"/>
      <c r="NAO72" s="21"/>
      <c r="NAP72" s="21"/>
      <c r="NAQ72" s="21"/>
      <c r="NAR72" s="21"/>
      <c r="NAS72" s="21"/>
      <c r="NAT72" s="21"/>
      <c r="NAU72" s="21"/>
      <c r="NAV72" s="21"/>
      <c r="NAW72" s="21"/>
      <c r="NAX72" s="21"/>
      <c r="NAY72" s="21"/>
      <c r="NAZ72" s="21"/>
      <c r="NBA72" s="21"/>
      <c r="NBB72" s="21"/>
      <c r="NBC72" s="21"/>
      <c r="NBD72" s="21"/>
      <c r="NBE72" s="21"/>
      <c r="NBF72" s="21"/>
      <c r="NBG72" s="21"/>
      <c r="NBH72" s="21"/>
      <c r="NBI72" s="21"/>
      <c r="NBJ72" s="21"/>
      <c r="NBK72" s="21"/>
      <c r="NBL72" s="21"/>
      <c r="NBM72" s="21"/>
      <c r="NBN72" s="21"/>
      <c r="NBO72" s="21"/>
      <c r="NBP72" s="21"/>
      <c r="NBQ72" s="21"/>
      <c r="NBR72" s="21"/>
      <c r="NBS72" s="21"/>
      <c r="NBT72" s="21"/>
      <c r="NBU72" s="21"/>
      <c r="NBV72" s="21"/>
      <c r="NBW72" s="21"/>
      <c r="NBX72" s="21"/>
      <c r="NBY72" s="21"/>
      <c r="NBZ72" s="21"/>
      <c r="NCA72" s="21"/>
      <c r="NCB72" s="21"/>
      <c r="NCC72" s="21"/>
      <c r="NCD72" s="21"/>
      <c r="NCE72" s="21"/>
      <c r="NCF72" s="21"/>
      <c r="NCG72" s="21"/>
      <c r="NCH72" s="21"/>
      <c r="NCI72" s="21"/>
      <c r="NCJ72" s="21"/>
      <c r="NCK72" s="21"/>
      <c r="NCL72" s="21"/>
      <c r="NCM72" s="21"/>
      <c r="NCN72" s="21"/>
      <c r="NCO72" s="21"/>
      <c r="NCP72" s="21"/>
      <c r="NCQ72" s="21"/>
      <c r="NCR72" s="21"/>
      <c r="NCS72" s="21"/>
      <c r="NCT72" s="21"/>
      <c r="NCU72" s="21"/>
      <c r="NCV72" s="21"/>
      <c r="NCW72" s="21"/>
      <c r="NCX72" s="21"/>
      <c r="NCY72" s="21"/>
      <c r="NCZ72" s="21"/>
      <c r="NDA72" s="21"/>
      <c r="NDB72" s="21"/>
      <c r="NDC72" s="21"/>
      <c r="NDD72" s="21"/>
      <c r="NDE72" s="21"/>
      <c r="NDF72" s="21"/>
      <c r="NDG72" s="21"/>
      <c r="NDH72" s="21"/>
      <c r="NDI72" s="21"/>
      <c r="NDJ72" s="21"/>
      <c r="NDK72" s="21"/>
      <c r="NDL72" s="21"/>
      <c r="NDM72" s="21"/>
      <c r="NDN72" s="21"/>
      <c r="NDO72" s="21"/>
      <c r="NDP72" s="21"/>
      <c r="NDQ72" s="21"/>
      <c r="NDR72" s="21"/>
      <c r="NDS72" s="21"/>
      <c r="NDT72" s="21"/>
      <c r="NDU72" s="21"/>
      <c r="NDV72" s="21"/>
      <c r="NDW72" s="21"/>
      <c r="NDX72" s="21"/>
      <c r="NDY72" s="21"/>
      <c r="NDZ72" s="21"/>
      <c r="NEA72" s="21"/>
      <c r="NEB72" s="21"/>
      <c r="NEC72" s="21"/>
      <c r="NED72" s="21"/>
      <c r="NEE72" s="21"/>
      <c r="NEF72" s="21"/>
      <c r="NEG72" s="21"/>
      <c r="NEH72" s="21"/>
      <c r="NEI72" s="21"/>
      <c r="NEJ72" s="21"/>
      <c r="NEK72" s="21"/>
      <c r="NEL72" s="21"/>
      <c r="NEM72" s="21"/>
      <c r="NEN72" s="21"/>
      <c r="NEO72" s="21"/>
      <c r="NEP72" s="21"/>
      <c r="NEQ72" s="21"/>
      <c r="NER72" s="21"/>
      <c r="NES72" s="21"/>
      <c r="NET72" s="21"/>
      <c r="NEU72" s="21"/>
      <c r="NEV72" s="21"/>
      <c r="NEW72" s="21"/>
      <c r="NEX72" s="21"/>
      <c r="NEY72" s="21"/>
      <c r="NEZ72" s="21"/>
      <c r="NFA72" s="21"/>
      <c r="NFB72" s="21"/>
      <c r="NFC72" s="21"/>
      <c r="NFD72" s="21"/>
      <c r="NFE72" s="21"/>
      <c r="NFF72" s="21"/>
      <c r="NFG72" s="21"/>
      <c r="NFH72" s="21"/>
      <c r="NFI72" s="21"/>
      <c r="NFJ72" s="21"/>
      <c r="NFK72" s="21"/>
      <c r="NFL72" s="21"/>
      <c r="NFM72" s="21"/>
      <c r="NFN72" s="21"/>
      <c r="NFO72" s="21"/>
      <c r="NFP72" s="21"/>
      <c r="NFQ72" s="21"/>
      <c r="NFR72" s="21"/>
      <c r="NFS72" s="21"/>
      <c r="NFT72" s="21"/>
      <c r="NFU72" s="21"/>
      <c r="NFV72" s="21"/>
      <c r="NFW72" s="21"/>
      <c r="NFX72" s="21"/>
      <c r="NFY72" s="21"/>
      <c r="NFZ72" s="21"/>
      <c r="NGA72" s="21"/>
      <c r="NGB72" s="21"/>
      <c r="NGC72" s="21"/>
      <c r="NGD72" s="21"/>
      <c r="NGE72" s="21"/>
      <c r="NGF72" s="21"/>
      <c r="NGG72" s="21"/>
      <c r="NGH72" s="21"/>
      <c r="NGI72" s="21"/>
      <c r="NGJ72" s="21"/>
      <c r="NGK72" s="21"/>
      <c r="NGL72" s="21"/>
      <c r="NGM72" s="21"/>
      <c r="NGN72" s="21"/>
      <c r="NGO72" s="21"/>
      <c r="NGP72" s="21"/>
      <c r="NGQ72" s="21"/>
      <c r="NGR72" s="21"/>
      <c r="NGS72" s="21"/>
      <c r="NGT72" s="21"/>
      <c r="NGU72" s="21"/>
      <c r="NGV72" s="21"/>
      <c r="NGW72" s="21"/>
      <c r="NGX72" s="21"/>
      <c r="NGY72" s="21"/>
      <c r="NGZ72" s="21"/>
      <c r="NHA72" s="21"/>
      <c r="NHB72" s="21"/>
      <c r="NHC72" s="21"/>
      <c r="NHD72" s="21"/>
      <c r="NHE72" s="21"/>
      <c r="NHF72" s="21"/>
      <c r="NHG72" s="21"/>
      <c r="NHH72" s="21"/>
      <c r="NHI72" s="21"/>
      <c r="NHJ72" s="21"/>
      <c r="NHK72" s="21"/>
      <c r="NHL72" s="21"/>
      <c r="NHM72" s="21"/>
      <c r="NHN72" s="21"/>
      <c r="NHO72" s="21"/>
      <c r="NHP72" s="21"/>
      <c r="NHQ72" s="21"/>
      <c r="NHR72" s="21"/>
      <c r="NHS72" s="21"/>
      <c r="NHT72" s="21"/>
      <c r="NHU72" s="21"/>
      <c r="NHV72" s="21"/>
      <c r="NHW72" s="21"/>
      <c r="NHX72" s="21"/>
      <c r="NHY72" s="21"/>
      <c r="NHZ72" s="21"/>
      <c r="NIA72" s="21"/>
      <c r="NIB72" s="21"/>
      <c r="NIC72" s="21"/>
      <c r="NID72" s="21"/>
      <c r="NIE72" s="21"/>
      <c r="NIF72" s="21"/>
      <c r="NIG72" s="21"/>
      <c r="NIH72" s="21"/>
      <c r="NII72" s="21"/>
      <c r="NIJ72" s="21"/>
      <c r="NIK72" s="21"/>
      <c r="NIL72" s="21"/>
      <c r="NIM72" s="21"/>
      <c r="NIN72" s="21"/>
      <c r="NIO72" s="21"/>
      <c r="NIP72" s="21"/>
      <c r="NIQ72" s="21"/>
      <c r="NIR72" s="21"/>
      <c r="NIS72" s="21"/>
      <c r="NIT72" s="21"/>
      <c r="NIU72" s="21"/>
      <c r="NIV72" s="21"/>
      <c r="NIW72" s="21"/>
      <c r="NIX72" s="21"/>
      <c r="NIY72" s="21"/>
      <c r="NIZ72" s="21"/>
      <c r="NJA72" s="21"/>
      <c r="NJB72" s="21"/>
      <c r="NJC72" s="21"/>
      <c r="NJD72" s="21"/>
      <c r="NJE72" s="21"/>
      <c r="NJF72" s="21"/>
      <c r="NJG72" s="21"/>
      <c r="NJH72" s="21"/>
      <c r="NJI72" s="21"/>
      <c r="NJJ72" s="21"/>
      <c r="NJK72" s="21"/>
      <c r="NJL72" s="21"/>
      <c r="NJM72" s="21"/>
      <c r="NJN72" s="21"/>
      <c r="NJO72" s="21"/>
      <c r="NJP72" s="21"/>
      <c r="NJQ72" s="21"/>
      <c r="NJR72" s="21"/>
      <c r="NJS72" s="21"/>
      <c r="NJT72" s="21"/>
      <c r="NJU72" s="21"/>
      <c r="NJV72" s="21"/>
      <c r="NJW72" s="21"/>
      <c r="NJX72" s="21"/>
      <c r="NJY72" s="21"/>
      <c r="NJZ72" s="21"/>
      <c r="NKA72" s="21"/>
      <c r="NKB72" s="21"/>
      <c r="NKC72" s="21"/>
      <c r="NKD72" s="21"/>
      <c r="NKE72" s="21"/>
      <c r="NKF72" s="21"/>
      <c r="NKG72" s="21"/>
      <c r="NKH72" s="21"/>
      <c r="NKI72" s="21"/>
      <c r="NKJ72" s="21"/>
      <c r="NKK72" s="21"/>
      <c r="NKL72" s="21"/>
      <c r="NKM72" s="21"/>
      <c r="NKN72" s="21"/>
      <c r="NKO72" s="21"/>
      <c r="NKP72" s="21"/>
      <c r="NKQ72" s="21"/>
      <c r="NKR72" s="21"/>
      <c r="NKS72" s="21"/>
      <c r="NKT72" s="21"/>
      <c r="NKU72" s="21"/>
      <c r="NKV72" s="21"/>
      <c r="NKW72" s="21"/>
      <c r="NKX72" s="21"/>
      <c r="NKY72" s="21"/>
      <c r="NKZ72" s="21"/>
      <c r="NLA72" s="21"/>
      <c r="NLB72" s="21"/>
      <c r="NLC72" s="21"/>
      <c r="NLD72" s="21"/>
      <c r="NLE72" s="21"/>
      <c r="NLF72" s="21"/>
      <c r="NLG72" s="21"/>
      <c r="NLH72" s="21"/>
      <c r="NLI72" s="21"/>
      <c r="NLJ72" s="21"/>
      <c r="NLK72" s="21"/>
      <c r="NLL72" s="21"/>
      <c r="NLM72" s="21"/>
      <c r="NLN72" s="21"/>
      <c r="NLO72" s="21"/>
      <c r="NLP72" s="21"/>
      <c r="NLQ72" s="21"/>
      <c r="NLR72" s="21"/>
      <c r="NLS72" s="21"/>
      <c r="NLT72" s="21"/>
      <c r="NLU72" s="21"/>
      <c r="NLV72" s="21"/>
      <c r="NLW72" s="21"/>
      <c r="NLX72" s="21"/>
      <c r="NLY72" s="21"/>
      <c r="NLZ72" s="21"/>
      <c r="NMA72" s="21"/>
      <c r="NMB72" s="21"/>
      <c r="NMC72" s="21"/>
      <c r="NMD72" s="21"/>
      <c r="NME72" s="21"/>
      <c r="NMF72" s="21"/>
      <c r="NMG72" s="21"/>
      <c r="NMH72" s="21"/>
      <c r="NMI72" s="21"/>
      <c r="NMJ72" s="21"/>
      <c r="NMK72" s="21"/>
      <c r="NML72" s="21"/>
      <c r="NMM72" s="21"/>
      <c r="NMN72" s="21"/>
      <c r="NMO72" s="21"/>
      <c r="NMP72" s="21"/>
      <c r="NMQ72" s="21"/>
      <c r="NMR72" s="21"/>
      <c r="NMS72" s="21"/>
      <c r="NMT72" s="21"/>
      <c r="NMU72" s="21"/>
      <c r="NMV72" s="21"/>
      <c r="NMW72" s="21"/>
      <c r="NMX72" s="21"/>
      <c r="NMY72" s="21"/>
      <c r="NMZ72" s="21"/>
      <c r="NNA72" s="21"/>
      <c r="NNB72" s="21"/>
      <c r="NNC72" s="21"/>
      <c r="NND72" s="21"/>
      <c r="NNE72" s="21"/>
      <c r="NNF72" s="21"/>
      <c r="NNG72" s="21"/>
      <c r="NNH72" s="21"/>
      <c r="NNI72" s="21"/>
      <c r="NNJ72" s="21"/>
      <c r="NNK72" s="21"/>
      <c r="NNL72" s="21"/>
      <c r="NNM72" s="21"/>
      <c r="NNN72" s="21"/>
      <c r="NNO72" s="21"/>
      <c r="NNP72" s="21"/>
      <c r="NNQ72" s="21"/>
      <c r="NNR72" s="21"/>
      <c r="NNS72" s="21"/>
      <c r="NNT72" s="21"/>
      <c r="NNU72" s="21"/>
      <c r="NNV72" s="21"/>
      <c r="NNW72" s="21"/>
      <c r="NNX72" s="21"/>
      <c r="NNY72" s="21"/>
      <c r="NNZ72" s="21"/>
      <c r="NOA72" s="21"/>
      <c r="NOB72" s="21"/>
      <c r="NOC72" s="21"/>
      <c r="NOD72" s="21"/>
      <c r="NOE72" s="21"/>
      <c r="NOF72" s="21"/>
      <c r="NOG72" s="21"/>
      <c r="NOH72" s="21"/>
      <c r="NOI72" s="21"/>
      <c r="NOJ72" s="21"/>
      <c r="NOK72" s="21"/>
      <c r="NOL72" s="21"/>
      <c r="NOM72" s="21"/>
      <c r="NON72" s="21"/>
      <c r="NOO72" s="21"/>
      <c r="NOP72" s="21"/>
      <c r="NOQ72" s="21"/>
      <c r="NOR72" s="21"/>
      <c r="NOS72" s="21"/>
      <c r="NOT72" s="21"/>
      <c r="NOU72" s="21"/>
      <c r="NOV72" s="21"/>
      <c r="NOW72" s="21"/>
      <c r="NOX72" s="21"/>
      <c r="NOY72" s="21"/>
      <c r="NOZ72" s="21"/>
      <c r="NPA72" s="21"/>
      <c r="NPB72" s="21"/>
      <c r="NPC72" s="21"/>
      <c r="NPD72" s="21"/>
      <c r="NPE72" s="21"/>
      <c r="NPF72" s="21"/>
      <c r="NPG72" s="21"/>
      <c r="NPH72" s="21"/>
      <c r="NPI72" s="21"/>
      <c r="NPJ72" s="21"/>
      <c r="NPK72" s="21"/>
      <c r="NPL72" s="21"/>
      <c r="NPM72" s="21"/>
      <c r="NPN72" s="21"/>
      <c r="NPO72" s="21"/>
      <c r="NPP72" s="21"/>
      <c r="NPQ72" s="21"/>
      <c r="NPR72" s="21"/>
      <c r="NPS72" s="21"/>
      <c r="NPT72" s="21"/>
      <c r="NPU72" s="21"/>
      <c r="NPV72" s="21"/>
      <c r="NPW72" s="21"/>
      <c r="NPX72" s="21"/>
      <c r="NPY72" s="21"/>
      <c r="NPZ72" s="21"/>
      <c r="NQA72" s="21"/>
      <c r="NQB72" s="21"/>
      <c r="NQC72" s="21"/>
      <c r="NQD72" s="21"/>
      <c r="NQE72" s="21"/>
      <c r="NQF72" s="21"/>
      <c r="NQG72" s="21"/>
      <c r="NQH72" s="21"/>
      <c r="NQI72" s="21"/>
      <c r="NQJ72" s="21"/>
      <c r="NQK72" s="21"/>
      <c r="NQL72" s="21"/>
      <c r="NQM72" s="21"/>
      <c r="NQN72" s="21"/>
      <c r="NQO72" s="21"/>
      <c r="NQP72" s="21"/>
      <c r="NQQ72" s="21"/>
      <c r="NQR72" s="21"/>
      <c r="NQS72" s="21"/>
      <c r="NQT72" s="21"/>
      <c r="NQU72" s="21"/>
      <c r="NQV72" s="21"/>
      <c r="NQW72" s="21"/>
      <c r="NQX72" s="21"/>
      <c r="NQY72" s="21"/>
      <c r="NQZ72" s="21"/>
      <c r="NRA72" s="21"/>
      <c r="NRB72" s="21"/>
      <c r="NRC72" s="21"/>
      <c r="NRD72" s="21"/>
      <c r="NRE72" s="21"/>
      <c r="NRF72" s="21"/>
      <c r="NRG72" s="21"/>
      <c r="NRH72" s="21"/>
      <c r="NRI72" s="21"/>
      <c r="NRJ72" s="21"/>
      <c r="NRK72" s="21"/>
      <c r="NRL72" s="21"/>
      <c r="NRM72" s="21"/>
      <c r="NRN72" s="21"/>
      <c r="NRO72" s="21"/>
      <c r="NRP72" s="21"/>
      <c r="NRQ72" s="21"/>
      <c r="NRR72" s="21"/>
      <c r="NRS72" s="21"/>
      <c r="NRT72" s="21"/>
      <c r="NRU72" s="21"/>
      <c r="NRV72" s="21"/>
      <c r="NRW72" s="21"/>
      <c r="NRX72" s="21"/>
      <c r="NRY72" s="21"/>
      <c r="NRZ72" s="21"/>
      <c r="NSA72" s="21"/>
      <c r="NSB72" s="21"/>
      <c r="NSC72" s="21"/>
      <c r="NSD72" s="21"/>
      <c r="NSE72" s="21"/>
      <c r="NSF72" s="21"/>
      <c r="NSG72" s="21"/>
      <c r="NSH72" s="21"/>
      <c r="NSI72" s="21"/>
      <c r="NSJ72" s="21"/>
      <c r="NSK72" s="21"/>
      <c r="NSL72" s="21"/>
      <c r="NSM72" s="21"/>
      <c r="NSN72" s="21"/>
      <c r="NSO72" s="21"/>
      <c r="NSP72" s="21"/>
      <c r="NSQ72" s="21"/>
      <c r="NSR72" s="21"/>
      <c r="NSS72" s="21"/>
      <c r="NST72" s="21"/>
      <c r="NSU72" s="21"/>
      <c r="NSV72" s="21"/>
      <c r="NSW72" s="21"/>
      <c r="NSX72" s="21"/>
      <c r="NSY72" s="21"/>
      <c r="NSZ72" s="21"/>
      <c r="NTA72" s="21"/>
      <c r="NTB72" s="21"/>
      <c r="NTC72" s="21"/>
      <c r="NTD72" s="21"/>
      <c r="NTE72" s="21"/>
      <c r="NTF72" s="21"/>
      <c r="NTG72" s="21"/>
      <c r="NTH72" s="21"/>
      <c r="NTI72" s="21"/>
      <c r="NTJ72" s="21"/>
      <c r="NTK72" s="21"/>
      <c r="NTL72" s="21"/>
      <c r="NTM72" s="21"/>
      <c r="NTN72" s="21"/>
      <c r="NTO72" s="21"/>
      <c r="NTP72" s="21"/>
      <c r="NTQ72" s="21"/>
      <c r="NTR72" s="21"/>
      <c r="NTS72" s="21"/>
      <c r="NTT72" s="21"/>
      <c r="NTU72" s="21"/>
      <c r="NTV72" s="21"/>
      <c r="NTW72" s="21"/>
      <c r="NTX72" s="21"/>
      <c r="NTY72" s="21"/>
      <c r="NTZ72" s="21"/>
      <c r="NUA72" s="21"/>
      <c r="NUB72" s="21"/>
      <c r="NUC72" s="21"/>
      <c r="NUD72" s="21"/>
      <c r="NUE72" s="21"/>
      <c r="NUF72" s="21"/>
      <c r="NUG72" s="21"/>
      <c r="NUH72" s="21"/>
      <c r="NUI72" s="21"/>
      <c r="NUJ72" s="21"/>
      <c r="NUK72" s="21"/>
      <c r="NUL72" s="21"/>
      <c r="NUM72" s="21"/>
      <c r="NUN72" s="21"/>
      <c r="NUO72" s="21"/>
      <c r="NUP72" s="21"/>
      <c r="NUQ72" s="21"/>
      <c r="NUR72" s="21"/>
      <c r="NUS72" s="21"/>
      <c r="NUT72" s="21"/>
      <c r="NUU72" s="21"/>
      <c r="NUV72" s="21"/>
      <c r="NUW72" s="21"/>
      <c r="NUX72" s="21"/>
      <c r="NUY72" s="21"/>
      <c r="NUZ72" s="21"/>
      <c r="NVA72" s="21"/>
      <c r="NVB72" s="21"/>
      <c r="NVC72" s="21"/>
      <c r="NVD72" s="21"/>
      <c r="NVE72" s="21"/>
      <c r="NVF72" s="21"/>
      <c r="NVG72" s="21"/>
      <c r="NVH72" s="21"/>
      <c r="NVI72" s="21"/>
      <c r="NVJ72" s="21"/>
      <c r="NVK72" s="21"/>
      <c r="NVL72" s="21"/>
      <c r="NVM72" s="21"/>
      <c r="NVN72" s="21"/>
      <c r="NVO72" s="21"/>
      <c r="NVP72" s="21"/>
      <c r="NVQ72" s="21"/>
      <c r="NVR72" s="21"/>
      <c r="NVS72" s="21"/>
      <c r="NVT72" s="21"/>
      <c r="NVU72" s="21"/>
      <c r="NVV72" s="21"/>
      <c r="NVW72" s="21"/>
      <c r="NVX72" s="21"/>
      <c r="NVY72" s="21"/>
      <c r="NVZ72" s="21"/>
      <c r="NWA72" s="21"/>
      <c r="NWB72" s="21"/>
      <c r="NWC72" s="21"/>
      <c r="NWD72" s="21"/>
      <c r="NWE72" s="21"/>
      <c r="NWF72" s="21"/>
      <c r="NWG72" s="21"/>
      <c r="NWH72" s="21"/>
      <c r="NWI72" s="21"/>
      <c r="NWJ72" s="21"/>
      <c r="NWK72" s="21"/>
      <c r="NWL72" s="21"/>
      <c r="NWM72" s="21"/>
      <c r="NWN72" s="21"/>
      <c r="NWO72" s="21"/>
      <c r="NWP72" s="21"/>
      <c r="NWQ72" s="21"/>
      <c r="NWR72" s="21"/>
      <c r="NWS72" s="21"/>
      <c r="NWT72" s="21"/>
      <c r="NWU72" s="21"/>
      <c r="NWV72" s="21"/>
      <c r="NWW72" s="21"/>
      <c r="NWX72" s="21"/>
      <c r="NWY72" s="21"/>
      <c r="NWZ72" s="21"/>
      <c r="NXA72" s="21"/>
      <c r="NXB72" s="21"/>
      <c r="NXC72" s="21"/>
      <c r="NXD72" s="21"/>
      <c r="NXE72" s="21"/>
      <c r="NXF72" s="21"/>
      <c r="NXG72" s="21"/>
      <c r="NXH72" s="21"/>
      <c r="NXI72" s="21"/>
      <c r="NXJ72" s="21"/>
      <c r="NXK72" s="21"/>
      <c r="NXL72" s="21"/>
      <c r="NXM72" s="21"/>
      <c r="NXN72" s="21"/>
      <c r="NXO72" s="21"/>
      <c r="NXP72" s="21"/>
      <c r="NXQ72" s="21"/>
      <c r="NXR72" s="21"/>
      <c r="NXS72" s="21"/>
      <c r="NXT72" s="21"/>
      <c r="NXU72" s="21"/>
      <c r="NXV72" s="21"/>
      <c r="NXW72" s="21"/>
      <c r="NXX72" s="21"/>
      <c r="NXY72" s="21"/>
      <c r="NXZ72" s="21"/>
      <c r="NYA72" s="21"/>
      <c r="NYB72" s="21"/>
      <c r="NYC72" s="21"/>
      <c r="NYD72" s="21"/>
      <c r="NYE72" s="21"/>
      <c r="NYF72" s="21"/>
      <c r="NYG72" s="21"/>
      <c r="NYH72" s="21"/>
      <c r="NYI72" s="21"/>
      <c r="NYJ72" s="21"/>
      <c r="NYK72" s="21"/>
      <c r="NYL72" s="21"/>
      <c r="NYM72" s="21"/>
      <c r="NYN72" s="21"/>
      <c r="NYO72" s="21"/>
      <c r="NYP72" s="21"/>
      <c r="NYQ72" s="21"/>
      <c r="NYR72" s="21"/>
      <c r="NYS72" s="21"/>
      <c r="NYT72" s="21"/>
      <c r="NYU72" s="21"/>
      <c r="NYV72" s="21"/>
      <c r="NYW72" s="21"/>
      <c r="NYX72" s="21"/>
      <c r="NYY72" s="21"/>
      <c r="NYZ72" s="21"/>
      <c r="NZA72" s="21"/>
      <c r="NZB72" s="21"/>
      <c r="NZC72" s="21"/>
      <c r="NZD72" s="21"/>
      <c r="NZE72" s="21"/>
      <c r="NZF72" s="21"/>
      <c r="NZG72" s="21"/>
      <c r="NZH72" s="21"/>
      <c r="NZI72" s="21"/>
      <c r="NZJ72" s="21"/>
      <c r="NZK72" s="21"/>
      <c r="NZL72" s="21"/>
      <c r="NZM72" s="21"/>
      <c r="NZN72" s="21"/>
      <c r="NZO72" s="21"/>
      <c r="NZP72" s="21"/>
      <c r="NZQ72" s="21"/>
      <c r="NZR72" s="21"/>
      <c r="NZS72" s="21"/>
      <c r="NZT72" s="21"/>
      <c r="NZU72" s="21"/>
      <c r="NZV72" s="21"/>
      <c r="NZW72" s="21"/>
      <c r="NZX72" s="21"/>
      <c r="NZY72" s="21"/>
      <c r="NZZ72" s="21"/>
      <c r="OAA72" s="21"/>
      <c r="OAB72" s="21"/>
      <c r="OAC72" s="21"/>
      <c r="OAD72" s="21"/>
      <c r="OAE72" s="21"/>
      <c r="OAF72" s="21"/>
      <c r="OAG72" s="21"/>
      <c r="OAH72" s="21"/>
      <c r="OAI72" s="21"/>
      <c r="OAJ72" s="21"/>
      <c r="OAK72" s="21"/>
      <c r="OAL72" s="21"/>
      <c r="OAM72" s="21"/>
      <c r="OAN72" s="21"/>
      <c r="OAO72" s="21"/>
      <c r="OAP72" s="21"/>
      <c r="OAQ72" s="21"/>
      <c r="OAR72" s="21"/>
      <c r="OAS72" s="21"/>
      <c r="OAT72" s="21"/>
      <c r="OAU72" s="21"/>
      <c r="OAV72" s="21"/>
      <c r="OAW72" s="21"/>
      <c r="OAX72" s="21"/>
      <c r="OAY72" s="21"/>
      <c r="OAZ72" s="21"/>
      <c r="OBA72" s="21"/>
      <c r="OBB72" s="21"/>
      <c r="OBC72" s="21"/>
      <c r="OBD72" s="21"/>
      <c r="OBE72" s="21"/>
      <c r="OBF72" s="21"/>
      <c r="OBG72" s="21"/>
      <c r="OBH72" s="21"/>
      <c r="OBI72" s="21"/>
      <c r="OBJ72" s="21"/>
      <c r="OBK72" s="21"/>
      <c r="OBL72" s="21"/>
      <c r="OBM72" s="21"/>
      <c r="OBN72" s="21"/>
      <c r="OBO72" s="21"/>
      <c r="OBP72" s="21"/>
      <c r="OBQ72" s="21"/>
      <c r="OBR72" s="21"/>
      <c r="OBS72" s="21"/>
      <c r="OBT72" s="21"/>
      <c r="OBU72" s="21"/>
      <c r="OBV72" s="21"/>
      <c r="OBW72" s="21"/>
      <c r="OBX72" s="21"/>
      <c r="OBY72" s="21"/>
      <c r="OBZ72" s="21"/>
      <c r="OCA72" s="21"/>
      <c r="OCB72" s="21"/>
      <c r="OCC72" s="21"/>
      <c r="OCD72" s="21"/>
      <c r="OCE72" s="21"/>
      <c r="OCF72" s="21"/>
      <c r="OCG72" s="21"/>
      <c r="OCH72" s="21"/>
      <c r="OCI72" s="21"/>
      <c r="OCJ72" s="21"/>
      <c r="OCK72" s="21"/>
      <c r="OCL72" s="21"/>
      <c r="OCM72" s="21"/>
      <c r="OCN72" s="21"/>
      <c r="OCO72" s="21"/>
      <c r="OCP72" s="21"/>
      <c r="OCQ72" s="21"/>
      <c r="OCR72" s="21"/>
      <c r="OCS72" s="21"/>
      <c r="OCT72" s="21"/>
      <c r="OCU72" s="21"/>
      <c r="OCV72" s="21"/>
      <c r="OCW72" s="21"/>
      <c r="OCX72" s="21"/>
      <c r="OCY72" s="21"/>
      <c r="OCZ72" s="21"/>
      <c r="ODA72" s="21"/>
      <c r="ODB72" s="21"/>
      <c r="ODC72" s="21"/>
      <c r="ODD72" s="21"/>
      <c r="ODE72" s="21"/>
      <c r="ODF72" s="21"/>
      <c r="ODG72" s="21"/>
      <c r="ODH72" s="21"/>
      <c r="ODI72" s="21"/>
      <c r="ODJ72" s="21"/>
      <c r="ODK72" s="21"/>
      <c r="ODL72" s="21"/>
      <c r="ODM72" s="21"/>
      <c r="ODN72" s="21"/>
      <c r="ODO72" s="21"/>
      <c r="ODP72" s="21"/>
      <c r="ODQ72" s="21"/>
      <c r="ODR72" s="21"/>
      <c r="ODS72" s="21"/>
      <c r="ODT72" s="21"/>
      <c r="ODU72" s="21"/>
      <c r="ODV72" s="21"/>
      <c r="ODW72" s="21"/>
      <c r="ODX72" s="21"/>
      <c r="ODY72" s="21"/>
      <c r="ODZ72" s="21"/>
      <c r="OEA72" s="21"/>
      <c r="OEB72" s="21"/>
      <c r="OEC72" s="21"/>
      <c r="OED72" s="21"/>
      <c r="OEE72" s="21"/>
      <c r="OEF72" s="21"/>
      <c r="OEG72" s="21"/>
      <c r="OEH72" s="21"/>
      <c r="OEI72" s="21"/>
      <c r="OEJ72" s="21"/>
      <c r="OEK72" s="21"/>
      <c r="OEL72" s="21"/>
      <c r="OEM72" s="21"/>
      <c r="OEN72" s="21"/>
      <c r="OEO72" s="21"/>
      <c r="OEP72" s="21"/>
      <c r="OEQ72" s="21"/>
      <c r="OER72" s="21"/>
      <c r="OES72" s="21"/>
      <c r="OET72" s="21"/>
      <c r="OEU72" s="21"/>
      <c r="OEV72" s="21"/>
      <c r="OEW72" s="21"/>
      <c r="OEX72" s="21"/>
      <c r="OEY72" s="21"/>
      <c r="OEZ72" s="21"/>
      <c r="OFA72" s="21"/>
      <c r="OFB72" s="21"/>
      <c r="OFC72" s="21"/>
      <c r="OFD72" s="21"/>
      <c r="OFE72" s="21"/>
      <c r="OFF72" s="21"/>
      <c r="OFG72" s="21"/>
      <c r="OFH72" s="21"/>
      <c r="OFI72" s="21"/>
      <c r="OFJ72" s="21"/>
      <c r="OFK72" s="21"/>
      <c r="OFL72" s="21"/>
      <c r="OFM72" s="21"/>
      <c r="OFN72" s="21"/>
      <c r="OFO72" s="21"/>
      <c r="OFP72" s="21"/>
      <c r="OFQ72" s="21"/>
      <c r="OFR72" s="21"/>
      <c r="OFS72" s="21"/>
      <c r="OFT72" s="21"/>
      <c r="OFU72" s="21"/>
      <c r="OFV72" s="21"/>
      <c r="OFW72" s="21"/>
      <c r="OFX72" s="21"/>
      <c r="OFY72" s="21"/>
      <c r="OFZ72" s="21"/>
      <c r="OGA72" s="21"/>
      <c r="OGB72" s="21"/>
      <c r="OGC72" s="21"/>
      <c r="OGD72" s="21"/>
      <c r="OGE72" s="21"/>
      <c r="OGF72" s="21"/>
      <c r="OGG72" s="21"/>
      <c r="OGH72" s="21"/>
      <c r="OGI72" s="21"/>
      <c r="OGJ72" s="21"/>
      <c r="OGK72" s="21"/>
      <c r="OGL72" s="21"/>
      <c r="OGM72" s="21"/>
      <c r="OGN72" s="21"/>
      <c r="OGO72" s="21"/>
      <c r="OGP72" s="21"/>
      <c r="OGQ72" s="21"/>
      <c r="OGR72" s="21"/>
      <c r="OGS72" s="21"/>
      <c r="OGT72" s="21"/>
      <c r="OGU72" s="21"/>
      <c r="OGV72" s="21"/>
      <c r="OGW72" s="21"/>
      <c r="OGX72" s="21"/>
      <c r="OGY72" s="21"/>
      <c r="OGZ72" s="21"/>
      <c r="OHA72" s="21"/>
      <c r="OHB72" s="21"/>
      <c r="OHC72" s="21"/>
      <c r="OHD72" s="21"/>
      <c r="OHE72" s="21"/>
      <c r="OHF72" s="21"/>
      <c r="OHG72" s="21"/>
      <c r="OHH72" s="21"/>
      <c r="OHI72" s="21"/>
      <c r="OHJ72" s="21"/>
      <c r="OHK72" s="21"/>
      <c r="OHL72" s="21"/>
      <c r="OHM72" s="21"/>
      <c r="OHN72" s="21"/>
      <c r="OHO72" s="21"/>
      <c r="OHP72" s="21"/>
      <c r="OHQ72" s="21"/>
      <c r="OHR72" s="21"/>
      <c r="OHS72" s="21"/>
      <c r="OHT72" s="21"/>
      <c r="OHU72" s="21"/>
      <c r="OHV72" s="21"/>
      <c r="OHW72" s="21"/>
      <c r="OHX72" s="21"/>
      <c r="OHY72" s="21"/>
      <c r="OHZ72" s="21"/>
      <c r="OIA72" s="21"/>
      <c r="OIB72" s="21"/>
      <c r="OIC72" s="21"/>
      <c r="OID72" s="21"/>
      <c r="OIE72" s="21"/>
      <c r="OIF72" s="21"/>
      <c r="OIG72" s="21"/>
      <c r="OIH72" s="21"/>
      <c r="OII72" s="21"/>
      <c r="OIJ72" s="21"/>
      <c r="OIK72" s="21"/>
      <c r="OIL72" s="21"/>
      <c r="OIM72" s="21"/>
      <c r="OIN72" s="21"/>
      <c r="OIO72" s="21"/>
      <c r="OIP72" s="21"/>
      <c r="OIQ72" s="21"/>
      <c r="OIR72" s="21"/>
      <c r="OIS72" s="21"/>
      <c r="OIT72" s="21"/>
      <c r="OIU72" s="21"/>
      <c r="OIV72" s="21"/>
      <c r="OIW72" s="21"/>
      <c r="OIX72" s="21"/>
      <c r="OIY72" s="21"/>
      <c r="OIZ72" s="21"/>
      <c r="OJA72" s="21"/>
      <c r="OJB72" s="21"/>
      <c r="OJC72" s="21"/>
      <c r="OJD72" s="21"/>
      <c r="OJE72" s="21"/>
      <c r="OJF72" s="21"/>
      <c r="OJG72" s="21"/>
      <c r="OJH72" s="21"/>
      <c r="OJI72" s="21"/>
      <c r="OJJ72" s="21"/>
      <c r="OJK72" s="21"/>
      <c r="OJL72" s="21"/>
      <c r="OJM72" s="21"/>
      <c r="OJN72" s="21"/>
      <c r="OJO72" s="21"/>
      <c r="OJP72" s="21"/>
      <c r="OJQ72" s="21"/>
      <c r="OJR72" s="21"/>
      <c r="OJS72" s="21"/>
      <c r="OJT72" s="21"/>
      <c r="OJU72" s="21"/>
      <c r="OJV72" s="21"/>
      <c r="OJW72" s="21"/>
      <c r="OJX72" s="21"/>
      <c r="OJY72" s="21"/>
      <c r="OJZ72" s="21"/>
      <c r="OKA72" s="21"/>
      <c r="OKB72" s="21"/>
      <c r="OKC72" s="21"/>
      <c r="OKD72" s="21"/>
      <c r="OKE72" s="21"/>
      <c r="OKF72" s="21"/>
      <c r="OKG72" s="21"/>
      <c r="OKH72" s="21"/>
      <c r="OKI72" s="21"/>
      <c r="OKJ72" s="21"/>
      <c r="OKK72" s="21"/>
      <c r="OKL72" s="21"/>
      <c r="OKM72" s="21"/>
      <c r="OKN72" s="21"/>
      <c r="OKO72" s="21"/>
      <c r="OKP72" s="21"/>
      <c r="OKQ72" s="21"/>
      <c r="OKR72" s="21"/>
      <c r="OKS72" s="21"/>
      <c r="OKT72" s="21"/>
      <c r="OKU72" s="21"/>
      <c r="OKV72" s="21"/>
      <c r="OKW72" s="21"/>
      <c r="OKX72" s="21"/>
      <c r="OKY72" s="21"/>
      <c r="OKZ72" s="21"/>
      <c r="OLA72" s="21"/>
      <c r="OLB72" s="21"/>
      <c r="OLC72" s="21"/>
      <c r="OLD72" s="21"/>
      <c r="OLE72" s="21"/>
      <c r="OLF72" s="21"/>
      <c r="OLG72" s="21"/>
      <c r="OLH72" s="21"/>
      <c r="OLI72" s="21"/>
      <c r="OLJ72" s="21"/>
      <c r="OLK72" s="21"/>
      <c r="OLL72" s="21"/>
      <c r="OLM72" s="21"/>
      <c r="OLN72" s="21"/>
      <c r="OLO72" s="21"/>
      <c r="OLP72" s="21"/>
      <c r="OLQ72" s="21"/>
      <c r="OLR72" s="21"/>
      <c r="OLS72" s="21"/>
      <c r="OLT72" s="21"/>
      <c r="OLU72" s="21"/>
      <c r="OLV72" s="21"/>
      <c r="OLW72" s="21"/>
      <c r="OLX72" s="21"/>
      <c r="OLY72" s="21"/>
      <c r="OLZ72" s="21"/>
      <c r="OMA72" s="21"/>
      <c r="OMB72" s="21"/>
      <c r="OMC72" s="21"/>
      <c r="OMD72" s="21"/>
      <c r="OME72" s="21"/>
      <c r="OMF72" s="21"/>
      <c r="OMG72" s="21"/>
      <c r="OMH72" s="21"/>
      <c r="OMI72" s="21"/>
      <c r="OMJ72" s="21"/>
      <c r="OMK72" s="21"/>
      <c r="OML72" s="21"/>
      <c r="OMM72" s="21"/>
      <c r="OMN72" s="21"/>
      <c r="OMO72" s="21"/>
      <c r="OMP72" s="21"/>
      <c r="OMQ72" s="21"/>
      <c r="OMR72" s="21"/>
      <c r="OMS72" s="21"/>
      <c r="OMT72" s="21"/>
      <c r="OMU72" s="21"/>
      <c r="OMV72" s="21"/>
      <c r="OMW72" s="21"/>
      <c r="OMX72" s="21"/>
      <c r="OMY72" s="21"/>
      <c r="OMZ72" s="21"/>
      <c r="ONA72" s="21"/>
      <c r="ONB72" s="21"/>
      <c r="ONC72" s="21"/>
      <c r="OND72" s="21"/>
      <c r="ONE72" s="21"/>
      <c r="ONF72" s="21"/>
      <c r="ONG72" s="21"/>
      <c r="ONH72" s="21"/>
      <c r="ONI72" s="21"/>
      <c r="ONJ72" s="21"/>
      <c r="ONK72" s="21"/>
      <c r="ONL72" s="21"/>
      <c r="ONM72" s="21"/>
      <c r="ONN72" s="21"/>
      <c r="ONO72" s="21"/>
      <c r="ONP72" s="21"/>
      <c r="ONQ72" s="21"/>
      <c r="ONR72" s="21"/>
      <c r="ONS72" s="21"/>
      <c r="ONT72" s="21"/>
      <c r="ONU72" s="21"/>
      <c r="ONV72" s="21"/>
      <c r="ONW72" s="21"/>
      <c r="ONX72" s="21"/>
      <c r="ONY72" s="21"/>
      <c r="ONZ72" s="21"/>
      <c r="OOA72" s="21"/>
      <c r="OOB72" s="21"/>
      <c r="OOC72" s="21"/>
      <c r="OOD72" s="21"/>
      <c r="OOE72" s="21"/>
      <c r="OOF72" s="21"/>
      <c r="OOG72" s="21"/>
      <c r="OOH72" s="21"/>
      <c r="OOI72" s="21"/>
      <c r="OOJ72" s="21"/>
      <c r="OOK72" s="21"/>
      <c r="OOL72" s="21"/>
      <c r="OOM72" s="21"/>
      <c r="OON72" s="21"/>
      <c r="OOO72" s="21"/>
      <c r="OOP72" s="21"/>
      <c r="OOQ72" s="21"/>
      <c r="OOR72" s="21"/>
      <c r="OOS72" s="21"/>
      <c r="OOT72" s="21"/>
      <c r="OOU72" s="21"/>
      <c r="OOV72" s="21"/>
      <c r="OOW72" s="21"/>
      <c r="OOX72" s="21"/>
      <c r="OOY72" s="21"/>
      <c r="OOZ72" s="21"/>
      <c r="OPA72" s="21"/>
      <c r="OPB72" s="21"/>
      <c r="OPC72" s="21"/>
      <c r="OPD72" s="21"/>
      <c r="OPE72" s="21"/>
      <c r="OPF72" s="21"/>
      <c r="OPG72" s="21"/>
      <c r="OPH72" s="21"/>
      <c r="OPI72" s="21"/>
      <c r="OPJ72" s="21"/>
      <c r="OPK72" s="21"/>
      <c r="OPL72" s="21"/>
      <c r="OPM72" s="21"/>
      <c r="OPN72" s="21"/>
      <c r="OPO72" s="21"/>
      <c r="OPP72" s="21"/>
      <c r="OPQ72" s="21"/>
      <c r="OPR72" s="21"/>
      <c r="OPS72" s="21"/>
      <c r="OPT72" s="21"/>
      <c r="OPU72" s="21"/>
      <c r="OPV72" s="21"/>
      <c r="OPW72" s="21"/>
      <c r="OPX72" s="21"/>
      <c r="OPY72" s="21"/>
      <c r="OPZ72" s="21"/>
      <c r="OQA72" s="21"/>
      <c r="OQB72" s="21"/>
      <c r="OQC72" s="21"/>
      <c r="OQD72" s="21"/>
      <c r="OQE72" s="21"/>
      <c r="OQF72" s="21"/>
      <c r="OQG72" s="21"/>
      <c r="OQH72" s="21"/>
      <c r="OQI72" s="21"/>
      <c r="OQJ72" s="21"/>
      <c r="OQK72" s="21"/>
      <c r="OQL72" s="21"/>
      <c r="OQM72" s="21"/>
      <c r="OQN72" s="21"/>
      <c r="OQO72" s="21"/>
      <c r="OQP72" s="21"/>
      <c r="OQQ72" s="21"/>
      <c r="OQR72" s="21"/>
      <c r="OQS72" s="21"/>
      <c r="OQT72" s="21"/>
      <c r="OQU72" s="21"/>
      <c r="OQV72" s="21"/>
      <c r="OQW72" s="21"/>
      <c r="OQX72" s="21"/>
      <c r="OQY72" s="21"/>
      <c r="OQZ72" s="21"/>
      <c r="ORA72" s="21"/>
      <c r="ORB72" s="21"/>
      <c r="ORC72" s="21"/>
      <c r="ORD72" s="21"/>
      <c r="ORE72" s="21"/>
      <c r="ORF72" s="21"/>
      <c r="ORG72" s="21"/>
      <c r="ORH72" s="21"/>
      <c r="ORI72" s="21"/>
      <c r="ORJ72" s="21"/>
      <c r="ORK72" s="21"/>
      <c r="ORL72" s="21"/>
      <c r="ORM72" s="21"/>
      <c r="ORN72" s="21"/>
      <c r="ORO72" s="21"/>
      <c r="ORP72" s="21"/>
      <c r="ORQ72" s="21"/>
      <c r="ORR72" s="21"/>
      <c r="ORS72" s="21"/>
      <c r="ORT72" s="21"/>
      <c r="ORU72" s="21"/>
      <c r="ORV72" s="21"/>
      <c r="ORW72" s="21"/>
      <c r="ORX72" s="21"/>
      <c r="ORY72" s="21"/>
      <c r="ORZ72" s="21"/>
      <c r="OSA72" s="21"/>
      <c r="OSB72" s="21"/>
      <c r="OSC72" s="21"/>
      <c r="OSD72" s="21"/>
      <c r="OSE72" s="21"/>
      <c r="OSF72" s="21"/>
      <c r="OSG72" s="21"/>
      <c r="OSH72" s="21"/>
      <c r="OSI72" s="21"/>
      <c r="OSJ72" s="21"/>
      <c r="OSK72" s="21"/>
      <c r="OSL72" s="21"/>
      <c r="OSM72" s="21"/>
      <c r="OSN72" s="21"/>
      <c r="OSO72" s="21"/>
      <c r="OSP72" s="21"/>
      <c r="OSQ72" s="21"/>
      <c r="OSR72" s="21"/>
      <c r="OSS72" s="21"/>
      <c r="OST72" s="21"/>
      <c r="OSU72" s="21"/>
      <c r="OSV72" s="21"/>
      <c r="OSW72" s="21"/>
      <c r="OSX72" s="21"/>
      <c r="OSY72" s="21"/>
      <c r="OSZ72" s="21"/>
      <c r="OTA72" s="21"/>
      <c r="OTB72" s="21"/>
      <c r="OTC72" s="21"/>
      <c r="OTD72" s="21"/>
      <c r="OTE72" s="21"/>
      <c r="OTF72" s="21"/>
      <c r="OTG72" s="21"/>
      <c r="OTH72" s="21"/>
      <c r="OTI72" s="21"/>
      <c r="OTJ72" s="21"/>
      <c r="OTK72" s="21"/>
      <c r="OTL72" s="21"/>
      <c r="OTM72" s="21"/>
      <c r="OTN72" s="21"/>
      <c r="OTO72" s="21"/>
      <c r="OTP72" s="21"/>
      <c r="OTQ72" s="21"/>
      <c r="OTR72" s="21"/>
      <c r="OTS72" s="21"/>
      <c r="OTT72" s="21"/>
      <c r="OTU72" s="21"/>
      <c r="OTV72" s="21"/>
      <c r="OTW72" s="21"/>
      <c r="OTX72" s="21"/>
      <c r="OTY72" s="21"/>
      <c r="OTZ72" s="21"/>
      <c r="OUA72" s="21"/>
      <c r="OUB72" s="21"/>
      <c r="OUC72" s="21"/>
      <c r="OUD72" s="21"/>
      <c r="OUE72" s="21"/>
      <c r="OUF72" s="21"/>
      <c r="OUG72" s="21"/>
      <c r="OUH72" s="21"/>
      <c r="OUI72" s="21"/>
      <c r="OUJ72" s="21"/>
      <c r="OUK72" s="21"/>
      <c r="OUL72" s="21"/>
      <c r="OUM72" s="21"/>
      <c r="OUN72" s="21"/>
      <c r="OUO72" s="21"/>
      <c r="OUP72" s="21"/>
      <c r="OUQ72" s="21"/>
      <c r="OUR72" s="21"/>
      <c r="OUS72" s="21"/>
      <c r="OUT72" s="21"/>
      <c r="OUU72" s="21"/>
      <c r="OUV72" s="21"/>
      <c r="OUW72" s="21"/>
      <c r="OUX72" s="21"/>
      <c r="OUY72" s="21"/>
      <c r="OUZ72" s="21"/>
      <c r="OVA72" s="21"/>
      <c r="OVB72" s="21"/>
      <c r="OVC72" s="21"/>
      <c r="OVD72" s="21"/>
      <c r="OVE72" s="21"/>
      <c r="OVF72" s="21"/>
      <c r="OVG72" s="21"/>
      <c r="OVH72" s="21"/>
      <c r="OVI72" s="21"/>
      <c r="OVJ72" s="21"/>
      <c r="OVK72" s="21"/>
      <c r="OVL72" s="21"/>
      <c r="OVM72" s="21"/>
      <c r="OVN72" s="21"/>
      <c r="OVO72" s="21"/>
      <c r="OVP72" s="21"/>
      <c r="OVQ72" s="21"/>
      <c r="OVR72" s="21"/>
      <c r="OVS72" s="21"/>
      <c r="OVT72" s="21"/>
      <c r="OVU72" s="21"/>
      <c r="OVV72" s="21"/>
      <c r="OVW72" s="21"/>
      <c r="OVX72" s="21"/>
      <c r="OVY72" s="21"/>
      <c r="OVZ72" s="21"/>
      <c r="OWA72" s="21"/>
      <c r="OWB72" s="21"/>
      <c r="OWC72" s="21"/>
      <c r="OWD72" s="21"/>
      <c r="OWE72" s="21"/>
      <c r="OWF72" s="21"/>
      <c r="OWG72" s="21"/>
      <c r="OWH72" s="21"/>
      <c r="OWI72" s="21"/>
      <c r="OWJ72" s="21"/>
      <c r="OWK72" s="21"/>
      <c r="OWL72" s="21"/>
      <c r="OWM72" s="21"/>
      <c r="OWN72" s="21"/>
      <c r="OWO72" s="21"/>
      <c r="OWP72" s="21"/>
      <c r="OWQ72" s="21"/>
      <c r="OWR72" s="21"/>
      <c r="OWS72" s="21"/>
      <c r="OWT72" s="21"/>
      <c r="OWU72" s="21"/>
      <c r="OWV72" s="21"/>
      <c r="OWW72" s="21"/>
      <c r="OWX72" s="21"/>
      <c r="OWY72" s="21"/>
      <c r="OWZ72" s="21"/>
      <c r="OXA72" s="21"/>
      <c r="OXB72" s="21"/>
      <c r="OXC72" s="21"/>
      <c r="OXD72" s="21"/>
      <c r="OXE72" s="21"/>
      <c r="OXF72" s="21"/>
      <c r="OXG72" s="21"/>
      <c r="OXH72" s="21"/>
      <c r="OXI72" s="21"/>
      <c r="OXJ72" s="21"/>
      <c r="OXK72" s="21"/>
      <c r="OXL72" s="21"/>
      <c r="OXM72" s="21"/>
      <c r="OXN72" s="21"/>
      <c r="OXO72" s="21"/>
      <c r="OXP72" s="21"/>
      <c r="OXQ72" s="21"/>
      <c r="OXR72" s="21"/>
      <c r="OXS72" s="21"/>
      <c r="OXT72" s="21"/>
      <c r="OXU72" s="21"/>
      <c r="OXV72" s="21"/>
      <c r="OXW72" s="21"/>
      <c r="OXX72" s="21"/>
      <c r="OXY72" s="21"/>
      <c r="OXZ72" s="21"/>
      <c r="OYA72" s="21"/>
      <c r="OYB72" s="21"/>
      <c r="OYC72" s="21"/>
      <c r="OYD72" s="21"/>
      <c r="OYE72" s="21"/>
      <c r="OYF72" s="21"/>
      <c r="OYG72" s="21"/>
      <c r="OYH72" s="21"/>
      <c r="OYI72" s="21"/>
      <c r="OYJ72" s="21"/>
      <c r="OYK72" s="21"/>
      <c r="OYL72" s="21"/>
      <c r="OYM72" s="21"/>
      <c r="OYN72" s="21"/>
      <c r="OYO72" s="21"/>
      <c r="OYP72" s="21"/>
      <c r="OYQ72" s="21"/>
      <c r="OYR72" s="21"/>
      <c r="OYS72" s="21"/>
      <c r="OYT72" s="21"/>
      <c r="OYU72" s="21"/>
      <c r="OYV72" s="21"/>
      <c r="OYW72" s="21"/>
      <c r="OYX72" s="21"/>
      <c r="OYY72" s="21"/>
      <c r="OYZ72" s="21"/>
      <c r="OZA72" s="21"/>
      <c r="OZB72" s="21"/>
      <c r="OZC72" s="21"/>
      <c r="OZD72" s="21"/>
      <c r="OZE72" s="21"/>
      <c r="OZF72" s="21"/>
      <c r="OZG72" s="21"/>
      <c r="OZH72" s="21"/>
      <c r="OZI72" s="21"/>
      <c r="OZJ72" s="21"/>
      <c r="OZK72" s="21"/>
      <c r="OZL72" s="21"/>
      <c r="OZM72" s="21"/>
      <c r="OZN72" s="21"/>
      <c r="OZO72" s="21"/>
      <c r="OZP72" s="21"/>
      <c r="OZQ72" s="21"/>
      <c r="OZR72" s="21"/>
      <c r="OZS72" s="21"/>
      <c r="OZT72" s="21"/>
      <c r="OZU72" s="21"/>
      <c r="OZV72" s="21"/>
      <c r="OZW72" s="21"/>
      <c r="OZX72" s="21"/>
      <c r="OZY72" s="21"/>
      <c r="OZZ72" s="21"/>
      <c r="PAA72" s="21"/>
      <c r="PAB72" s="21"/>
      <c r="PAC72" s="21"/>
      <c r="PAD72" s="21"/>
      <c r="PAE72" s="21"/>
      <c r="PAF72" s="21"/>
      <c r="PAG72" s="21"/>
      <c r="PAH72" s="21"/>
      <c r="PAI72" s="21"/>
      <c r="PAJ72" s="21"/>
      <c r="PAK72" s="21"/>
      <c r="PAL72" s="21"/>
      <c r="PAM72" s="21"/>
      <c r="PAN72" s="21"/>
      <c r="PAO72" s="21"/>
      <c r="PAP72" s="21"/>
      <c r="PAQ72" s="21"/>
      <c r="PAR72" s="21"/>
      <c r="PAS72" s="21"/>
      <c r="PAT72" s="21"/>
      <c r="PAU72" s="21"/>
      <c r="PAV72" s="21"/>
      <c r="PAW72" s="21"/>
      <c r="PAX72" s="21"/>
      <c r="PAY72" s="21"/>
      <c r="PAZ72" s="21"/>
      <c r="PBA72" s="21"/>
      <c r="PBB72" s="21"/>
      <c r="PBC72" s="21"/>
      <c r="PBD72" s="21"/>
      <c r="PBE72" s="21"/>
      <c r="PBF72" s="21"/>
      <c r="PBG72" s="21"/>
      <c r="PBH72" s="21"/>
      <c r="PBI72" s="21"/>
      <c r="PBJ72" s="21"/>
      <c r="PBK72" s="21"/>
      <c r="PBL72" s="21"/>
      <c r="PBM72" s="21"/>
      <c r="PBN72" s="21"/>
      <c r="PBO72" s="21"/>
      <c r="PBP72" s="21"/>
      <c r="PBQ72" s="21"/>
      <c r="PBR72" s="21"/>
      <c r="PBS72" s="21"/>
      <c r="PBT72" s="21"/>
      <c r="PBU72" s="21"/>
      <c r="PBV72" s="21"/>
      <c r="PBW72" s="21"/>
      <c r="PBX72" s="21"/>
      <c r="PBY72" s="21"/>
      <c r="PBZ72" s="21"/>
      <c r="PCA72" s="21"/>
      <c r="PCB72" s="21"/>
      <c r="PCC72" s="21"/>
      <c r="PCD72" s="21"/>
      <c r="PCE72" s="21"/>
      <c r="PCF72" s="21"/>
      <c r="PCG72" s="21"/>
      <c r="PCH72" s="21"/>
      <c r="PCI72" s="21"/>
      <c r="PCJ72" s="21"/>
      <c r="PCK72" s="21"/>
      <c r="PCL72" s="21"/>
      <c r="PCM72" s="21"/>
      <c r="PCN72" s="21"/>
      <c r="PCO72" s="21"/>
      <c r="PCP72" s="21"/>
      <c r="PCQ72" s="21"/>
      <c r="PCR72" s="21"/>
      <c r="PCS72" s="21"/>
      <c r="PCT72" s="21"/>
      <c r="PCU72" s="21"/>
      <c r="PCV72" s="21"/>
      <c r="PCW72" s="21"/>
      <c r="PCX72" s="21"/>
      <c r="PCY72" s="21"/>
      <c r="PCZ72" s="21"/>
      <c r="PDA72" s="21"/>
      <c r="PDB72" s="21"/>
      <c r="PDC72" s="21"/>
      <c r="PDD72" s="21"/>
      <c r="PDE72" s="21"/>
      <c r="PDF72" s="21"/>
      <c r="PDG72" s="21"/>
      <c r="PDH72" s="21"/>
      <c r="PDI72" s="21"/>
      <c r="PDJ72" s="21"/>
      <c r="PDK72" s="21"/>
      <c r="PDL72" s="21"/>
      <c r="PDM72" s="21"/>
      <c r="PDN72" s="21"/>
      <c r="PDO72" s="21"/>
      <c r="PDP72" s="21"/>
      <c r="PDQ72" s="21"/>
      <c r="PDR72" s="21"/>
      <c r="PDS72" s="21"/>
      <c r="PDT72" s="21"/>
      <c r="PDU72" s="21"/>
      <c r="PDV72" s="21"/>
      <c r="PDW72" s="21"/>
      <c r="PDX72" s="21"/>
      <c r="PDY72" s="21"/>
      <c r="PDZ72" s="21"/>
      <c r="PEA72" s="21"/>
      <c r="PEB72" s="21"/>
      <c r="PEC72" s="21"/>
      <c r="PED72" s="21"/>
      <c r="PEE72" s="21"/>
      <c r="PEF72" s="21"/>
      <c r="PEG72" s="21"/>
      <c r="PEH72" s="21"/>
      <c r="PEI72" s="21"/>
      <c r="PEJ72" s="21"/>
      <c r="PEK72" s="21"/>
      <c r="PEL72" s="21"/>
      <c r="PEM72" s="21"/>
      <c r="PEN72" s="21"/>
      <c r="PEO72" s="21"/>
      <c r="PEP72" s="21"/>
      <c r="PEQ72" s="21"/>
      <c r="PER72" s="21"/>
      <c r="PES72" s="21"/>
      <c r="PET72" s="21"/>
      <c r="PEU72" s="21"/>
      <c r="PEV72" s="21"/>
      <c r="PEW72" s="21"/>
      <c r="PEX72" s="21"/>
      <c r="PEY72" s="21"/>
      <c r="PEZ72" s="21"/>
      <c r="PFA72" s="21"/>
      <c r="PFB72" s="21"/>
      <c r="PFC72" s="21"/>
      <c r="PFD72" s="21"/>
      <c r="PFE72" s="21"/>
      <c r="PFF72" s="21"/>
      <c r="PFG72" s="21"/>
      <c r="PFH72" s="21"/>
      <c r="PFI72" s="21"/>
      <c r="PFJ72" s="21"/>
      <c r="PFK72" s="21"/>
      <c r="PFL72" s="21"/>
      <c r="PFM72" s="21"/>
      <c r="PFN72" s="21"/>
      <c r="PFO72" s="21"/>
      <c r="PFP72" s="21"/>
      <c r="PFQ72" s="21"/>
      <c r="PFR72" s="21"/>
      <c r="PFS72" s="21"/>
      <c r="PFT72" s="21"/>
      <c r="PFU72" s="21"/>
      <c r="PFV72" s="21"/>
      <c r="PFW72" s="21"/>
      <c r="PFX72" s="21"/>
      <c r="PFY72" s="21"/>
      <c r="PFZ72" s="21"/>
      <c r="PGA72" s="21"/>
      <c r="PGB72" s="21"/>
      <c r="PGC72" s="21"/>
      <c r="PGD72" s="21"/>
      <c r="PGE72" s="21"/>
      <c r="PGF72" s="21"/>
      <c r="PGG72" s="21"/>
      <c r="PGH72" s="21"/>
      <c r="PGI72" s="21"/>
      <c r="PGJ72" s="21"/>
      <c r="PGK72" s="21"/>
      <c r="PGL72" s="21"/>
      <c r="PGM72" s="21"/>
      <c r="PGN72" s="21"/>
      <c r="PGO72" s="21"/>
      <c r="PGP72" s="21"/>
      <c r="PGQ72" s="21"/>
      <c r="PGR72" s="21"/>
      <c r="PGS72" s="21"/>
      <c r="PGT72" s="21"/>
      <c r="PGU72" s="21"/>
      <c r="PGV72" s="21"/>
      <c r="PGW72" s="21"/>
      <c r="PGX72" s="21"/>
      <c r="PGY72" s="21"/>
      <c r="PGZ72" s="21"/>
      <c r="PHA72" s="21"/>
      <c r="PHB72" s="21"/>
      <c r="PHC72" s="21"/>
      <c r="PHD72" s="21"/>
      <c r="PHE72" s="21"/>
      <c r="PHF72" s="21"/>
      <c r="PHG72" s="21"/>
      <c r="PHH72" s="21"/>
      <c r="PHI72" s="21"/>
      <c r="PHJ72" s="21"/>
      <c r="PHK72" s="21"/>
      <c r="PHL72" s="21"/>
      <c r="PHM72" s="21"/>
      <c r="PHN72" s="21"/>
      <c r="PHO72" s="21"/>
      <c r="PHP72" s="21"/>
      <c r="PHQ72" s="21"/>
      <c r="PHR72" s="21"/>
      <c r="PHS72" s="21"/>
      <c r="PHT72" s="21"/>
      <c r="PHU72" s="21"/>
      <c r="PHV72" s="21"/>
      <c r="PHW72" s="21"/>
      <c r="PHX72" s="21"/>
      <c r="PHY72" s="21"/>
      <c r="PHZ72" s="21"/>
      <c r="PIA72" s="21"/>
      <c r="PIB72" s="21"/>
      <c r="PIC72" s="21"/>
      <c r="PID72" s="21"/>
      <c r="PIE72" s="21"/>
      <c r="PIF72" s="21"/>
      <c r="PIG72" s="21"/>
      <c r="PIH72" s="21"/>
      <c r="PII72" s="21"/>
      <c r="PIJ72" s="21"/>
      <c r="PIK72" s="21"/>
      <c r="PIL72" s="21"/>
      <c r="PIM72" s="21"/>
      <c r="PIN72" s="21"/>
      <c r="PIO72" s="21"/>
      <c r="PIP72" s="21"/>
      <c r="PIQ72" s="21"/>
      <c r="PIR72" s="21"/>
      <c r="PIS72" s="21"/>
      <c r="PIT72" s="21"/>
      <c r="PIU72" s="21"/>
      <c r="PIV72" s="21"/>
      <c r="PIW72" s="21"/>
      <c r="PIX72" s="21"/>
      <c r="PIY72" s="21"/>
      <c r="PIZ72" s="21"/>
      <c r="PJA72" s="21"/>
      <c r="PJB72" s="21"/>
      <c r="PJC72" s="21"/>
      <c r="PJD72" s="21"/>
      <c r="PJE72" s="21"/>
      <c r="PJF72" s="21"/>
      <c r="PJG72" s="21"/>
      <c r="PJH72" s="21"/>
      <c r="PJI72" s="21"/>
      <c r="PJJ72" s="21"/>
      <c r="PJK72" s="21"/>
      <c r="PJL72" s="21"/>
      <c r="PJM72" s="21"/>
      <c r="PJN72" s="21"/>
      <c r="PJO72" s="21"/>
      <c r="PJP72" s="21"/>
      <c r="PJQ72" s="21"/>
      <c r="PJR72" s="21"/>
      <c r="PJS72" s="21"/>
      <c r="PJT72" s="21"/>
      <c r="PJU72" s="21"/>
      <c r="PJV72" s="21"/>
      <c r="PJW72" s="21"/>
      <c r="PJX72" s="21"/>
      <c r="PJY72" s="21"/>
      <c r="PJZ72" s="21"/>
      <c r="PKA72" s="21"/>
      <c r="PKB72" s="21"/>
      <c r="PKC72" s="21"/>
      <c r="PKD72" s="21"/>
      <c r="PKE72" s="21"/>
      <c r="PKF72" s="21"/>
      <c r="PKG72" s="21"/>
      <c r="PKH72" s="21"/>
      <c r="PKI72" s="21"/>
      <c r="PKJ72" s="21"/>
      <c r="PKK72" s="21"/>
      <c r="PKL72" s="21"/>
      <c r="PKM72" s="21"/>
      <c r="PKN72" s="21"/>
      <c r="PKO72" s="21"/>
      <c r="PKP72" s="21"/>
      <c r="PKQ72" s="21"/>
      <c r="PKR72" s="21"/>
      <c r="PKS72" s="21"/>
      <c r="PKT72" s="21"/>
      <c r="PKU72" s="21"/>
      <c r="PKV72" s="21"/>
      <c r="PKW72" s="21"/>
      <c r="PKX72" s="21"/>
      <c r="PKY72" s="21"/>
      <c r="PKZ72" s="21"/>
      <c r="PLA72" s="21"/>
      <c r="PLB72" s="21"/>
      <c r="PLC72" s="21"/>
      <c r="PLD72" s="21"/>
      <c r="PLE72" s="21"/>
      <c r="PLF72" s="21"/>
      <c r="PLG72" s="21"/>
      <c r="PLH72" s="21"/>
      <c r="PLI72" s="21"/>
      <c r="PLJ72" s="21"/>
      <c r="PLK72" s="21"/>
      <c r="PLL72" s="21"/>
      <c r="PLM72" s="21"/>
      <c r="PLN72" s="21"/>
      <c r="PLO72" s="21"/>
      <c r="PLP72" s="21"/>
      <c r="PLQ72" s="21"/>
      <c r="PLR72" s="21"/>
      <c r="PLS72" s="21"/>
      <c r="PLT72" s="21"/>
      <c r="PLU72" s="21"/>
      <c r="PLV72" s="21"/>
      <c r="PLW72" s="21"/>
      <c r="PLX72" s="21"/>
      <c r="PLY72" s="21"/>
      <c r="PLZ72" s="21"/>
      <c r="PMA72" s="21"/>
      <c r="PMB72" s="21"/>
      <c r="PMC72" s="21"/>
      <c r="PMD72" s="21"/>
      <c r="PME72" s="21"/>
      <c r="PMF72" s="21"/>
      <c r="PMG72" s="21"/>
      <c r="PMH72" s="21"/>
      <c r="PMI72" s="21"/>
      <c r="PMJ72" s="21"/>
      <c r="PMK72" s="21"/>
      <c r="PML72" s="21"/>
      <c r="PMM72" s="21"/>
      <c r="PMN72" s="21"/>
      <c r="PMO72" s="21"/>
      <c r="PMP72" s="21"/>
      <c r="PMQ72" s="21"/>
      <c r="PMR72" s="21"/>
      <c r="PMS72" s="21"/>
      <c r="PMT72" s="21"/>
      <c r="PMU72" s="21"/>
      <c r="PMV72" s="21"/>
      <c r="PMW72" s="21"/>
      <c r="PMX72" s="21"/>
      <c r="PMY72" s="21"/>
      <c r="PMZ72" s="21"/>
      <c r="PNA72" s="21"/>
      <c r="PNB72" s="21"/>
      <c r="PNC72" s="21"/>
      <c r="PND72" s="21"/>
      <c r="PNE72" s="21"/>
      <c r="PNF72" s="21"/>
      <c r="PNG72" s="21"/>
      <c r="PNH72" s="21"/>
      <c r="PNI72" s="21"/>
      <c r="PNJ72" s="21"/>
      <c r="PNK72" s="21"/>
      <c r="PNL72" s="21"/>
      <c r="PNM72" s="21"/>
      <c r="PNN72" s="21"/>
      <c r="PNO72" s="21"/>
      <c r="PNP72" s="21"/>
      <c r="PNQ72" s="21"/>
      <c r="PNR72" s="21"/>
      <c r="PNS72" s="21"/>
      <c r="PNT72" s="21"/>
      <c r="PNU72" s="21"/>
      <c r="PNV72" s="21"/>
      <c r="PNW72" s="21"/>
      <c r="PNX72" s="21"/>
      <c r="PNY72" s="21"/>
      <c r="PNZ72" s="21"/>
      <c r="POA72" s="21"/>
      <c r="POB72" s="21"/>
      <c r="POC72" s="21"/>
      <c r="POD72" s="21"/>
      <c r="POE72" s="21"/>
      <c r="POF72" s="21"/>
      <c r="POG72" s="21"/>
      <c r="POH72" s="21"/>
      <c r="POI72" s="21"/>
      <c r="POJ72" s="21"/>
      <c r="POK72" s="21"/>
      <c r="POL72" s="21"/>
      <c r="POM72" s="21"/>
      <c r="PON72" s="21"/>
      <c r="POO72" s="21"/>
      <c r="POP72" s="21"/>
      <c r="POQ72" s="21"/>
      <c r="POR72" s="21"/>
      <c r="POS72" s="21"/>
      <c r="POT72" s="21"/>
      <c r="POU72" s="21"/>
      <c r="POV72" s="21"/>
      <c r="POW72" s="21"/>
      <c r="POX72" s="21"/>
      <c r="POY72" s="21"/>
      <c r="POZ72" s="21"/>
      <c r="PPA72" s="21"/>
      <c r="PPB72" s="21"/>
      <c r="PPC72" s="21"/>
      <c r="PPD72" s="21"/>
      <c r="PPE72" s="21"/>
      <c r="PPF72" s="21"/>
      <c r="PPG72" s="21"/>
      <c r="PPH72" s="21"/>
      <c r="PPI72" s="21"/>
      <c r="PPJ72" s="21"/>
      <c r="PPK72" s="21"/>
      <c r="PPL72" s="21"/>
      <c r="PPM72" s="21"/>
      <c r="PPN72" s="21"/>
      <c r="PPO72" s="21"/>
      <c r="PPP72" s="21"/>
      <c r="PPQ72" s="21"/>
      <c r="PPR72" s="21"/>
      <c r="PPS72" s="21"/>
      <c r="PPT72" s="21"/>
      <c r="PPU72" s="21"/>
      <c r="PPV72" s="21"/>
      <c r="PPW72" s="21"/>
      <c r="PPX72" s="21"/>
      <c r="PPY72" s="21"/>
      <c r="PPZ72" s="21"/>
      <c r="PQA72" s="21"/>
      <c r="PQB72" s="21"/>
      <c r="PQC72" s="21"/>
      <c r="PQD72" s="21"/>
      <c r="PQE72" s="21"/>
      <c r="PQF72" s="21"/>
      <c r="PQG72" s="21"/>
      <c r="PQH72" s="21"/>
      <c r="PQI72" s="21"/>
      <c r="PQJ72" s="21"/>
      <c r="PQK72" s="21"/>
      <c r="PQL72" s="21"/>
      <c r="PQM72" s="21"/>
      <c r="PQN72" s="21"/>
      <c r="PQO72" s="21"/>
      <c r="PQP72" s="21"/>
      <c r="PQQ72" s="21"/>
      <c r="PQR72" s="21"/>
      <c r="PQS72" s="21"/>
      <c r="PQT72" s="21"/>
      <c r="PQU72" s="21"/>
      <c r="PQV72" s="21"/>
      <c r="PQW72" s="21"/>
      <c r="PQX72" s="21"/>
      <c r="PQY72" s="21"/>
      <c r="PQZ72" s="21"/>
      <c r="PRA72" s="21"/>
      <c r="PRB72" s="21"/>
      <c r="PRC72" s="21"/>
      <c r="PRD72" s="21"/>
      <c r="PRE72" s="21"/>
      <c r="PRF72" s="21"/>
      <c r="PRG72" s="21"/>
      <c r="PRH72" s="21"/>
      <c r="PRI72" s="21"/>
      <c r="PRJ72" s="21"/>
      <c r="PRK72" s="21"/>
      <c r="PRL72" s="21"/>
      <c r="PRM72" s="21"/>
      <c r="PRN72" s="21"/>
      <c r="PRO72" s="21"/>
      <c r="PRP72" s="21"/>
      <c r="PRQ72" s="21"/>
      <c r="PRR72" s="21"/>
      <c r="PRS72" s="21"/>
      <c r="PRT72" s="21"/>
      <c r="PRU72" s="21"/>
      <c r="PRV72" s="21"/>
      <c r="PRW72" s="21"/>
      <c r="PRX72" s="21"/>
      <c r="PRY72" s="21"/>
      <c r="PRZ72" s="21"/>
      <c r="PSA72" s="21"/>
      <c r="PSB72" s="21"/>
      <c r="PSC72" s="21"/>
      <c r="PSD72" s="21"/>
      <c r="PSE72" s="21"/>
      <c r="PSF72" s="21"/>
      <c r="PSG72" s="21"/>
      <c r="PSH72" s="21"/>
      <c r="PSI72" s="21"/>
      <c r="PSJ72" s="21"/>
      <c r="PSK72" s="21"/>
      <c r="PSL72" s="21"/>
      <c r="PSM72" s="21"/>
      <c r="PSN72" s="21"/>
      <c r="PSO72" s="21"/>
      <c r="PSP72" s="21"/>
      <c r="PSQ72" s="21"/>
      <c r="PSR72" s="21"/>
      <c r="PSS72" s="21"/>
      <c r="PST72" s="21"/>
      <c r="PSU72" s="21"/>
      <c r="PSV72" s="21"/>
      <c r="PSW72" s="21"/>
      <c r="PSX72" s="21"/>
      <c r="PSY72" s="21"/>
      <c r="PSZ72" s="21"/>
      <c r="PTA72" s="21"/>
      <c r="PTB72" s="21"/>
      <c r="PTC72" s="21"/>
      <c r="PTD72" s="21"/>
      <c r="PTE72" s="21"/>
      <c r="PTF72" s="21"/>
      <c r="PTG72" s="21"/>
      <c r="PTH72" s="21"/>
      <c r="PTI72" s="21"/>
      <c r="PTJ72" s="21"/>
      <c r="PTK72" s="21"/>
      <c r="PTL72" s="21"/>
      <c r="PTM72" s="21"/>
      <c r="PTN72" s="21"/>
      <c r="PTO72" s="21"/>
      <c r="PTP72" s="21"/>
      <c r="PTQ72" s="21"/>
      <c r="PTR72" s="21"/>
      <c r="PTS72" s="21"/>
      <c r="PTT72" s="21"/>
      <c r="PTU72" s="21"/>
      <c r="PTV72" s="21"/>
      <c r="PTW72" s="21"/>
      <c r="PTX72" s="21"/>
      <c r="PTY72" s="21"/>
      <c r="PTZ72" s="21"/>
      <c r="PUA72" s="21"/>
      <c r="PUB72" s="21"/>
      <c r="PUC72" s="21"/>
      <c r="PUD72" s="21"/>
      <c r="PUE72" s="21"/>
      <c r="PUF72" s="21"/>
      <c r="PUG72" s="21"/>
      <c r="PUH72" s="21"/>
      <c r="PUI72" s="21"/>
      <c r="PUJ72" s="21"/>
      <c r="PUK72" s="21"/>
      <c r="PUL72" s="21"/>
      <c r="PUM72" s="21"/>
      <c r="PUN72" s="21"/>
      <c r="PUO72" s="21"/>
      <c r="PUP72" s="21"/>
      <c r="PUQ72" s="21"/>
      <c r="PUR72" s="21"/>
      <c r="PUS72" s="21"/>
      <c r="PUT72" s="21"/>
      <c r="PUU72" s="21"/>
      <c r="PUV72" s="21"/>
      <c r="PUW72" s="21"/>
      <c r="PUX72" s="21"/>
      <c r="PUY72" s="21"/>
      <c r="PUZ72" s="21"/>
      <c r="PVA72" s="21"/>
      <c r="PVB72" s="21"/>
      <c r="PVC72" s="21"/>
      <c r="PVD72" s="21"/>
      <c r="PVE72" s="21"/>
      <c r="PVF72" s="21"/>
      <c r="PVG72" s="21"/>
      <c r="PVH72" s="21"/>
      <c r="PVI72" s="21"/>
      <c r="PVJ72" s="21"/>
      <c r="PVK72" s="21"/>
      <c r="PVL72" s="21"/>
      <c r="PVM72" s="21"/>
      <c r="PVN72" s="21"/>
      <c r="PVO72" s="21"/>
      <c r="PVP72" s="21"/>
      <c r="PVQ72" s="21"/>
      <c r="PVR72" s="21"/>
      <c r="PVS72" s="21"/>
      <c r="PVT72" s="21"/>
      <c r="PVU72" s="21"/>
      <c r="PVV72" s="21"/>
      <c r="PVW72" s="21"/>
      <c r="PVX72" s="21"/>
      <c r="PVY72" s="21"/>
      <c r="PVZ72" s="21"/>
      <c r="PWA72" s="21"/>
      <c r="PWB72" s="21"/>
      <c r="PWC72" s="21"/>
      <c r="PWD72" s="21"/>
      <c r="PWE72" s="21"/>
      <c r="PWF72" s="21"/>
      <c r="PWG72" s="21"/>
      <c r="PWH72" s="21"/>
      <c r="PWI72" s="21"/>
      <c r="PWJ72" s="21"/>
      <c r="PWK72" s="21"/>
      <c r="PWL72" s="21"/>
      <c r="PWM72" s="21"/>
      <c r="PWN72" s="21"/>
      <c r="PWO72" s="21"/>
      <c r="PWP72" s="21"/>
      <c r="PWQ72" s="21"/>
      <c r="PWR72" s="21"/>
      <c r="PWS72" s="21"/>
      <c r="PWT72" s="21"/>
      <c r="PWU72" s="21"/>
      <c r="PWV72" s="21"/>
      <c r="PWW72" s="21"/>
      <c r="PWX72" s="21"/>
      <c r="PWY72" s="21"/>
      <c r="PWZ72" s="21"/>
      <c r="PXA72" s="21"/>
      <c r="PXB72" s="21"/>
      <c r="PXC72" s="21"/>
      <c r="PXD72" s="21"/>
      <c r="PXE72" s="21"/>
      <c r="PXF72" s="21"/>
      <c r="PXG72" s="21"/>
      <c r="PXH72" s="21"/>
      <c r="PXI72" s="21"/>
      <c r="PXJ72" s="21"/>
      <c r="PXK72" s="21"/>
      <c r="PXL72" s="21"/>
      <c r="PXM72" s="21"/>
      <c r="PXN72" s="21"/>
      <c r="PXO72" s="21"/>
      <c r="PXP72" s="21"/>
      <c r="PXQ72" s="21"/>
      <c r="PXR72" s="21"/>
      <c r="PXS72" s="21"/>
      <c r="PXT72" s="21"/>
      <c r="PXU72" s="21"/>
      <c r="PXV72" s="21"/>
      <c r="PXW72" s="21"/>
      <c r="PXX72" s="21"/>
      <c r="PXY72" s="21"/>
      <c r="PXZ72" s="21"/>
      <c r="PYA72" s="21"/>
      <c r="PYB72" s="21"/>
      <c r="PYC72" s="21"/>
      <c r="PYD72" s="21"/>
      <c r="PYE72" s="21"/>
      <c r="PYF72" s="21"/>
      <c r="PYG72" s="21"/>
      <c r="PYH72" s="21"/>
      <c r="PYI72" s="21"/>
      <c r="PYJ72" s="21"/>
      <c r="PYK72" s="21"/>
      <c r="PYL72" s="21"/>
      <c r="PYM72" s="21"/>
      <c r="PYN72" s="21"/>
      <c r="PYO72" s="21"/>
      <c r="PYP72" s="21"/>
      <c r="PYQ72" s="21"/>
      <c r="PYR72" s="21"/>
      <c r="PYS72" s="21"/>
      <c r="PYT72" s="21"/>
      <c r="PYU72" s="21"/>
      <c r="PYV72" s="21"/>
      <c r="PYW72" s="21"/>
      <c r="PYX72" s="21"/>
      <c r="PYY72" s="21"/>
      <c r="PYZ72" s="21"/>
      <c r="PZA72" s="21"/>
      <c r="PZB72" s="21"/>
      <c r="PZC72" s="21"/>
      <c r="PZD72" s="21"/>
      <c r="PZE72" s="21"/>
      <c r="PZF72" s="21"/>
      <c r="PZG72" s="21"/>
      <c r="PZH72" s="21"/>
      <c r="PZI72" s="21"/>
      <c r="PZJ72" s="21"/>
      <c r="PZK72" s="21"/>
      <c r="PZL72" s="21"/>
      <c r="PZM72" s="21"/>
      <c r="PZN72" s="21"/>
      <c r="PZO72" s="21"/>
      <c r="PZP72" s="21"/>
      <c r="PZQ72" s="21"/>
      <c r="PZR72" s="21"/>
      <c r="PZS72" s="21"/>
      <c r="PZT72" s="21"/>
      <c r="PZU72" s="21"/>
      <c r="PZV72" s="21"/>
      <c r="PZW72" s="21"/>
      <c r="PZX72" s="21"/>
      <c r="PZY72" s="21"/>
      <c r="PZZ72" s="21"/>
      <c r="QAA72" s="21"/>
      <c r="QAB72" s="21"/>
      <c r="QAC72" s="21"/>
      <c r="QAD72" s="21"/>
      <c r="QAE72" s="21"/>
      <c r="QAF72" s="21"/>
      <c r="QAG72" s="21"/>
      <c r="QAH72" s="21"/>
      <c r="QAI72" s="21"/>
      <c r="QAJ72" s="21"/>
      <c r="QAK72" s="21"/>
      <c r="QAL72" s="21"/>
      <c r="QAM72" s="21"/>
      <c r="QAN72" s="21"/>
      <c r="QAO72" s="21"/>
      <c r="QAP72" s="21"/>
      <c r="QAQ72" s="21"/>
      <c r="QAR72" s="21"/>
      <c r="QAS72" s="21"/>
      <c r="QAT72" s="21"/>
      <c r="QAU72" s="21"/>
      <c r="QAV72" s="21"/>
      <c r="QAW72" s="21"/>
      <c r="QAX72" s="21"/>
      <c r="QAY72" s="21"/>
      <c r="QAZ72" s="21"/>
      <c r="QBA72" s="21"/>
      <c r="QBB72" s="21"/>
      <c r="QBC72" s="21"/>
      <c r="QBD72" s="21"/>
      <c r="QBE72" s="21"/>
      <c r="QBF72" s="21"/>
      <c r="QBG72" s="21"/>
      <c r="QBH72" s="21"/>
      <c r="QBI72" s="21"/>
      <c r="QBJ72" s="21"/>
      <c r="QBK72" s="21"/>
      <c r="QBL72" s="21"/>
      <c r="QBM72" s="21"/>
      <c r="QBN72" s="21"/>
      <c r="QBO72" s="21"/>
      <c r="QBP72" s="21"/>
      <c r="QBQ72" s="21"/>
      <c r="QBR72" s="21"/>
      <c r="QBS72" s="21"/>
      <c r="QBT72" s="21"/>
      <c r="QBU72" s="21"/>
      <c r="QBV72" s="21"/>
      <c r="QBW72" s="21"/>
      <c r="QBX72" s="21"/>
      <c r="QBY72" s="21"/>
      <c r="QBZ72" s="21"/>
      <c r="QCA72" s="21"/>
      <c r="QCB72" s="21"/>
      <c r="QCC72" s="21"/>
      <c r="QCD72" s="21"/>
      <c r="QCE72" s="21"/>
      <c r="QCF72" s="21"/>
      <c r="QCG72" s="21"/>
      <c r="QCH72" s="21"/>
      <c r="QCI72" s="21"/>
      <c r="QCJ72" s="21"/>
      <c r="QCK72" s="21"/>
      <c r="QCL72" s="21"/>
      <c r="QCM72" s="21"/>
      <c r="QCN72" s="21"/>
      <c r="QCO72" s="21"/>
      <c r="QCP72" s="21"/>
      <c r="QCQ72" s="21"/>
      <c r="QCR72" s="21"/>
      <c r="QCS72" s="21"/>
      <c r="QCT72" s="21"/>
      <c r="QCU72" s="21"/>
      <c r="QCV72" s="21"/>
      <c r="QCW72" s="21"/>
      <c r="QCX72" s="21"/>
      <c r="QCY72" s="21"/>
      <c r="QCZ72" s="21"/>
      <c r="QDA72" s="21"/>
      <c r="QDB72" s="21"/>
      <c r="QDC72" s="21"/>
      <c r="QDD72" s="21"/>
      <c r="QDE72" s="21"/>
      <c r="QDF72" s="21"/>
      <c r="QDG72" s="21"/>
      <c r="QDH72" s="21"/>
      <c r="QDI72" s="21"/>
      <c r="QDJ72" s="21"/>
      <c r="QDK72" s="21"/>
      <c r="QDL72" s="21"/>
      <c r="QDM72" s="21"/>
      <c r="QDN72" s="21"/>
      <c r="QDO72" s="21"/>
      <c r="QDP72" s="21"/>
      <c r="QDQ72" s="21"/>
      <c r="QDR72" s="21"/>
      <c r="QDS72" s="21"/>
      <c r="QDT72" s="21"/>
      <c r="QDU72" s="21"/>
      <c r="QDV72" s="21"/>
      <c r="QDW72" s="21"/>
      <c r="QDX72" s="21"/>
      <c r="QDY72" s="21"/>
      <c r="QDZ72" s="21"/>
      <c r="QEA72" s="21"/>
      <c r="QEB72" s="21"/>
      <c r="QEC72" s="21"/>
      <c r="QED72" s="21"/>
      <c r="QEE72" s="21"/>
      <c r="QEF72" s="21"/>
      <c r="QEG72" s="21"/>
      <c r="QEH72" s="21"/>
      <c r="QEI72" s="21"/>
      <c r="QEJ72" s="21"/>
      <c r="QEK72" s="21"/>
      <c r="QEL72" s="21"/>
      <c r="QEM72" s="21"/>
      <c r="QEN72" s="21"/>
      <c r="QEO72" s="21"/>
      <c r="QEP72" s="21"/>
      <c r="QEQ72" s="21"/>
      <c r="QER72" s="21"/>
      <c r="QES72" s="21"/>
      <c r="QET72" s="21"/>
      <c r="QEU72" s="21"/>
      <c r="QEV72" s="21"/>
      <c r="QEW72" s="21"/>
      <c r="QEX72" s="21"/>
      <c r="QEY72" s="21"/>
      <c r="QEZ72" s="21"/>
      <c r="QFA72" s="21"/>
      <c r="QFB72" s="21"/>
      <c r="QFC72" s="21"/>
      <c r="QFD72" s="21"/>
      <c r="QFE72" s="21"/>
      <c r="QFF72" s="21"/>
      <c r="QFG72" s="21"/>
      <c r="QFH72" s="21"/>
      <c r="QFI72" s="21"/>
      <c r="QFJ72" s="21"/>
      <c r="QFK72" s="21"/>
      <c r="QFL72" s="21"/>
      <c r="QFM72" s="21"/>
      <c r="QFN72" s="21"/>
      <c r="QFO72" s="21"/>
      <c r="QFP72" s="21"/>
      <c r="QFQ72" s="21"/>
      <c r="QFR72" s="21"/>
      <c r="QFS72" s="21"/>
      <c r="QFT72" s="21"/>
      <c r="QFU72" s="21"/>
      <c r="QFV72" s="21"/>
      <c r="QFW72" s="21"/>
      <c r="QFX72" s="21"/>
      <c r="QFY72" s="21"/>
      <c r="QFZ72" s="21"/>
      <c r="QGA72" s="21"/>
      <c r="QGB72" s="21"/>
      <c r="QGC72" s="21"/>
      <c r="QGD72" s="21"/>
      <c r="QGE72" s="21"/>
      <c r="QGF72" s="21"/>
      <c r="QGG72" s="21"/>
      <c r="QGH72" s="21"/>
      <c r="QGI72" s="21"/>
      <c r="QGJ72" s="21"/>
      <c r="QGK72" s="21"/>
      <c r="QGL72" s="21"/>
      <c r="QGM72" s="21"/>
      <c r="QGN72" s="21"/>
      <c r="QGO72" s="21"/>
      <c r="QGP72" s="21"/>
      <c r="QGQ72" s="21"/>
      <c r="QGR72" s="21"/>
      <c r="QGS72" s="21"/>
      <c r="QGT72" s="21"/>
      <c r="QGU72" s="21"/>
      <c r="QGV72" s="21"/>
      <c r="QGW72" s="21"/>
      <c r="QGX72" s="21"/>
      <c r="QGY72" s="21"/>
      <c r="QGZ72" s="21"/>
      <c r="QHA72" s="21"/>
      <c r="QHB72" s="21"/>
      <c r="QHC72" s="21"/>
      <c r="QHD72" s="21"/>
      <c r="QHE72" s="21"/>
      <c r="QHF72" s="21"/>
      <c r="QHG72" s="21"/>
      <c r="QHH72" s="21"/>
      <c r="QHI72" s="21"/>
      <c r="QHJ72" s="21"/>
      <c r="QHK72" s="21"/>
      <c r="QHL72" s="21"/>
      <c r="QHM72" s="21"/>
      <c r="QHN72" s="21"/>
      <c r="QHO72" s="21"/>
      <c r="QHP72" s="21"/>
      <c r="QHQ72" s="21"/>
      <c r="QHR72" s="21"/>
      <c r="QHS72" s="21"/>
      <c r="QHT72" s="21"/>
      <c r="QHU72" s="21"/>
      <c r="QHV72" s="21"/>
      <c r="QHW72" s="21"/>
      <c r="QHX72" s="21"/>
      <c r="QHY72" s="21"/>
      <c r="QHZ72" s="21"/>
      <c r="QIA72" s="21"/>
      <c r="QIB72" s="21"/>
      <c r="QIC72" s="21"/>
      <c r="QID72" s="21"/>
      <c r="QIE72" s="21"/>
      <c r="QIF72" s="21"/>
      <c r="QIG72" s="21"/>
      <c r="QIH72" s="21"/>
      <c r="QII72" s="21"/>
      <c r="QIJ72" s="21"/>
      <c r="QIK72" s="21"/>
      <c r="QIL72" s="21"/>
      <c r="QIM72" s="21"/>
      <c r="QIN72" s="21"/>
      <c r="QIO72" s="21"/>
      <c r="QIP72" s="21"/>
      <c r="QIQ72" s="21"/>
      <c r="QIR72" s="21"/>
      <c r="QIS72" s="21"/>
      <c r="QIT72" s="21"/>
      <c r="QIU72" s="21"/>
      <c r="QIV72" s="21"/>
      <c r="QIW72" s="21"/>
      <c r="QIX72" s="21"/>
      <c r="QIY72" s="21"/>
      <c r="QIZ72" s="21"/>
      <c r="QJA72" s="21"/>
      <c r="QJB72" s="21"/>
      <c r="QJC72" s="21"/>
      <c r="QJD72" s="21"/>
      <c r="QJE72" s="21"/>
      <c r="QJF72" s="21"/>
      <c r="QJG72" s="21"/>
      <c r="QJH72" s="21"/>
      <c r="QJI72" s="21"/>
      <c r="QJJ72" s="21"/>
      <c r="QJK72" s="21"/>
      <c r="QJL72" s="21"/>
      <c r="QJM72" s="21"/>
      <c r="QJN72" s="21"/>
      <c r="QJO72" s="21"/>
      <c r="QJP72" s="21"/>
      <c r="QJQ72" s="21"/>
      <c r="QJR72" s="21"/>
      <c r="QJS72" s="21"/>
      <c r="QJT72" s="21"/>
      <c r="QJU72" s="21"/>
      <c r="QJV72" s="21"/>
      <c r="QJW72" s="21"/>
      <c r="QJX72" s="21"/>
      <c r="QJY72" s="21"/>
      <c r="QJZ72" s="21"/>
      <c r="QKA72" s="21"/>
      <c r="QKB72" s="21"/>
      <c r="QKC72" s="21"/>
      <c r="QKD72" s="21"/>
      <c r="QKE72" s="21"/>
      <c r="QKF72" s="21"/>
      <c r="QKG72" s="21"/>
      <c r="QKH72" s="21"/>
      <c r="QKI72" s="21"/>
      <c r="QKJ72" s="21"/>
      <c r="QKK72" s="21"/>
      <c r="QKL72" s="21"/>
      <c r="QKM72" s="21"/>
      <c r="QKN72" s="21"/>
      <c r="QKO72" s="21"/>
      <c r="QKP72" s="21"/>
      <c r="QKQ72" s="21"/>
      <c r="QKR72" s="21"/>
      <c r="QKS72" s="21"/>
      <c r="QKT72" s="21"/>
      <c r="QKU72" s="21"/>
      <c r="QKV72" s="21"/>
      <c r="QKW72" s="21"/>
      <c r="QKX72" s="21"/>
      <c r="QKY72" s="21"/>
      <c r="QKZ72" s="21"/>
      <c r="QLA72" s="21"/>
      <c r="QLB72" s="21"/>
      <c r="QLC72" s="21"/>
      <c r="QLD72" s="21"/>
      <c r="QLE72" s="21"/>
      <c r="QLF72" s="21"/>
      <c r="QLG72" s="21"/>
      <c r="QLH72" s="21"/>
      <c r="QLI72" s="21"/>
      <c r="QLJ72" s="21"/>
      <c r="QLK72" s="21"/>
      <c r="QLL72" s="21"/>
      <c r="QLM72" s="21"/>
      <c r="QLN72" s="21"/>
      <c r="QLO72" s="21"/>
      <c r="QLP72" s="21"/>
      <c r="QLQ72" s="21"/>
      <c r="QLR72" s="21"/>
      <c r="QLS72" s="21"/>
      <c r="QLT72" s="21"/>
      <c r="QLU72" s="21"/>
      <c r="QLV72" s="21"/>
      <c r="QLW72" s="21"/>
      <c r="QLX72" s="21"/>
      <c r="QLY72" s="21"/>
      <c r="QLZ72" s="21"/>
      <c r="QMA72" s="21"/>
      <c r="QMB72" s="21"/>
      <c r="QMC72" s="21"/>
      <c r="QMD72" s="21"/>
      <c r="QME72" s="21"/>
      <c r="QMF72" s="21"/>
      <c r="QMG72" s="21"/>
      <c r="QMH72" s="21"/>
      <c r="QMI72" s="21"/>
      <c r="QMJ72" s="21"/>
      <c r="QMK72" s="21"/>
      <c r="QML72" s="21"/>
      <c r="QMM72" s="21"/>
      <c r="QMN72" s="21"/>
      <c r="QMO72" s="21"/>
      <c r="QMP72" s="21"/>
      <c r="QMQ72" s="21"/>
      <c r="QMR72" s="21"/>
      <c r="QMS72" s="21"/>
      <c r="QMT72" s="21"/>
      <c r="QMU72" s="21"/>
      <c r="QMV72" s="21"/>
      <c r="QMW72" s="21"/>
      <c r="QMX72" s="21"/>
      <c r="QMY72" s="21"/>
      <c r="QMZ72" s="21"/>
      <c r="QNA72" s="21"/>
      <c r="QNB72" s="21"/>
      <c r="QNC72" s="21"/>
      <c r="QND72" s="21"/>
      <c r="QNE72" s="21"/>
      <c r="QNF72" s="21"/>
      <c r="QNG72" s="21"/>
      <c r="QNH72" s="21"/>
      <c r="QNI72" s="21"/>
      <c r="QNJ72" s="21"/>
      <c r="QNK72" s="21"/>
      <c r="QNL72" s="21"/>
      <c r="QNM72" s="21"/>
      <c r="QNN72" s="21"/>
      <c r="QNO72" s="21"/>
      <c r="QNP72" s="21"/>
      <c r="QNQ72" s="21"/>
      <c r="QNR72" s="21"/>
      <c r="QNS72" s="21"/>
      <c r="QNT72" s="21"/>
      <c r="QNU72" s="21"/>
      <c r="QNV72" s="21"/>
      <c r="QNW72" s="21"/>
      <c r="QNX72" s="21"/>
      <c r="QNY72" s="21"/>
      <c r="QNZ72" s="21"/>
      <c r="QOA72" s="21"/>
      <c r="QOB72" s="21"/>
      <c r="QOC72" s="21"/>
      <c r="QOD72" s="21"/>
      <c r="QOE72" s="21"/>
      <c r="QOF72" s="21"/>
      <c r="QOG72" s="21"/>
      <c r="QOH72" s="21"/>
      <c r="QOI72" s="21"/>
      <c r="QOJ72" s="21"/>
      <c r="QOK72" s="21"/>
      <c r="QOL72" s="21"/>
      <c r="QOM72" s="21"/>
      <c r="QON72" s="21"/>
      <c r="QOO72" s="21"/>
      <c r="QOP72" s="21"/>
      <c r="QOQ72" s="21"/>
      <c r="QOR72" s="21"/>
      <c r="QOS72" s="21"/>
      <c r="QOT72" s="21"/>
      <c r="QOU72" s="21"/>
      <c r="QOV72" s="21"/>
      <c r="QOW72" s="21"/>
      <c r="QOX72" s="21"/>
      <c r="QOY72" s="21"/>
      <c r="QOZ72" s="21"/>
      <c r="QPA72" s="21"/>
      <c r="QPB72" s="21"/>
      <c r="QPC72" s="21"/>
      <c r="QPD72" s="21"/>
      <c r="QPE72" s="21"/>
      <c r="QPF72" s="21"/>
      <c r="QPG72" s="21"/>
      <c r="QPH72" s="21"/>
      <c r="QPI72" s="21"/>
      <c r="QPJ72" s="21"/>
      <c r="QPK72" s="21"/>
      <c r="QPL72" s="21"/>
      <c r="QPM72" s="21"/>
      <c r="QPN72" s="21"/>
      <c r="QPO72" s="21"/>
      <c r="QPP72" s="21"/>
      <c r="QPQ72" s="21"/>
      <c r="QPR72" s="21"/>
      <c r="QPS72" s="21"/>
      <c r="QPT72" s="21"/>
      <c r="QPU72" s="21"/>
      <c r="QPV72" s="21"/>
      <c r="QPW72" s="21"/>
      <c r="QPX72" s="21"/>
      <c r="QPY72" s="21"/>
      <c r="QPZ72" s="21"/>
      <c r="QQA72" s="21"/>
      <c r="QQB72" s="21"/>
      <c r="QQC72" s="21"/>
      <c r="QQD72" s="21"/>
      <c r="QQE72" s="21"/>
      <c r="QQF72" s="21"/>
      <c r="QQG72" s="21"/>
      <c r="QQH72" s="21"/>
      <c r="QQI72" s="21"/>
      <c r="QQJ72" s="21"/>
      <c r="QQK72" s="21"/>
      <c r="QQL72" s="21"/>
      <c r="QQM72" s="21"/>
      <c r="QQN72" s="21"/>
      <c r="QQO72" s="21"/>
      <c r="QQP72" s="21"/>
      <c r="QQQ72" s="21"/>
      <c r="QQR72" s="21"/>
      <c r="QQS72" s="21"/>
      <c r="QQT72" s="21"/>
      <c r="QQU72" s="21"/>
      <c r="QQV72" s="21"/>
      <c r="QQW72" s="21"/>
      <c r="QQX72" s="21"/>
      <c r="QQY72" s="21"/>
      <c r="QQZ72" s="21"/>
      <c r="QRA72" s="21"/>
      <c r="QRB72" s="21"/>
      <c r="QRC72" s="21"/>
      <c r="QRD72" s="21"/>
      <c r="QRE72" s="21"/>
      <c r="QRF72" s="21"/>
      <c r="QRG72" s="21"/>
      <c r="QRH72" s="21"/>
      <c r="QRI72" s="21"/>
      <c r="QRJ72" s="21"/>
      <c r="QRK72" s="21"/>
      <c r="QRL72" s="21"/>
      <c r="QRM72" s="21"/>
      <c r="QRN72" s="21"/>
      <c r="QRO72" s="21"/>
      <c r="QRP72" s="21"/>
      <c r="QRQ72" s="21"/>
      <c r="QRR72" s="21"/>
      <c r="QRS72" s="21"/>
      <c r="QRT72" s="21"/>
      <c r="QRU72" s="21"/>
      <c r="QRV72" s="21"/>
      <c r="QRW72" s="21"/>
      <c r="QRX72" s="21"/>
      <c r="QRY72" s="21"/>
      <c r="QRZ72" s="21"/>
      <c r="QSA72" s="21"/>
      <c r="QSB72" s="21"/>
      <c r="QSC72" s="21"/>
      <c r="QSD72" s="21"/>
      <c r="QSE72" s="21"/>
      <c r="QSF72" s="21"/>
      <c r="QSG72" s="21"/>
      <c r="QSH72" s="21"/>
      <c r="QSI72" s="21"/>
      <c r="QSJ72" s="21"/>
      <c r="QSK72" s="21"/>
      <c r="QSL72" s="21"/>
      <c r="QSM72" s="21"/>
      <c r="QSN72" s="21"/>
      <c r="QSO72" s="21"/>
      <c r="QSP72" s="21"/>
      <c r="QSQ72" s="21"/>
      <c r="QSR72" s="21"/>
      <c r="QSS72" s="21"/>
      <c r="QST72" s="21"/>
      <c r="QSU72" s="21"/>
      <c r="QSV72" s="21"/>
      <c r="QSW72" s="21"/>
      <c r="QSX72" s="21"/>
      <c r="QSY72" s="21"/>
      <c r="QSZ72" s="21"/>
      <c r="QTA72" s="21"/>
      <c r="QTB72" s="21"/>
      <c r="QTC72" s="21"/>
      <c r="QTD72" s="21"/>
      <c r="QTE72" s="21"/>
      <c r="QTF72" s="21"/>
      <c r="QTG72" s="21"/>
      <c r="QTH72" s="21"/>
      <c r="QTI72" s="21"/>
      <c r="QTJ72" s="21"/>
      <c r="QTK72" s="21"/>
      <c r="QTL72" s="21"/>
      <c r="QTM72" s="21"/>
      <c r="QTN72" s="21"/>
      <c r="QTO72" s="21"/>
      <c r="QTP72" s="21"/>
      <c r="QTQ72" s="21"/>
      <c r="QTR72" s="21"/>
      <c r="QTS72" s="21"/>
      <c r="QTT72" s="21"/>
      <c r="QTU72" s="21"/>
      <c r="QTV72" s="21"/>
      <c r="QTW72" s="21"/>
      <c r="QTX72" s="21"/>
      <c r="QTY72" s="21"/>
      <c r="QTZ72" s="21"/>
      <c r="QUA72" s="21"/>
      <c r="QUB72" s="21"/>
      <c r="QUC72" s="21"/>
      <c r="QUD72" s="21"/>
      <c r="QUE72" s="21"/>
      <c r="QUF72" s="21"/>
      <c r="QUG72" s="21"/>
      <c r="QUH72" s="21"/>
      <c r="QUI72" s="21"/>
      <c r="QUJ72" s="21"/>
      <c r="QUK72" s="21"/>
      <c r="QUL72" s="21"/>
      <c r="QUM72" s="21"/>
      <c r="QUN72" s="21"/>
      <c r="QUO72" s="21"/>
      <c r="QUP72" s="21"/>
      <c r="QUQ72" s="21"/>
      <c r="QUR72" s="21"/>
      <c r="QUS72" s="21"/>
      <c r="QUT72" s="21"/>
      <c r="QUU72" s="21"/>
      <c r="QUV72" s="21"/>
      <c r="QUW72" s="21"/>
      <c r="QUX72" s="21"/>
      <c r="QUY72" s="21"/>
      <c r="QUZ72" s="21"/>
      <c r="QVA72" s="21"/>
      <c r="QVB72" s="21"/>
      <c r="QVC72" s="21"/>
      <c r="QVD72" s="21"/>
      <c r="QVE72" s="21"/>
      <c r="QVF72" s="21"/>
      <c r="QVG72" s="21"/>
      <c r="QVH72" s="21"/>
      <c r="QVI72" s="21"/>
      <c r="QVJ72" s="21"/>
      <c r="QVK72" s="21"/>
      <c r="QVL72" s="21"/>
      <c r="QVM72" s="21"/>
      <c r="QVN72" s="21"/>
      <c r="QVO72" s="21"/>
      <c r="QVP72" s="21"/>
      <c r="QVQ72" s="21"/>
      <c r="QVR72" s="21"/>
      <c r="QVS72" s="21"/>
      <c r="QVT72" s="21"/>
      <c r="QVU72" s="21"/>
      <c r="QVV72" s="21"/>
      <c r="QVW72" s="21"/>
      <c r="QVX72" s="21"/>
      <c r="QVY72" s="21"/>
      <c r="QVZ72" s="21"/>
      <c r="QWA72" s="21"/>
      <c r="QWB72" s="21"/>
      <c r="QWC72" s="21"/>
      <c r="QWD72" s="21"/>
      <c r="QWE72" s="21"/>
      <c r="QWF72" s="21"/>
      <c r="QWG72" s="21"/>
      <c r="QWH72" s="21"/>
      <c r="QWI72" s="21"/>
      <c r="QWJ72" s="21"/>
      <c r="QWK72" s="21"/>
      <c r="QWL72" s="21"/>
      <c r="QWM72" s="21"/>
      <c r="QWN72" s="21"/>
      <c r="QWO72" s="21"/>
      <c r="QWP72" s="21"/>
      <c r="QWQ72" s="21"/>
      <c r="QWR72" s="21"/>
      <c r="QWS72" s="21"/>
      <c r="QWT72" s="21"/>
      <c r="QWU72" s="21"/>
      <c r="QWV72" s="21"/>
      <c r="QWW72" s="21"/>
      <c r="QWX72" s="21"/>
      <c r="QWY72" s="21"/>
      <c r="QWZ72" s="21"/>
      <c r="QXA72" s="21"/>
      <c r="QXB72" s="21"/>
      <c r="QXC72" s="21"/>
      <c r="QXD72" s="21"/>
      <c r="QXE72" s="21"/>
      <c r="QXF72" s="21"/>
      <c r="QXG72" s="21"/>
      <c r="QXH72" s="21"/>
      <c r="QXI72" s="21"/>
      <c r="QXJ72" s="21"/>
      <c r="QXK72" s="21"/>
      <c r="QXL72" s="21"/>
      <c r="QXM72" s="21"/>
      <c r="QXN72" s="21"/>
      <c r="QXO72" s="21"/>
      <c r="QXP72" s="21"/>
      <c r="QXQ72" s="21"/>
      <c r="QXR72" s="21"/>
      <c r="QXS72" s="21"/>
      <c r="QXT72" s="21"/>
      <c r="QXU72" s="21"/>
      <c r="QXV72" s="21"/>
      <c r="QXW72" s="21"/>
      <c r="QXX72" s="21"/>
      <c r="QXY72" s="21"/>
      <c r="QXZ72" s="21"/>
      <c r="QYA72" s="21"/>
      <c r="QYB72" s="21"/>
      <c r="QYC72" s="21"/>
      <c r="QYD72" s="21"/>
      <c r="QYE72" s="21"/>
      <c r="QYF72" s="21"/>
      <c r="QYG72" s="21"/>
      <c r="QYH72" s="21"/>
      <c r="QYI72" s="21"/>
      <c r="QYJ72" s="21"/>
      <c r="QYK72" s="21"/>
      <c r="QYL72" s="21"/>
      <c r="QYM72" s="21"/>
      <c r="QYN72" s="21"/>
      <c r="QYO72" s="21"/>
      <c r="QYP72" s="21"/>
      <c r="QYQ72" s="21"/>
      <c r="QYR72" s="21"/>
      <c r="QYS72" s="21"/>
      <c r="QYT72" s="21"/>
      <c r="QYU72" s="21"/>
      <c r="QYV72" s="21"/>
      <c r="QYW72" s="21"/>
      <c r="QYX72" s="21"/>
      <c r="QYY72" s="21"/>
      <c r="QYZ72" s="21"/>
      <c r="QZA72" s="21"/>
      <c r="QZB72" s="21"/>
      <c r="QZC72" s="21"/>
      <c r="QZD72" s="21"/>
      <c r="QZE72" s="21"/>
      <c r="QZF72" s="21"/>
      <c r="QZG72" s="21"/>
      <c r="QZH72" s="21"/>
      <c r="QZI72" s="21"/>
      <c r="QZJ72" s="21"/>
      <c r="QZK72" s="21"/>
      <c r="QZL72" s="21"/>
      <c r="QZM72" s="21"/>
      <c r="QZN72" s="21"/>
      <c r="QZO72" s="21"/>
      <c r="QZP72" s="21"/>
      <c r="QZQ72" s="21"/>
      <c r="QZR72" s="21"/>
      <c r="QZS72" s="21"/>
      <c r="QZT72" s="21"/>
      <c r="QZU72" s="21"/>
      <c r="QZV72" s="21"/>
      <c r="QZW72" s="21"/>
      <c r="QZX72" s="21"/>
      <c r="QZY72" s="21"/>
      <c r="QZZ72" s="21"/>
      <c r="RAA72" s="21"/>
      <c r="RAB72" s="21"/>
      <c r="RAC72" s="21"/>
      <c r="RAD72" s="21"/>
      <c r="RAE72" s="21"/>
      <c r="RAF72" s="21"/>
      <c r="RAG72" s="21"/>
      <c r="RAH72" s="21"/>
      <c r="RAI72" s="21"/>
      <c r="RAJ72" s="21"/>
      <c r="RAK72" s="21"/>
      <c r="RAL72" s="21"/>
      <c r="RAM72" s="21"/>
      <c r="RAN72" s="21"/>
      <c r="RAO72" s="21"/>
      <c r="RAP72" s="21"/>
      <c r="RAQ72" s="21"/>
      <c r="RAR72" s="21"/>
      <c r="RAS72" s="21"/>
      <c r="RAT72" s="21"/>
      <c r="RAU72" s="21"/>
      <c r="RAV72" s="21"/>
      <c r="RAW72" s="21"/>
      <c r="RAX72" s="21"/>
      <c r="RAY72" s="21"/>
      <c r="RAZ72" s="21"/>
      <c r="RBA72" s="21"/>
      <c r="RBB72" s="21"/>
      <c r="RBC72" s="21"/>
      <c r="RBD72" s="21"/>
      <c r="RBE72" s="21"/>
      <c r="RBF72" s="21"/>
      <c r="RBG72" s="21"/>
      <c r="RBH72" s="21"/>
      <c r="RBI72" s="21"/>
      <c r="RBJ72" s="21"/>
      <c r="RBK72" s="21"/>
      <c r="RBL72" s="21"/>
      <c r="RBM72" s="21"/>
      <c r="RBN72" s="21"/>
      <c r="RBO72" s="21"/>
      <c r="RBP72" s="21"/>
      <c r="RBQ72" s="21"/>
      <c r="RBR72" s="21"/>
      <c r="RBS72" s="21"/>
      <c r="RBT72" s="21"/>
      <c r="RBU72" s="21"/>
      <c r="RBV72" s="21"/>
      <c r="RBW72" s="21"/>
      <c r="RBX72" s="21"/>
      <c r="RBY72" s="21"/>
      <c r="RBZ72" s="21"/>
      <c r="RCA72" s="21"/>
      <c r="RCB72" s="21"/>
      <c r="RCC72" s="21"/>
      <c r="RCD72" s="21"/>
      <c r="RCE72" s="21"/>
      <c r="RCF72" s="21"/>
      <c r="RCG72" s="21"/>
      <c r="RCH72" s="21"/>
      <c r="RCI72" s="21"/>
      <c r="RCJ72" s="21"/>
      <c r="RCK72" s="21"/>
      <c r="RCL72" s="21"/>
      <c r="RCM72" s="21"/>
      <c r="RCN72" s="21"/>
      <c r="RCO72" s="21"/>
      <c r="RCP72" s="21"/>
      <c r="RCQ72" s="21"/>
      <c r="RCR72" s="21"/>
      <c r="RCS72" s="21"/>
      <c r="RCT72" s="21"/>
      <c r="RCU72" s="21"/>
      <c r="RCV72" s="21"/>
      <c r="RCW72" s="21"/>
      <c r="RCX72" s="21"/>
      <c r="RCY72" s="21"/>
      <c r="RCZ72" s="21"/>
      <c r="RDA72" s="21"/>
      <c r="RDB72" s="21"/>
      <c r="RDC72" s="21"/>
      <c r="RDD72" s="21"/>
      <c r="RDE72" s="21"/>
      <c r="RDF72" s="21"/>
      <c r="RDG72" s="21"/>
      <c r="RDH72" s="21"/>
      <c r="RDI72" s="21"/>
      <c r="RDJ72" s="21"/>
      <c r="RDK72" s="21"/>
      <c r="RDL72" s="21"/>
      <c r="RDM72" s="21"/>
      <c r="RDN72" s="21"/>
      <c r="RDO72" s="21"/>
      <c r="RDP72" s="21"/>
      <c r="RDQ72" s="21"/>
      <c r="RDR72" s="21"/>
      <c r="RDS72" s="21"/>
      <c r="RDT72" s="21"/>
      <c r="RDU72" s="21"/>
      <c r="RDV72" s="21"/>
      <c r="RDW72" s="21"/>
      <c r="RDX72" s="21"/>
      <c r="RDY72" s="21"/>
      <c r="RDZ72" s="21"/>
      <c r="REA72" s="21"/>
      <c r="REB72" s="21"/>
      <c r="REC72" s="21"/>
      <c r="RED72" s="21"/>
      <c r="REE72" s="21"/>
      <c r="REF72" s="21"/>
      <c r="REG72" s="21"/>
      <c r="REH72" s="21"/>
      <c r="REI72" s="21"/>
      <c r="REJ72" s="21"/>
      <c r="REK72" s="21"/>
      <c r="REL72" s="21"/>
      <c r="REM72" s="21"/>
      <c r="REN72" s="21"/>
      <c r="REO72" s="21"/>
      <c r="REP72" s="21"/>
      <c r="REQ72" s="21"/>
      <c r="RER72" s="21"/>
      <c r="RES72" s="21"/>
      <c r="RET72" s="21"/>
      <c r="REU72" s="21"/>
      <c r="REV72" s="21"/>
      <c r="REW72" s="21"/>
      <c r="REX72" s="21"/>
      <c r="REY72" s="21"/>
      <c r="REZ72" s="21"/>
      <c r="RFA72" s="21"/>
      <c r="RFB72" s="21"/>
      <c r="RFC72" s="21"/>
      <c r="RFD72" s="21"/>
      <c r="RFE72" s="21"/>
      <c r="RFF72" s="21"/>
      <c r="RFG72" s="21"/>
      <c r="RFH72" s="21"/>
      <c r="RFI72" s="21"/>
      <c r="RFJ72" s="21"/>
      <c r="RFK72" s="21"/>
      <c r="RFL72" s="21"/>
      <c r="RFM72" s="21"/>
      <c r="RFN72" s="21"/>
      <c r="RFO72" s="21"/>
      <c r="RFP72" s="21"/>
      <c r="RFQ72" s="21"/>
      <c r="RFR72" s="21"/>
      <c r="RFS72" s="21"/>
      <c r="RFT72" s="21"/>
      <c r="RFU72" s="21"/>
      <c r="RFV72" s="21"/>
      <c r="RFW72" s="21"/>
      <c r="RFX72" s="21"/>
      <c r="RFY72" s="21"/>
      <c r="RFZ72" s="21"/>
      <c r="RGA72" s="21"/>
      <c r="RGB72" s="21"/>
      <c r="RGC72" s="21"/>
      <c r="RGD72" s="21"/>
      <c r="RGE72" s="21"/>
      <c r="RGF72" s="21"/>
      <c r="RGG72" s="21"/>
      <c r="RGH72" s="21"/>
      <c r="RGI72" s="21"/>
      <c r="RGJ72" s="21"/>
      <c r="RGK72" s="21"/>
      <c r="RGL72" s="21"/>
      <c r="RGM72" s="21"/>
      <c r="RGN72" s="21"/>
      <c r="RGO72" s="21"/>
      <c r="RGP72" s="21"/>
      <c r="RGQ72" s="21"/>
      <c r="RGR72" s="21"/>
      <c r="RGS72" s="21"/>
      <c r="RGT72" s="21"/>
      <c r="RGU72" s="21"/>
      <c r="RGV72" s="21"/>
      <c r="RGW72" s="21"/>
      <c r="RGX72" s="21"/>
      <c r="RGY72" s="21"/>
      <c r="RGZ72" s="21"/>
      <c r="RHA72" s="21"/>
      <c r="RHB72" s="21"/>
      <c r="RHC72" s="21"/>
      <c r="RHD72" s="21"/>
      <c r="RHE72" s="21"/>
      <c r="RHF72" s="21"/>
      <c r="RHG72" s="21"/>
      <c r="RHH72" s="21"/>
      <c r="RHI72" s="21"/>
      <c r="RHJ72" s="21"/>
      <c r="RHK72" s="21"/>
      <c r="RHL72" s="21"/>
      <c r="RHM72" s="21"/>
      <c r="RHN72" s="21"/>
      <c r="RHO72" s="21"/>
      <c r="RHP72" s="21"/>
      <c r="RHQ72" s="21"/>
      <c r="RHR72" s="21"/>
      <c r="RHS72" s="21"/>
      <c r="RHT72" s="21"/>
      <c r="RHU72" s="21"/>
      <c r="RHV72" s="21"/>
      <c r="RHW72" s="21"/>
      <c r="RHX72" s="21"/>
      <c r="RHY72" s="21"/>
      <c r="RHZ72" s="21"/>
      <c r="RIA72" s="21"/>
      <c r="RIB72" s="21"/>
      <c r="RIC72" s="21"/>
      <c r="RID72" s="21"/>
      <c r="RIE72" s="21"/>
      <c r="RIF72" s="21"/>
      <c r="RIG72" s="21"/>
      <c r="RIH72" s="21"/>
      <c r="RII72" s="21"/>
      <c r="RIJ72" s="21"/>
      <c r="RIK72" s="21"/>
      <c r="RIL72" s="21"/>
      <c r="RIM72" s="21"/>
      <c r="RIN72" s="21"/>
      <c r="RIO72" s="21"/>
      <c r="RIP72" s="21"/>
      <c r="RIQ72" s="21"/>
      <c r="RIR72" s="21"/>
      <c r="RIS72" s="21"/>
      <c r="RIT72" s="21"/>
      <c r="RIU72" s="21"/>
      <c r="RIV72" s="21"/>
      <c r="RIW72" s="21"/>
      <c r="RIX72" s="21"/>
      <c r="RIY72" s="21"/>
      <c r="RIZ72" s="21"/>
      <c r="RJA72" s="21"/>
      <c r="RJB72" s="21"/>
      <c r="RJC72" s="21"/>
      <c r="RJD72" s="21"/>
      <c r="RJE72" s="21"/>
      <c r="RJF72" s="21"/>
      <c r="RJG72" s="21"/>
      <c r="RJH72" s="21"/>
      <c r="RJI72" s="21"/>
      <c r="RJJ72" s="21"/>
      <c r="RJK72" s="21"/>
      <c r="RJL72" s="21"/>
      <c r="RJM72" s="21"/>
      <c r="RJN72" s="21"/>
      <c r="RJO72" s="21"/>
      <c r="RJP72" s="21"/>
      <c r="RJQ72" s="21"/>
      <c r="RJR72" s="21"/>
      <c r="RJS72" s="21"/>
      <c r="RJT72" s="21"/>
      <c r="RJU72" s="21"/>
      <c r="RJV72" s="21"/>
      <c r="RJW72" s="21"/>
      <c r="RJX72" s="21"/>
      <c r="RJY72" s="21"/>
      <c r="RJZ72" s="21"/>
      <c r="RKA72" s="21"/>
      <c r="RKB72" s="21"/>
      <c r="RKC72" s="21"/>
      <c r="RKD72" s="21"/>
      <c r="RKE72" s="21"/>
      <c r="RKF72" s="21"/>
      <c r="RKG72" s="21"/>
      <c r="RKH72" s="21"/>
      <c r="RKI72" s="21"/>
      <c r="RKJ72" s="21"/>
      <c r="RKK72" s="21"/>
      <c r="RKL72" s="21"/>
      <c r="RKM72" s="21"/>
      <c r="RKN72" s="21"/>
      <c r="RKO72" s="21"/>
      <c r="RKP72" s="21"/>
      <c r="RKQ72" s="21"/>
      <c r="RKR72" s="21"/>
      <c r="RKS72" s="21"/>
      <c r="RKT72" s="21"/>
      <c r="RKU72" s="21"/>
      <c r="RKV72" s="21"/>
      <c r="RKW72" s="21"/>
      <c r="RKX72" s="21"/>
      <c r="RKY72" s="21"/>
      <c r="RKZ72" s="21"/>
      <c r="RLA72" s="21"/>
      <c r="RLB72" s="21"/>
      <c r="RLC72" s="21"/>
      <c r="RLD72" s="21"/>
      <c r="RLE72" s="21"/>
      <c r="RLF72" s="21"/>
      <c r="RLG72" s="21"/>
      <c r="RLH72" s="21"/>
      <c r="RLI72" s="21"/>
      <c r="RLJ72" s="21"/>
      <c r="RLK72" s="21"/>
      <c r="RLL72" s="21"/>
      <c r="RLM72" s="21"/>
      <c r="RLN72" s="21"/>
      <c r="RLO72" s="21"/>
      <c r="RLP72" s="21"/>
      <c r="RLQ72" s="21"/>
      <c r="RLR72" s="21"/>
      <c r="RLS72" s="21"/>
      <c r="RLT72" s="21"/>
      <c r="RLU72" s="21"/>
      <c r="RLV72" s="21"/>
      <c r="RLW72" s="21"/>
      <c r="RLX72" s="21"/>
      <c r="RLY72" s="21"/>
      <c r="RLZ72" s="21"/>
      <c r="RMA72" s="21"/>
      <c r="RMB72" s="21"/>
      <c r="RMC72" s="21"/>
      <c r="RMD72" s="21"/>
      <c r="RME72" s="21"/>
      <c r="RMF72" s="21"/>
      <c r="RMG72" s="21"/>
      <c r="RMH72" s="21"/>
      <c r="RMI72" s="21"/>
      <c r="RMJ72" s="21"/>
      <c r="RMK72" s="21"/>
      <c r="RML72" s="21"/>
      <c r="RMM72" s="21"/>
      <c r="RMN72" s="21"/>
      <c r="RMO72" s="21"/>
      <c r="RMP72" s="21"/>
      <c r="RMQ72" s="21"/>
      <c r="RMR72" s="21"/>
      <c r="RMS72" s="21"/>
      <c r="RMT72" s="21"/>
      <c r="RMU72" s="21"/>
      <c r="RMV72" s="21"/>
      <c r="RMW72" s="21"/>
      <c r="RMX72" s="21"/>
      <c r="RMY72" s="21"/>
      <c r="RMZ72" s="21"/>
      <c r="RNA72" s="21"/>
      <c r="RNB72" s="21"/>
      <c r="RNC72" s="21"/>
      <c r="RND72" s="21"/>
      <c r="RNE72" s="21"/>
      <c r="RNF72" s="21"/>
      <c r="RNG72" s="21"/>
      <c r="RNH72" s="21"/>
      <c r="RNI72" s="21"/>
      <c r="RNJ72" s="21"/>
      <c r="RNK72" s="21"/>
      <c r="RNL72" s="21"/>
      <c r="RNM72" s="21"/>
      <c r="RNN72" s="21"/>
      <c r="RNO72" s="21"/>
      <c r="RNP72" s="21"/>
      <c r="RNQ72" s="21"/>
      <c r="RNR72" s="21"/>
      <c r="RNS72" s="21"/>
      <c r="RNT72" s="21"/>
      <c r="RNU72" s="21"/>
      <c r="RNV72" s="21"/>
      <c r="RNW72" s="21"/>
      <c r="RNX72" s="21"/>
      <c r="RNY72" s="21"/>
      <c r="RNZ72" s="21"/>
      <c r="ROA72" s="21"/>
      <c r="ROB72" s="21"/>
      <c r="ROC72" s="21"/>
      <c r="ROD72" s="21"/>
      <c r="ROE72" s="21"/>
      <c r="ROF72" s="21"/>
      <c r="ROG72" s="21"/>
      <c r="ROH72" s="21"/>
      <c r="ROI72" s="21"/>
      <c r="ROJ72" s="21"/>
      <c r="ROK72" s="21"/>
      <c r="ROL72" s="21"/>
      <c r="ROM72" s="21"/>
      <c r="RON72" s="21"/>
      <c r="ROO72" s="21"/>
      <c r="ROP72" s="21"/>
      <c r="ROQ72" s="21"/>
      <c r="ROR72" s="21"/>
      <c r="ROS72" s="21"/>
      <c r="ROT72" s="21"/>
      <c r="ROU72" s="21"/>
      <c r="ROV72" s="21"/>
      <c r="ROW72" s="21"/>
      <c r="ROX72" s="21"/>
      <c r="ROY72" s="21"/>
      <c r="ROZ72" s="21"/>
      <c r="RPA72" s="21"/>
      <c r="RPB72" s="21"/>
      <c r="RPC72" s="21"/>
      <c r="RPD72" s="21"/>
      <c r="RPE72" s="21"/>
      <c r="RPF72" s="21"/>
      <c r="RPG72" s="21"/>
      <c r="RPH72" s="21"/>
      <c r="RPI72" s="21"/>
      <c r="RPJ72" s="21"/>
      <c r="RPK72" s="21"/>
      <c r="RPL72" s="21"/>
      <c r="RPM72" s="21"/>
      <c r="RPN72" s="21"/>
      <c r="RPO72" s="21"/>
      <c r="RPP72" s="21"/>
      <c r="RPQ72" s="21"/>
      <c r="RPR72" s="21"/>
      <c r="RPS72" s="21"/>
      <c r="RPT72" s="21"/>
      <c r="RPU72" s="21"/>
      <c r="RPV72" s="21"/>
      <c r="RPW72" s="21"/>
      <c r="RPX72" s="21"/>
      <c r="RPY72" s="21"/>
      <c r="RPZ72" s="21"/>
      <c r="RQA72" s="21"/>
      <c r="RQB72" s="21"/>
      <c r="RQC72" s="21"/>
      <c r="RQD72" s="21"/>
      <c r="RQE72" s="21"/>
      <c r="RQF72" s="21"/>
      <c r="RQG72" s="21"/>
      <c r="RQH72" s="21"/>
      <c r="RQI72" s="21"/>
      <c r="RQJ72" s="21"/>
      <c r="RQK72" s="21"/>
      <c r="RQL72" s="21"/>
      <c r="RQM72" s="21"/>
      <c r="RQN72" s="21"/>
      <c r="RQO72" s="21"/>
      <c r="RQP72" s="21"/>
      <c r="RQQ72" s="21"/>
      <c r="RQR72" s="21"/>
      <c r="RQS72" s="21"/>
      <c r="RQT72" s="21"/>
      <c r="RQU72" s="21"/>
      <c r="RQV72" s="21"/>
      <c r="RQW72" s="21"/>
      <c r="RQX72" s="21"/>
      <c r="RQY72" s="21"/>
      <c r="RQZ72" s="21"/>
      <c r="RRA72" s="21"/>
      <c r="RRB72" s="21"/>
      <c r="RRC72" s="21"/>
      <c r="RRD72" s="21"/>
      <c r="RRE72" s="21"/>
      <c r="RRF72" s="21"/>
      <c r="RRG72" s="21"/>
      <c r="RRH72" s="21"/>
      <c r="RRI72" s="21"/>
      <c r="RRJ72" s="21"/>
      <c r="RRK72" s="21"/>
      <c r="RRL72" s="21"/>
      <c r="RRM72" s="21"/>
      <c r="RRN72" s="21"/>
      <c r="RRO72" s="21"/>
      <c r="RRP72" s="21"/>
      <c r="RRQ72" s="21"/>
      <c r="RRR72" s="21"/>
      <c r="RRS72" s="21"/>
      <c r="RRT72" s="21"/>
      <c r="RRU72" s="21"/>
      <c r="RRV72" s="21"/>
      <c r="RRW72" s="21"/>
      <c r="RRX72" s="21"/>
      <c r="RRY72" s="21"/>
      <c r="RRZ72" s="21"/>
      <c r="RSA72" s="21"/>
      <c r="RSB72" s="21"/>
      <c r="RSC72" s="21"/>
      <c r="RSD72" s="21"/>
      <c r="RSE72" s="21"/>
      <c r="RSF72" s="21"/>
      <c r="RSG72" s="21"/>
      <c r="RSH72" s="21"/>
      <c r="RSI72" s="21"/>
      <c r="RSJ72" s="21"/>
      <c r="RSK72" s="21"/>
      <c r="RSL72" s="21"/>
      <c r="RSM72" s="21"/>
      <c r="RSN72" s="21"/>
      <c r="RSO72" s="21"/>
      <c r="RSP72" s="21"/>
      <c r="RSQ72" s="21"/>
      <c r="RSR72" s="21"/>
      <c r="RSS72" s="21"/>
      <c r="RST72" s="21"/>
      <c r="RSU72" s="21"/>
      <c r="RSV72" s="21"/>
      <c r="RSW72" s="21"/>
      <c r="RSX72" s="21"/>
      <c r="RSY72" s="21"/>
      <c r="RSZ72" s="21"/>
      <c r="RTA72" s="21"/>
      <c r="RTB72" s="21"/>
      <c r="RTC72" s="21"/>
      <c r="RTD72" s="21"/>
      <c r="RTE72" s="21"/>
      <c r="RTF72" s="21"/>
      <c r="RTG72" s="21"/>
      <c r="RTH72" s="21"/>
      <c r="RTI72" s="21"/>
      <c r="RTJ72" s="21"/>
      <c r="RTK72" s="21"/>
      <c r="RTL72" s="21"/>
      <c r="RTM72" s="21"/>
      <c r="RTN72" s="21"/>
      <c r="RTO72" s="21"/>
      <c r="RTP72" s="21"/>
      <c r="RTQ72" s="21"/>
      <c r="RTR72" s="21"/>
      <c r="RTS72" s="21"/>
      <c r="RTT72" s="21"/>
      <c r="RTU72" s="21"/>
      <c r="RTV72" s="21"/>
      <c r="RTW72" s="21"/>
      <c r="RTX72" s="21"/>
      <c r="RTY72" s="21"/>
      <c r="RTZ72" s="21"/>
      <c r="RUA72" s="21"/>
      <c r="RUB72" s="21"/>
      <c r="RUC72" s="21"/>
      <c r="RUD72" s="21"/>
      <c r="RUE72" s="21"/>
      <c r="RUF72" s="21"/>
      <c r="RUG72" s="21"/>
      <c r="RUH72" s="21"/>
      <c r="RUI72" s="21"/>
      <c r="RUJ72" s="21"/>
      <c r="RUK72" s="21"/>
      <c r="RUL72" s="21"/>
      <c r="RUM72" s="21"/>
      <c r="RUN72" s="21"/>
      <c r="RUO72" s="21"/>
      <c r="RUP72" s="21"/>
      <c r="RUQ72" s="21"/>
      <c r="RUR72" s="21"/>
      <c r="RUS72" s="21"/>
      <c r="RUT72" s="21"/>
      <c r="RUU72" s="21"/>
      <c r="RUV72" s="21"/>
      <c r="RUW72" s="21"/>
      <c r="RUX72" s="21"/>
      <c r="RUY72" s="21"/>
      <c r="RUZ72" s="21"/>
      <c r="RVA72" s="21"/>
      <c r="RVB72" s="21"/>
      <c r="RVC72" s="21"/>
      <c r="RVD72" s="21"/>
      <c r="RVE72" s="21"/>
      <c r="RVF72" s="21"/>
      <c r="RVG72" s="21"/>
      <c r="RVH72" s="21"/>
      <c r="RVI72" s="21"/>
      <c r="RVJ72" s="21"/>
      <c r="RVK72" s="21"/>
      <c r="RVL72" s="21"/>
      <c r="RVM72" s="21"/>
      <c r="RVN72" s="21"/>
      <c r="RVO72" s="21"/>
      <c r="RVP72" s="21"/>
      <c r="RVQ72" s="21"/>
      <c r="RVR72" s="21"/>
      <c r="RVS72" s="21"/>
      <c r="RVT72" s="21"/>
      <c r="RVU72" s="21"/>
      <c r="RVV72" s="21"/>
      <c r="RVW72" s="21"/>
      <c r="RVX72" s="21"/>
      <c r="RVY72" s="21"/>
      <c r="RVZ72" s="21"/>
      <c r="RWA72" s="21"/>
      <c r="RWB72" s="21"/>
      <c r="RWC72" s="21"/>
      <c r="RWD72" s="21"/>
      <c r="RWE72" s="21"/>
      <c r="RWF72" s="21"/>
      <c r="RWG72" s="21"/>
      <c r="RWH72" s="21"/>
      <c r="RWI72" s="21"/>
      <c r="RWJ72" s="21"/>
      <c r="RWK72" s="21"/>
      <c r="RWL72" s="21"/>
      <c r="RWM72" s="21"/>
      <c r="RWN72" s="21"/>
      <c r="RWO72" s="21"/>
      <c r="RWP72" s="21"/>
      <c r="RWQ72" s="21"/>
      <c r="RWR72" s="21"/>
      <c r="RWS72" s="21"/>
      <c r="RWT72" s="21"/>
      <c r="RWU72" s="21"/>
      <c r="RWV72" s="21"/>
      <c r="RWW72" s="21"/>
      <c r="RWX72" s="21"/>
      <c r="RWY72" s="21"/>
      <c r="RWZ72" s="21"/>
      <c r="RXA72" s="21"/>
      <c r="RXB72" s="21"/>
      <c r="RXC72" s="21"/>
      <c r="RXD72" s="21"/>
      <c r="RXE72" s="21"/>
      <c r="RXF72" s="21"/>
      <c r="RXG72" s="21"/>
      <c r="RXH72" s="21"/>
      <c r="RXI72" s="21"/>
      <c r="RXJ72" s="21"/>
      <c r="RXK72" s="21"/>
      <c r="RXL72" s="21"/>
      <c r="RXM72" s="21"/>
      <c r="RXN72" s="21"/>
      <c r="RXO72" s="21"/>
      <c r="RXP72" s="21"/>
      <c r="RXQ72" s="21"/>
      <c r="RXR72" s="21"/>
      <c r="RXS72" s="21"/>
      <c r="RXT72" s="21"/>
      <c r="RXU72" s="21"/>
      <c r="RXV72" s="21"/>
      <c r="RXW72" s="21"/>
      <c r="RXX72" s="21"/>
      <c r="RXY72" s="21"/>
      <c r="RXZ72" s="21"/>
      <c r="RYA72" s="21"/>
      <c r="RYB72" s="21"/>
      <c r="RYC72" s="21"/>
      <c r="RYD72" s="21"/>
      <c r="RYE72" s="21"/>
      <c r="RYF72" s="21"/>
      <c r="RYG72" s="21"/>
      <c r="RYH72" s="21"/>
      <c r="RYI72" s="21"/>
      <c r="RYJ72" s="21"/>
      <c r="RYK72" s="21"/>
      <c r="RYL72" s="21"/>
      <c r="RYM72" s="21"/>
      <c r="RYN72" s="21"/>
      <c r="RYO72" s="21"/>
      <c r="RYP72" s="21"/>
      <c r="RYQ72" s="21"/>
      <c r="RYR72" s="21"/>
      <c r="RYS72" s="21"/>
      <c r="RYT72" s="21"/>
      <c r="RYU72" s="21"/>
      <c r="RYV72" s="21"/>
      <c r="RYW72" s="21"/>
      <c r="RYX72" s="21"/>
      <c r="RYY72" s="21"/>
      <c r="RYZ72" s="21"/>
      <c r="RZA72" s="21"/>
      <c r="RZB72" s="21"/>
      <c r="RZC72" s="21"/>
      <c r="RZD72" s="21"/>
      <c r="RZE72" s="21"/>
      <c r="RZF72" s="21"/>
      <c r="RZG72" s="21"/>
      <c r="RZH72" s="21"/>
      <c r="RZI72" s="21"/>
      <c r="RZJ72" s="21"/>
      <c r="RZK72" s="21"/>
      <c r="RZL72" s="21"/>
      <c r="RZM72" s="21"/>
      <c r="RZN72" s="21"/>
      <c r="RZO72" s="21"/>
      <c r="RZP72" s="21"/>
      <c r="RZQ72" s="21"/>
      <c r="RZR72" s="21"/>
      <c r="RZS72" s="21"/>
      <c r="RZT72" s="21"/>
      <c r="RZU72" s="21"/>
      <c r="RZV72" s="21"/>
      <c r="RZW72" s="21"/>
      <c r="RZX72" s="21"/>
      <c r="RZY72" s="21"/>
      <c r="RZZ72" s="21"/>
      <c r="SAA72" s="21"/>
      <c r="SAB72" s="21"/>
      <c r="SAC72" s="21"/>
      <c r="SAD72" s="21"/>
      <c r="SAE72" s="21"/>
      <c r="SAF72" s="21"/>
      <c r="SAG72" s="21"/>
      <c r="SAH72" s="21"/>
      <c r="SAI72" s="21"/>
      <c r="SAJ72" s="21"/>
      <c r="SAK72" s="21"/>
      <c r="SAL72" s="21"/>
      <c r="SAM72" s="21"/>
      <c r="SAN72" s="21"/>
      <c r="SAO72" s="21"/>
      <c r="SAP72" s="21"/>
      <c r="SAQ72" s="21"/>
      <c r="SAR72" s="21"/>
      <c r="SAS72" s="21"/>
      <c r="SAT72" s="21"/>
      <c r="SAU72" s="21"/>
      <c r="SAV72" s="21"/>
      <c r="SAW72" s="21"/>
      <c r="SAX72" s="21"/>
      <c r="SAY72" s="21"/>
      <c r="SAZ72" s="21"/>
      <c r="SBA72" s="21"/>
      <c r="SBB72" s="21"/>
      <c r="SBC72" s="21"/>
      <c r="SBD72" s="21"/>
      <c r="SBE72" s="21"/>
      <c r="SBF72" s="21"/>
      <c r="SBG72" s="21"/>
      <c r="SBH72" s="21"/>
      <c r="SBI72" s="21"/>
      <c r="SBJ72" s="21"/>
      <c r="SBK72" s="21"/>
      <c r="SBL72" s="21"/>
      <c r="SBM72" s="21"/>
      <c r="SBN72" s="21"/>
      <c r="SBO72" s="21"/>
      <c r="SBP72" s="21"/>
      <c r="SBQ72" s="21"/>
      <c r="SBR72" s="21"/>
      <c r="SBS72" s="21"/>
      <c r="SBT72" s="21"/>
      <c r="SBU72" s="21"/>
      <c r="SBV72" s="21"/>
      <c r="SBW72" s="21"/>
      <c r="SBX72" s="21"/>
      <c r="SBY72" s="21"/>
      <c r="SBZ72" s="21"/>
      <c r="SCA72" s="21"/>
      <c r="SCB72" s="21"/>
      <c r="SCC72" s="21"/>
      <c r="SCD72" s="21"/>
      <c r="SCE72" s="21"/>
      <c r="SCF72" s="21"/>
      <c r="SCG72" s="21"/>
      <c r="SCH72" s="21"/>
      <c r="SCI72" s="21"/>
      <c r="SCJ72" s="21"/>
      <c r="SCK72" s="21"/>
      <c r="SCL72" s="21"/>
      <c r="SCM72" s="21"/>
      <c r="SCN72" s="21"/>
      <c r="SCO72" s="21"/>
      <c r="SCP72" s="21"/>
      <c r="SCQ72" s="21"/>
      <c r="SCR72" s="21"/>
      <c r="SCS72" s="21"/>
      <c r="SCT72" s="21"/>
      <c r="SCU72" s="21"/>
      <c r="SCV72" s="21"/>
      <c r="SCW72" s="21"/>
      <c r="SCX72" s="21"/>
      <c r="SCY72" s="21"/>
      <c r="SCZ72" s="21"/>
      <c r="SDA72" s="21"/>
      <c r="SDB72" s="21"/>
      <c r="SDC72" s="21"/>
      <c r="SDD72" s="21"/>
      <c r="SDE72" s="21"/>
      <c r="SDF72" s="21"/>
      <c r="SDG72" s="21"/>
      <c r="SDH72" s="21"/>
      <c r="SDI72" s="21"/>
      <c r="SDJ72" s="21"/>
      <c r="SDK72" s="21"/>
      <c r="SDL72" s="21"/>
      <c r="SDM72" s="21"/>
      <c r="SDN72" s="21"/>
      <c r="SDO72" s="21"/>
      <c r="SDP72" s="21"/>
      <c r="SDQ72" s="21"/>
      <c r="SDR72" s="21"/>
      <c r="SDS72" s="21"/>
      <c r="SDT72" s="21"/>
      <c r="SDU72" s="21"/>
      <c r="SDV72" s="21"/>
      <c r="SDW72" s="21"/>
      <c r="SDX72" s="21"/>
      <c r="SDY72" s="21"/>
      <c r="SDZ72" s="21"/>
      <c r="SEA72" s="21"/>
      <c r="SEB72" s="21"/>
      <c r="SEC72" s="21"/>
      <c r="SED72" s="21"/>
      <c r="SEE72" s="21"/>
      <c r="SEF72" s="21"/>
      <c r="SEG72" s="21"/>
      <c r="SEH72" s="21"/>
      <c r="SEI72" s="21"/>
      <c r="SEJ72" s="21"/>
      <c r="SEK72" s="21"/>
      <c r="SEL72" s="21"/>
      <c r="SEM72" s="21"/>
      <c r="SEN72" s="21"/>
      <c r="SEO72" s="21"/>
      <c r="SEP72" s="21"/>
      <c r="SEQ72" s="21"/>
      <c r="SER72" s="21"/>
      <c r="SES72" s="21"/>
      <c r="SET72" s="21"/>
      <c r="SEU72" s="21"/>
      <c r="SEV72" s="21"/>
      <c r="SEW72" s="21"/>
      <c r="SEX72" s="21"/>
      <c r="SEY72" s="21"/>
      <c r="SEZ72" s="21"/>
      <c r="SFA72" s="21"/>
      <c r="SFB72" s="21"/>
      <c r="SFC72" s="21"/>
      <c r="SFD72" s="21"/>
      <c r="SFE72" s="21"/>
      <c r="SFF72" s="21"/>
      <c r="SFG72" s="21"/>
      <c r="SFH72" s="21"/>
      <c r="SFI72" s="21"/>
      <c r="SFJ72" s="21"/>
      <c r="SFK72" s="21"/>
      <c r="SFL72" s="21"/>
      <c r="SFM72" s="21"/>
      <c r="SFN72" s="21"/>
      <c r="SFO72" s="21"/>
      <c r="SFP72" s="21"/>
      <c r="SFQ72" s="21"/>
      <c r="SFR72" s="21"/>
      <c r="SFS72" s="21"/>
      <c r="SFT72" s="21"/>
      <c r="SFU72" s="21"/>
      <c r="SFV72" s="21"/>
      <c r="SFW72" s="21"/>
      <c r="SFX72" s="21"/>
      <c r="SFY72" s="21"/>
      <c r="SFZ72" s="21"/>
      <c r="SGA72" s="21"/>
      <c r="SGB72" s="21"/>
      <c r="SGC72" s="21"/>
      <c r="SGD72" s="21"/>
      <c r="SGE72" s="21"/>
      <c r="SGF72" s="21"/>
      <c r="SGG72" s="21"/>
      <c r="SGH72" s="21"/>
      <c r="SGI72" s="21"/>
      <c r="SGJ72" s="21"/>
      <c r="SGK72" s="21"/>
      <c r="SGL72" s="21"/>
      <c r="SGM72" s="21"/>
      <c r="SGN72" s="21"/>
      <c r="SGO72" s="21"/>
      <c r="SGP72" s="21"/>
      <c r="SGQ72" s="21"/>
      <c r="SGR72" s="21"/>
      <c r="SGS72" s="21"/>
      <c r="SGT72" s="21"/>
      <c r="SGU72" s="21"/>
      <c r="SGV72" s="21"/>
      <c r="SGW72" s="21"/>
      <c r="SGX72" s="21"/>
      <c r="SGY72" s="21"/>
      <c r="SGZ72" s="21"/>
      <c r="SHA72" s="21"/>
      <c r="SHB72" s="21"/>
      <c r="SHC72" s="21"/>
      <c r="SHD72" s="21"/>
      <c r="SHE72" s="21"/>
      <c r="SHF72" s="21"/>
      <c r="SHG72" s="21"/>
      <c r="SHH72" s="21"/>
      <c r="SHI72" s="21"/>
      <c r="SHJ72" s="21"/>
      <c r="SHK72" s="21"/>
      <c r="SHL72" s="21"/>
      <c r="SHM72" s="21"/>
      <c r="SHN72" s="21"/>
      <c r="SHO72" s="21"/>
      <c r="SHP72" s="21"/>
      <c r="SHQ72" s="21"/>
      <c r="SHR72" s="21"/>
      <c r="SHS72" s="21"/>
      <c r="SHT72" s="21"/>
      <c r="SHU72" s="21"/>
      <c r="SHV72" s="21"/>
      <c r="SHW72" s="21"/>
      <c r="SHX72" s="21"/>
      <c r="SHY72" s="21"/>
      <c r="SHZ72" s="21"/>
      <c r="SIA72" s="21"/>
      <c r="SIB72" s="21"/>
      <c r="SIC72" s="21"/>
      <c r="SID72" s="21"/>
      <c r="SIE72" s="21"/>
      <c r="SIF72" s="21"/>
      <c r="SIG72" s="21"/>
      <c r="SIH72" s="21"/>
      <c r="SII72" s="21"/>
      <c r="SIJ72" s="21"/>
      <c r="SIK72" s="21"/>
      <c r="SIL72" s="21"/>
      <c r="SIM72" s="21"/>
      <c r="SIN72" s="21"/>
      <c r="SIO72" s="21"/>
      <c r="SIP72" s="21"/>
      <c r="SIQ72" s="21"/>
      <c r="SIR72" s="21"/>
      <c r="SIS72" s="21"/>
      <c r="SIT72" s="21"/>
      <c r="SIU72" s="21"/>
      <c r="SIV72" s="21"/>
      <c r="SIW72" s="21"/>
      <c r="SIX72" s="21"/>
      <c r="SIY72" s="21"/>
      <c r="SIZ72" s="21"/>
      <c r="SJA72" s="21"/>
      <c r="SJB72" s="21"/>
      <c r="SJC72" s="21"/>
      <c r="SJD72" s="21"/>
      <c r="SJE72" s="21"/>
      <c r="SJF72" s="21"/>
      <c r="SJG72" s="21"/>
      <c r="SJH72" s="21"/>
      <c r="SJI72" s="21"/>
      <c r="SJJ72" s="21"/>
      <c r="SJK72" s="21"/>
      <c r="SJL72" s="21"/>
      <c r="SJM72" s="21"/>
      <c r="SJN72" s="21"/>
      <c r="SJO72" s="21"/>
      <c r="SJP72" s="21"/>
      <c r="SJQ72" s="21"/>
      <c r="SJR72" s="21"/>
      <c r="SJS72" s="21"/>
      <c r="SJT72" s="21"/>
      <c r="SJU72" s="21"/>
      <c r="SJV72" s="21"/>
      <c r="SJW72" s="21"/>
      <c r="SJX72" s="21"/>
      <c r="SJY72" s="21"/>
      <c r="SJZ72" s="21"/>
      <c r="SKA72" s="21"/>
      <c r="SKB72" s="21"/>
      <c r="SKC72" s="21"/>
      <c r="SKD72" s="21"/>
      <c r="SKE72" s="21"/>
      <c r="SKF72" s="21"/>
      <c r="SKG72" s="21"/>
      <c r="SKH72" s="21"/>
      <c r="SKI72" s="21"/>
      <c r="SKJ72" s="21"/>
      <c r="SKK72" s="21"/>
      <c r="SKL72" s="21"/>
      <c r="SKM72" s="21"/>
      <c r="SKN72" s="21"/>
      <c r="SKO72" s="21"/>
      <c r="SKP72" s="21"/>
      <c r="SKQ72" s="21"/>
      <c r="SKR72" s="21"/>
      <c r="SKS72" s="21"/>
      <c r="SKT72" s="21"/>
      <c r="SKU72" s="21"/>
      <c r="SKV72" s="21"/>
      <c r="SKW72" s="21"/>
      <c r="SKX72" s="21"/>
      <c r="SKY72" s="21"/>
      <c r="SKZ72" s="21"/>
      <c r="SLA72" s="21"/>
      <c r="SLB72" s="21"/>
      <c r="SLC72" s="21"/>
      <c r="SLD72" s="21"/>
      <c r="SLE72" s="21"/>
      <c r="SLF72" s="21"/>
      <c r="SLG72" s="21"/>
      <c r="SLH72" s="21"/>
      <c r="SLI72" s="21"/>
      <c r="SLJ72" s="21"/>
      <c r="SLK72" s="21"/>
      <c r="SLL72" s="21"/>
      <c r="SLM72" s="21"/>
      <c r="SLN72" s="21"/>
      <c r="SLO72" s="21"/>
      <c r="SLP72" s="21"/>
      <c r="SLQ72" s="21"/>
      <c r="SLR72" s="21"/>
      <c r="SLS72" s="21"/>
      <c r="SLT72" s="21"/>
      <c r="SLU72" s="21"/>
      <c r="SLV72" s="21"/>
      <c r="SLW72" s="21"/>
      <c r="SLX72" s="21"/>
      <c r="SLY72" s="21"/>
      <c r="SLZ72" s="21"/>
      <c r="SMA72" s="21"/>
      <c r="SMB72" s="21"/>
      <c r="SMC72" s="21"/>
      <c r="SMD72" s="21"/>
      <c r="SME72" s="21"/>
      <c r="SMF72" s="21"/>
      <c r="SMG72" s="21"/>
      <c r="SMH72" s="21"/>
      <c r="SMI72" s="21"/>
      <c r="SMJ72" s="21"/>
      <c r="SMK72" s="21"/>
      <c r="SML72" s="21"/>
      <c r="SMM72" s="21"/>
      <c r="SMN72" s="21"/>
      <c r="SMO72" s="21"/>
      <c r="SMP72" s="21"/>
      <c r="SMQ72" s="21"/>
      <c r="SMR72" s="21"/>
      <c r="SMS72" s="21"/>
      <c r="SMT72" s="21"/>
      <c r="SMU72" s="21"/>
      <c r="SMV72" s="21"/>
      <c r="SMW72" s="21"/>
      <c r="SMX72" s="21"/>
      <c r="SMY72" s="21"/>
      <c r="SMZ72" s="21"/>
      <c r="SNA72" s="21"/>
      <c r="SNB72" s="21"/>
      <c r="SNC72" s="21"/>
      <c r="SND72" s="21"/>
      <c r="SNE72" s="21"/>
      <c r="SNF72" s="21"/>
      <c r="SNG72" s="21"/>
      <c r="SNH72" s="21"/>
      <c r="SNI72" s="21"/>
      <c r="SNJ72" s="21"/>
      <c r="SNK72" s="21"/>
      <c r="SNL72" s="21"/>
      <c r="SNM72" s="21"/>
      <c r="SNN72" s="21"/>
      <c r="SNO72" s="21"/>
      <c r="SNP72" s="21"/>
      <c r="SNQ72" s="21"/>
      <c r="SNR72" s="21"/>
      <c r="SNS72" s="21"/>
      <c r="SNT72" s="21"/>
      <c r="SNU72" s="21"/>
      <c r="SNV72" s="21"/>
      <c r="SNW72" s="21"/>
      <c r="SNX72" s="21"/>
      <c r="SNY72" s="21"/>
      <c r="SNZ72" s="21"/>
      <c r="SOA72" s="21"/>
      <c r="SOB72" s="21"/>
      <c r="SOC72" s="21"/>
      <c r="SOD72" s="21"/>
      <c r="SOE72" s="21"/>
      <c r="SOF72" s="21"/>
      <c r="SOG72" s="21"/>
      <c r="SOH72" s="21"/>
      <c r="SOI72" s="21"/>
      <c r="SOJ72" s="21"/>
      <c r="SOK72" s="21"/>
      <c r="SOL72" s="21"/>
      <c r="SOM72" s="21"/>
      <c r="SON72" s="21"/>
      <c r="SOO72" s="21"/>
      <c r="SOP72" s="21"/>
      <c r="SOQ72" s="21"/>
      <c r="SOR72" s="21"/>
      <c r="SOS72" s="21"/>
      <c r="SOT72" s="21"/>
      <c r="SOU72" s="21"/>
      <c r="SOV72" s="21"/>
      <c r="SOW72" s="21"/>
      <c r="SOX72" s="21"/>
      <c r="SOY72" s="21"/>
      <c r="SOZ72" s="21"/>
      <c r="SPA72" s="21"/>
      <c r="SPB72" s="21"/>
      <c r="SPC72" s="21"/>
      <c r="SPD72" s="21"/>
      <c r="SPE72" s="21"/>
      <c r="SPF72" s="21"/>
      <c r="SPG72" s="21"/>
      <c r="SPH72" s="21"/>
      <c r="SPI72" s="21"/>
      <c r="SPJ72" s="21"/>
      <c r="SPK72" s="21"/>
      <c r="SPL72" s="21"/>
      <c r="SPM72" s="21"/>
      <c r="SPN72" s="21"/>
      <c r="SPO72" s="21"/>
      <c r="SPP72" s="21"/>
      <c r="SPQ72" s="21"/>
      <c r="SPR72" s="21"/>
      <c r="SPS72" s="21"/>
      <c r="SPT72" s="21"/>
      <c r="SPU72" s="21"/>
      <c r="SPV72" s="21"/>
      <c r="SPW72" s="21"/>
      <c r="SPX72" s="21"/>
      <c r="SPY72" s="21"/>
      <c r="SPZ72" s="21"/>
      <c r="SQA72" s="21"/>
      <c r="SQB72" s="21"/>
      <c r="SQC72" s="21"/>
      <c r="SQD72" s="21"/>
      <c r="SQE72" s="21"/>
      <c r="SQF72" s="21"/>
      <c r="SQG72" s="21"/>
      <c r="SQH72" s="21"/>
      <c r="SQI72" s="21"/>
      <c r="SQJ72" s="21"/>
      <c r="SQK72" s="21"/>
      <c r="SQL72" s="21"/>
      <c r="SQM72" s="21"/>
      <c r="SQN72" s="21"/>
      <c r="SQO72" s="21"/>
      <c r="SQP72" s="21"/>
      <c r="SQQ72" s="21"/>
      <c r="SQR72" s="21"/>
      <c r="SQS72" s="21"/>
      <c r="SQT72" s="21"/>
      <c r="SQU72" s="21"/>
      <c r="SQV72" s="21"/>
      <c r="SQW72" s="21"/>
      <c r="SQX72" s="21"/>
      <c r="SQY72" s="21"/>
      <c r="SQZ72" s="21"/>
      <c r="SRA72" s="21"/>
      <c r="SRB72" s="21"/>
      <c r="SRC72" s="21"/>
      <c r="SRD72" s="21"/>
      <c r="SRE72" s="21"/>
      <c r="SRF72" s="21"/>
      <c r="SRG72" s="21"/>
      <c r="SRH72" s="21"/>
      <c r="SRI72" s="21"/>
      <c r="SRJ72" s="21"/>
      <c r="SRK72" s="21"/>
      <c r="SRL72" s="21"/>
      <c r="SRM72" s="21"/>
      <c r="SRN72" s="21"/>
      <c r="SRO72" s="21"/>
      <c r="SRP72" s="21"/>
      <c r="SRQ72" s="21"/>
      <c r="SRR72" s="21"/>
      <c r="SRS72" s="21"/>
      <c r="SRT72" s="21"/>
      <c r="SRU72" s="21"/>
      <c r="SRV72" s="21"/>
      <c r="SRW72" s="21"/>
      <c r="SRX72" s="21"/>
      <c r="SRY72" s="21"/>
      <c r="SRZ72" s="21"/>
      <c r="SSA72" s="21"/>
      <c r="SSB72" s="21"/>
      <c r="SSC72" s="21"/>
      <c r="SSD72" s="21"/>
      <c r="SSE72" s="21"/>
      <c r="SSF72" s="21"/>
      <c r="SSG72" s="21"/>
      <c r="SSH72" s="21"/>
      <c r="SSI72" s="21"/>
      <c r="SSJ72" s="21"/>
      <c r="SSK72" s="21"/>
      <c r="SSL72" s="21"/>
      <c r="SSM72" s="21"/>
      <c r="SSN72" s="21"/>
      <c r="SSO72" s="21"/>
      <c r="SSP72" s="21"/>
      <c r="SSQ72" s="21"/>
      <c r="SSR72" s="21"/>
      <c r="SSS72" s="21"/>
      <c r="SST72" s="21"/>
      <c r="SSU72" s="21"/>
      <c r="SSV72" s="21"/>
      <c r="SSW72" s="21"/>
      <c r="SSX72" s="21"/>
      <c r="SSY72" s="21"/>
      <c r="SSZ72" s="21"/>
      <c r="STA72" s="21"/>
      <c r="STB72" s="21"/>
      <c r="STC72" s="21"/>
      <c r="STD72" s="21"/>
      <c r="STE72" s="21"/>
      <c r="STF72" s="21"/>
      <c r="STG72" s="21"/>
      <c r="STH72" s="21"/>
      <c r="STI72" s="21"/>
      <c r="STJ72" s="21"/>
      <c r="STK72" s="21"/>
      <c r="STL72" s="21"/>
      <c r="STM72" s="21"/>
      <c r="STN72" s="21"/>
      <c r="STO72" s="21"/>
      <c r="STP72" s="21"/>
      <c r="STQ72" s="21"/>
      <c r="STR72" s="21"/>
      <c r="STS72" s="21"/>
      <c r="STT72" s="21"/>
      <c r="STU72" s="21"/>
      <c r="STV72" s="21"/>
      <c r="STW72" s="21"/>
      <c r="STX72" s="21"/>
      <c r="STY72" s="21"/>
      <c r="STZ72" s="21"/>
      <c r="SUA72" s="21"/>
      <c r="SUB72" s="21"/>
      <c r="SUC72" s="21"/>
      <c r="SUD72" s="21"/>
      <c r="SUE72" s="21"/>
      <c r="SUF72" s="21"/>
      <c r="SUG72" s="21"/>
      <c r="SUH72" s="21"/>
      <c r="SUI72" s="21"/>
      <c r="SUJ72" s="21"/>
      <c r="SUK72" s="21"/>
      <c r="SUL72" s="21"/>
      <c r="SUM72" s="21"/>
      <c r="SUN72" s="21"/>
      <c r="SUO72" s="21"/>
      <c r="SUP72" s="21"/>
      <c r="SUQ72" s="21"/>
      <c r="SUR72" s="21"/>
      <c r="SUS72" s="21"/>
      <c r="SUT72" s="21"/>
      <c r="SUU72" s="21"/>
      <c r="SUV72" s="21"/>
      <c r="SUW72" s="21"/>
      <c r="SUX72" s="21"/>
      <c r="SUY72" s="21"/>
      <c r="SUZ72" s="21"/>
      <c r="SVA72" s="21"/>
      <c r="SVB72" s="21"/>
      <c r="SVC72" s="21"/>
      <c r="SVD72" s="21"/>
      <c r="SVE72" s="21"/>
      <c r="SVF72" s="21"/>
      <c r="SVG72" s="21"/>
      <c r="SVH72" s="21"/>
      <c r="SVI72" s="21"/>
      <c r="SVJ72" s="21"/>
      <c r="SVK72" s="21"/>
      <c r="SVL72" s="21"/>
      <c r="SVM72" s="21"/>
      <c r="SVN72" s="21"/>
      <c r="SVO72" s="21"/>
      <c r="SVP72" s="21"/>
      <c r="SVQ72" s="21"/>
      <c r="SVR72" s="21"/>
      <c r="SVS72" s="21"/>
      <c r="SVT72" s="21"/>
      <c r="SVU72" s="21"/>
      <c r="SVV72" s="21"/>
      <c r="SVW72" s="21"/>
      <c r="SVX72" s="21"/>
      <c r="SVY72" s="21"/>
      <c r="SVZ72" s="21"/>
      <c r="SWA72" s="21"/>
      <c r="SWB72" s="21"/>
      <c r="SWC72" s="21"/>
      <c r="SWD72" s="21"/>
      <c r="SWE72" s="21"/>
      <c r="SWF72" s="21"/>
      <c r="SWG72" s="21"/>
      <c r="SWH72" s="21"/>
      <c r="SWI72" s="21"/>
      <c r="SWJ72" s="21"/>
      <c r="SWK72" s="21"/>
      <c r="SWL72" s="21"/>
      <c r="SWM72" s="21"/>
      <c r="SWN72" s="21"/>
      <c r="SWO72" s="21"/>
      <c r="SWP72" s="21"/>
      <c r="SWQ72" s="21"/>
      <c r="SWR72" s="21"/>
      <c r="SWS72" s="21"/>
      <c r="SWT72" s="21"/>
      <c r="SWU72" s="21"/>
      <c r="SWV72" s="21"/>
      <c r="SWW72" s="21"/>
      <c r="SWX72" s="21"/>
      <c r="SWY72" s="21"/>
      <c r="SWZ72" s="21"/>
      <c r="SXA72" s="21"/>
      <c r="SXB72" s="21"/>
      <c r="SXC72" s="21"/>
      <c r="SXD72" s="21"/>
      <c r="SXE72" s="21"/>
      <c r="SXF72" s="21"/>
      <c r="SXG72" s="21"/>
      <c r="SXH72" s="21"/>
      <c r="SXI72" s="21"/>
      <c r="SXJ72" s="21"/>
      <c r="SXK72" s="21"/>
      <c r="SXL72" s="21"/>
      <c r="SXM72" s="21"/>
      <c r="SXN72" s="21"/>
      <c r="SXO72" s="21"/>
      <c r="SXP72" s="21"/>
      <c r="SXQ72" s="21"/>
      <c r="SXR72" s="21"/>
      <c r="SXS72" s="21"/>
      <c r="SXT72" s="21"/>
      <c r="SXU72" s="21"/>
      <c r="SXV72" s="21"/>
      <c r="SXW72" s="21"/>
      <c r="SXX72" s="21"/>
      <c r="SXY72" s="21"/>
      <c r="SXZ72" s="21"/>
      <c r="SYA72" s="21"/>
      <c r="SYB72" s="21"/>
      <c r="SYC72" s="21"/>
      <c r="SYD72" s="21"/>
      <c r="SYE72" s="21"/>
      <c r="SYF72" s="21"/>
      <c r="SYG72" s="21"/>
      <c r="SYH72" s="21"/>
      <c r="SYI72" s="21"/>
      <c r="SYJ72" s="21"/>
      <c r="SYK72" s="21"/>
      <c r="SYL72" s="21"/>
      <c r="SYM72" s="21"/>
      <c r="SYN72" s="21"/>
      <c r="SYO72" s="21"/>
      <c r="SYP72" s="21"/>
      <c r="SYQ72" s="21"/>
      <c r="SYR72" s="21"/>
      <c r="SYS72" s="21"/>
      <c r="SYT72" s="21"/>
      <c r="SYU72" s="21"/>
      <c r="SYV72" s="21"/>
      <c r="SYW72" s="21"/>
      <c r="SYX72" s="21"/>
      <c r="SYY72" s="21"/>
      <c r="SYZ72" s="21"/>
      <c r="SZA72" s="21"/>
      <c r="SZB72" s="21"/>
      <c r="SZC72" s="21"/>
      <c r="SZD72" s="21"/>
      <c r="SZE72" s="21"/>
      <c r="SZF72" s="21"/>
      <c r="SZG72" s="21"/>
      <c r="SZH72" s="21"/>
      <c r="SZI72" s="21"/>
      <c r="SZJ72" s="21"/>
      <c r="SZK72" s="21"/>
      <c r="SZL72" s="21"/>
      <c r="SZM72" s="21"/>
      <c r="SZN72" s="21"/>
      <c r="SZO72" s="21"/>
      <c r="SZP72" s="21"/>
      <c r="SZQ72" s="21"/>
      <c r="SZR72" s="21"/>
      <c r="SZS72" s="21"/>
      <c r="SZT72" s="21"/>
      <c r="SZU72" s="21"/>
      <c r="SZV72" s="21"/>
      <c r="SZW72" s="21"/>
      <c r="SZX72" s="21"/>
      <c r="SZY72" s="21"/>
      <c r="SZZ72" s="21"/>
      <c r="TAA72" s="21"/>
      <c r="TAB72" s="21"/>
      <c r="TAC72" s="21"/>
      <c r="TAD72" s="21"/>
      <c r="TAE72" s="21"/>
      <c r="TAF72" s="21"/>
      <c r="TAG72" s="21"/>
      <c r="TAH72" s="21"/>
      <c r="TAI72" s="21"/>
      <c r="TAJ72" s="21"/>
      <c r="TAK72" s="21"/>
      <c r="TAL72" s="21"/>
      <c r="TAM72" s="21"/>
      <c r="TAN72" s="21"/>
      <c r="TAO72" s="21"/>
      <c r="TAP72" s="21"/>
      <c r="TAQ72" s="21"/>
      <c r="TAR72" s="21"/>
      <c r="TAS72" s="21"/>
      <c r="TAT72" s="21"/>
      <c r="TAU72" s="21"/>
      <c r="TAV72" s="21"/>
      <c r="TAW72" s="21"/>
      <c r="TAX72" s="21"/>
      <c r="TAY72" s="21"/>
      <c r="TAZ72" s="21"/>
      <c r="TBA72" s="21"/>
      <c r="TBB72" s="21"/>
      <c r="TBC72" s="21"/>
      <c r="TBD72" s="21"/>
      <c r="TBE72" s="21"/>
      <c r="TBF72" s="21"/>
      <c r="TBG72" s="21"/>
      <c r="TBH72" s="21"/>
      <c r="TBI72" s="21"/>
      <c r="TBJ72" s="21"/>
      <c r="TBK72" s="21"/>
      <c r="TBL72" s="21"/>
      <c r="TBM72" s="21"/>
      <c r="TBN72" s="21"/>
      <c r="TBO72" s="21"/>
      <c r="TBP72" s="21"/>
      <c r="TBQ72" s="21"/>
      <c r="TBR72" s="21"/>
      <c r="TBS72" s="21"/>
      <c r="TBT72" s="21"/>
      <c r="TBU72" s="21"/>
      <c r="TBV72" s="21"/>
      <c r="TBW72" s="21"/>
      <c r="TBX72" s="21"/>
      <c r="TBY72" s="21"/>
      <c r="TBZ72" s="21"/>
      <c r="TCA72" s="21"/>
      <c r="TCB72" s="21"/>
      <c r="TCC72" s="21"/>
      <c r="TCD72" s="21"/>
      <c r="TCE72" s="21"/>
      <c r="TCF72" s="21"/>
      <c r="TCG72" s="21"/>
      <c r="TCH72" s="21"/>
      <c r="TCI72" s="21"/>
      <c r="TCJ72" s="21"/>
      <c r="TCK72" s="21"/>
      <c r="TCL72" s="21"/>
      <c r="TCM72" s="21"/>
      <c r="TCN72" s="21"/>
      <c r="TCO72" s="21"/>
      <c r="TCP72" s="21"/>
      <c r="TCQ72" s="21"/>
      <c r="TCR72" s="21"/>
      <c r="TCS72" s="21"/>
      <c r="TCT72" s="21"/>
      <c r="TCU72" s="21"/>
      <c r="TCV72" s="21"/>
      <c r="TCW72" s="21"/>
      <c r="TCX72" s="21"/>
      <c r="TCY72" s="21"/>
      <c r="TCZ72" s="21"/>
      <c r="TDA72" s="21"/>
      <c r="TDB72" s="21"/>
      <c r="TDC72" s="21"/>
      <c r="TDD72" s="21"/>
      <c r="TDE72" s="21"/>
      <c r="TDF72" s="21"/>
      <c r="TDG72" s="21"/>
      <c r="TDH72" s="21"/>
      <c r="TDI72" s="21"/>
      <c r="TDJ72" s="21"/>
      <c r="TDK72" s="21"/>
      <c r="TDL72" s="21"/>
      <c r="TDM72" s="21"/>
      <c r="TDN72" s="21"/>
      <c r="TDO72" s="21"/>
      <c r="TDP72" s="21"/>
      <c r="TDQ72" s="21"/>
      <c r="TDR72" s="21"/>
      <c r="TDS72" s="21"/>
      <c r="TDT72" s="21"/>
      <c r="TDU72" s="21"/>
      <c r="TDV72" s="21"/>
      <c r="TDW72" s="21"/>
      <c r="TDX72" s="21"/>
      <c r="TDY72" s="21"/>
      <c r="TDZ72" s="21"/>
      <c r="TEA72" s="21"/>
      <c r="TEB72" s="21"/>
      <c r="TEC72" s="21"/>
      <c r="TED72" s="21"/>
      <c r="TEE72" s="21"/>
      <c r="TEF72" s="21"/>
      <c r="TEG72" s="21"/>
      <c r="TEH72" s="21"/>
      <c r="TEI72" s="21"/>
      <c r="TEJ72" s="21"/>
      <c r="TEK72" s="21"/>
      <c r="TEL72" s="21"/>
      <c r="TEM72" s="21"/>
      <c r="TEN72" s="21"/>
      <c r="TEO72" s="21"/>
      <c r="TEP72" s="21"/>
      <c r="TEQ72" s="21"/>
      <c r="TER72" s="21"/>
      <c r="TES72" s="21"/>
      <c r="TET72" s="21"/>
      <c r="TEU72" s="21"/>
      <c r="TEV72" s="21"/>
      <c r="TEW72" s="21"/>
      <c r="TEX72" s="21"/>
      <c r="TEY72" s="21"/>
      <c r="TEZ72" s="21"/>
      <c r="TFA72" s="21"/>
      <c r="TFB72" s="21"/>
      <c r="TFC72" s="21"/>
      <c r="TFD72" s="21"/>
      <c r="TFE72" s="21"/>
      <c r="TFF72" s="21"/>
      <c r="TFG72" s="21"/>
      <c r="TFH72" s="21"/>
      <c r="TFI72" s="21"/>
      <c r="TFJ72" s="21"/>
      <c r="TFK72" s="21"/>
      <c r="TFL72" s="21"/>
      <c r="TFM72" s="21"/>
      <c r="TFN72" s="21"/>
      <c r="TFO72" s="21"/>
      <c r="TFP72" s="21"/>
      <c r="TFQ72" s="21"/>
      <c r="TFR72" s="21"/>
      <c r="TFS72" s="21"/>
      <c r="TFT72" s="21"/>
      <c r="TFU72" s="21"/>
      <c r="TFV72" s="21"/>
      <c r="TFW72" s="21"/>
      <c r="TFX72" s="21"/>
      <c r="TFY72" s="21"/>
      <c r="TFZ72" s="21"/>
      <c r="TGA72" s="21"/>
      <c r="TGB72" s="21"/>
      <c r="TGC72" s="21"/>
      <c r="TGD72" s="21"/>
      <c r="TGE72" s="21"/>
      <c r="TGF72" s="21"/>
      <c r="TGG72" s="21"/>
      <c r="TGH72" s="21"/>
      <c r="TGI72" s="21"/>
      <c r="TGJ72" s="21"/>
      <c r="TGK72" s="21"/>
      <c r="TGL72" s="21"/>
      <c r="TGM72" s="21"/>
      <c r="TGN72" s="21"/>
      <c r="TGO72" s="21"/>
      <c r="TGP72" s="21"/>
      <c r="TGQ72" s="21"/>
      <c r="TGR72" s="21"/>
      <c r="TGS72" s="21"/>
      <c r="TGT72" s="21"/>
      <c r="TGU72" s="21"/>
      <c r="TGV72" s="21"/>
      <c r="TGW72" s="21"/>
      <c r="TGX72" s="21"/>
      <c r="TGY72" s="21"/>
      <c r="TGZ72" s="21"/>
      <c r="THA72" s="21"/>
      <c r="THB72" s="21"/>
      <c r="THC72" s="21"/>
      <c r="THD72" s="21"/>
      <c r="THE72" s="21"/>
      <c r="THF72" s="21"/>
      <c r="THG72" s="21"/>
      <c r="THH72" s="21"/>
      <c r="THI72" s="21"/>
      <c r="THJ72" s="21"/>
      <c r="THK72" s="21"/>
      <c r="THL72" s="21"/>
      <c r="THM72" s="21"/>
      <c r="THN72" s="21"/>
      <c r="THO72" s="21"/>
      <c r="THP72" s="21"/>
      <c r="THQ72" s="21"/>
      <c r="THR72" s="21"/>
      <c r="THS72" s="21"/>
      <c r="THT72" s="21"/>
      <c r="THU72" s="21"/>
      <c r="THV72" s="21"/>
      <c r="THW72" s="21"/>
      <c r="THX72" s="21"/>
      <c r="THY72" s="21"/>
      <c r="THZ72" s="21"/>
      <c r="TIA72" s="21"/>
      <c r="TIB72" s="21"/>
      <c r="TIC72" s="21"/>
      <c r="TID72" s="21"/>
      <c r="TIE72" s="21"/>
      <c r="TIF72" s="21"/>
      <c r="TIG72" s="21"/>
      <c r="TIH72" s="21"/>
      <c r="TII72" s="21"/>
      <c r="TIJ72" s="21"/>
      <c r="TIK72" s="21"/>
      <c r="TIL72" s="21"/>
      <c r="TIM72" s="21"/>
      <c r="TIN72" s="21"/>
      <c r="TIO72" s="21"/>
      <c r="TIP72" s="21"/>
      <c r="TIQ72" s="21"/>
      <c r="TIR72" s="21"/>
      <c r="TIS72" s="21"/>
      <c r="TIT72" s="21"/>
      <c r="TIU72" s="21"/>
      <c r="TIV72" s="21"/>
      <c r="TIW72" s="21"/>
      <c r="TIX72" s="21"/>
      <c r="TIY72" s="21"/>
      <c r="TIZ72" s="21"/>
      <c r="TJA72" s="21"/>
      <c r="TJB72" s="21"/>
      <c r="TJC72" s="21"/>
      <c r="TJD72" s="21"/>
      <c r="TJE72" s="21"/>
      <c r="TJF72" s="21"/>
      <c r="TJG72" s="21"/>
      <c r="TJH72" s="21"/>
      <c r="TJI72" s="21"/>
      <c r="TJJ72" s="21"/>
      <c r="TJK72" s="21"/>
      <c r="TJL72" s="21"/>
      <c r="TJM72" s="21"/>
      <c r="TJN72" s="21"/>
      <c r="TJO72" s="21"/>
      <c r="TJP72" s="21"/>
      <c r="TJQ72" s="21"/>
      <c r="TJR72" s="21"/>
      <c r="TJS72" s="21"/>
      <c r="TJT72" s="21"/>
      <c r="TJU72" s="21"/>
      <c r="TJV72" s="21"/>
      <c r="TJW72" s="21"/>
      <c r="TJX72" s="21"/>
      <c r="TJY72" s="21"/>
      <c r="TJZ72" s="21"/>
      <c r="TKA72" s="21"/>
      <c r="TKB72" s="21"/>
      <c r="TKC72" s="21"/>
      <c r="TKD72" s="21"/>
      <c r="TKE72" s="21"/>
      <c r="TKF72" s="21"/>
      <c r="TKG72" s="21"/>
      <c r="TKH72" s="21"/>
      <c r="TKI72" s="21"/>
      <c r="TKJ72" s="21"/>
      <c r="TKK72" s="21"/>
      <c r="TKL72" s="21"/>
      <c r="TKM72" s="21"/>
      <c r="TKN72" s="21"/>
      <c r="TKO72" s="21"/>
      <c r="TKP72" s="21"/>
      <c r="TKQ72" s="21"/>
      <c r="TKR72" s="21"/>
      <c r="TKS72" s="21"/>
      <c r="TKT72" s="21"/>
      <c r="TKU72" s="21"/>
      <c r="TKV72" s="21"/>
      <c r="TKW72" s="21"/>
      <c r="TKX72" s="21"/>
      <c r="TKY72" s="21"/>
      <c r="TKZ72" s="21"/>
      <c r="TLA72" s="21"/>
      <c r="TLB72" s="21"/>
      <c r="TLC72" s="21"/>
      <c r="TLD72" s="21"/>
      <c r="TLE72" s="21"/>
      <c r="TLF72" s="21"/>
      <c r="TLG72" s="21"/>
      <c r="TLH72" s="21"/>
      <c r="TLI72" s="21"/>
      <c r="TLJ72" s="21"/>
      <c r="TLK72" s="21"/>
      <c r="TLL72" s="21"/>
      <c r="TLM72" s="21"/>
      <c r="TLN72" s="21"/>
      <c r="TLO72" s="21"/>
      <c r="TLP72" s="21"/>
      <c r="TLQ72" s="21"/>
      <c r="TLR72" s="21"/>
      <c r="TLS72" s="21"/>
      <c r="TLT72" s="21"/>
      <c r="TLU72" s="21"/>
      <c r="TLV72" s="21"/>
      <c r="TLW72" s="21"/>
      <c r="TLX72" s="21"/>
      <c r="TLY72" s="21"/>
      <c r="TLZ72" s="21"/>
      <c r="TMA72" s="21"/>
      <c r="TMB72" s="21"/>
      <c r="TMC72" s="21"/>
      <c r="TMD72" s="21"/>
      <c r="TME72" s="21"/>
      <c r="TMF72" s="21"/>
      <c r="TMG72" s="21"/>
      <c r="TMH72" s="21"/>
      <c r="TMI72" s="21"/>
      <c r="TMJ72" s="21"/>
      <c r="TMK72" s="21"/>
      <c r="TML72" s="21"/>
      <c r="TMM72" s="21"/>
      <c r="TMN72" s="21"/>
      <c r="TMO72" s="21"/>
      <c r="TMP72" s="21"/>
      <c r="TMQ72" s="21"/>
      <c r="TMR72" s="21"/>
      <c r="TMS72" s="21"/>
      <c r="TMT72" s="21"/>
      <c r="TMU72" s="21"/>
      <c r="TMV72" s="21"/>
      <c r="TMW72" s="21"/>
      <c r="TMX72" s="21"/>
      <c r="TMY72" s="21"/>
      <c r="TMZ72" s="21"/>
      <c r="TNA72" s="21"/>
      <c r="TNB72" s="21"/>
      <c r="TNC72" s="21"/>
      <c r="TND72" s="21"/>
      <c r="TNE72" s="21"/>
      <c r="TNF72" s="21"/>
      <c r="TNG72" s="21"/>
      <c r="TNH72" s="21"/>
      <c r="TNI72" s="21"/>
      <c r="TNJ72" s="21"/>
      <c r="TNK72" s="21"/>
      <c r="TNL72" s="21"/>
      <c r="TNM72" s="21"/>
      <c r="TNN72" s="21"/>
      <c r="TNO72" s="21"/>
      <c r="TNP72" s="21"/>
      <c r="TNQ72" s="21"/>
      <c r="TNR72" s="21"/>
      <c r="TNS72" s="21"/>
      <c r="TNT72" s="21"/>
      <c r="TNU72" s="21"/>
      <c r="TNV72" s="21"/>
      <c r="TNW72" s="21"/>
      <c r="TNX72" s="21"/>
      <c r="TNY72" s="21"/>
      <c r="TNZ72" s="21"/>
      <c r="TOA72" s="21"/>
      <c r="TOB72" s="21"/>
      <c r="TOC72" s="21"/>
      <c r="TOD72" s="21"/>
      <c r="TOE72" s="21"/>
      <c r="TOF72" s="21"/>
      <c r="TOG72" s="21"/>
      <c r="TOH72" s="21"/>
      <c r="TOI72" s="21"/>
      <c r="TOJ72" s="21"/>
      <c r="TOK72" s="21"/>
      <c r="TOL72" s="21"/>
      <c r="TOM72" s="21"/>
      <c r="TON72" s="21"/>
      <c r="TOO72" s="21"/>
      <c r="TOP72" s="21"/>
      <c r="TOQ72" s="21"/>
      <c r="TOR72" s="21"/>
      <c r="TOS72" s="21"/>
      <c r="TOT72" s="21"/>
      <c r="TOU72" s="21"/>
      <c r="TOV72" s="21"/>
      <c r="TOW72" s="21"/>
      <c r="TOX72" s="21"/>
      <c r="TOY72" s="21"/>
      <c r="TOZ72" s="21"/>
      <c r="TPA72" s="21"/>
      <c r="TPB72" s="21"/>
      <c r="TPC72" s="21"/>
      <c r="TPD72" s="21"/>
      <c r="TPE72" s="21"/>
      <c r="TPF72" s="21"/>
      <c r="TPG72" s="21"/>
      <c r="TPH72" s="21"/>
      <c r="TPI72" s="21"/>
      <c r="TPJ72" s="21"/>
      <c r="TPK72" s="21"/>
      <c r="TPL72" s="21"/>
      <c r="TPM72" s="21"/>
      <c r="TPN72" s="21"/>
      <c r="TPO72" s="21"/>
      <c r="TPP72" s="21"/>
      <c r="TPQ72" s="21"/>
      <c r="TPR72" s="21"/>
      <c r="TPS72" s="21"/>
      <c r="TPT72" s="21"/>
      <c r="TPU72" s="21"/>
      <c r="TPV72" s="21"/>
      <c r="TPW72" s="21"/>
      <c r="TPX72" s="21"/>
      <c r="TPY72" s="21"/>
      <c r="TPZ72" s="21"/>
      <c r="TQA72" s="21"/>
      <c r="TQB72" s="21"/>
      <c r="TQC72" s="21"/>
      <c r="TQD72" s="21"/>
      <c r="TQE72" s="21"/>
      <c r="TQF72" s="21"/>
      <c r="TQG72" s="21"/>
      <c r="TQH72" s="21"/>
      <c r="TQI72" s="21"/>
      <c r="TQJ72" s="21"/>
      <c r="TQK72" s="21"/>
      <c r="TQL72" s="21"/>
      <c r="TQM72" s="21"/>
      <c r="TQN72" s="21"/>
      <c r="TQO72" s="21"/>
      <c r="TQP72" s="21"/>
      <c r="TQQ72" s="21"/>
      <c r="TQR72" s="21"/>
      <c r="TQS72" s="21"/>
      <c r="TQT72" s="21"/>
      <c r="TQU72" s="21"/>
      <c r="TQV72" s="21"/>
      <c r="TQW72" s="21"/>
      <c r="TQX72" s="21"/>
      <c r="TQY72" s="21"/>
      <c r="TQZ72" s="21"/>
      <c r="TRA72" s="21"/>
      <c r="TRB72" s="21"/>
      <c r="TRC72" s="21"/>
      <c r="TRD72" s="21"/>
      <c r="TRE72" s="21"/>
      <c r="TRF72" s="21"/>
      <c r="TRG72" s="21"/>
      <c r="TRH72" s="21"/>
      <c r="TRI72" s="21"/>
      <c r="TRJ72" s="21"/>
      <c r="TRK72" s="21"/>
      <c r="TRL72" s="21"/>
      <c r="TRM72" s="21"/>
      <c r="TRN72" s="21"/>
      <c r="TRO72" s="21"/>
      <c r="TRP72" s="21"/>
      <c r="TRQ72" s="21"/>
      <c r="TRR72" s="21"/>
      <c r="TRS72" s="21"/>
      <c r="TRT72" s="21"/>
      <c r="TRU72" s="21"/>
      <c r="TRV72" s="21"/>
      <c r="TRW72" s="21"/>
      <c r="TRX72" s="21"/>
      <c r="TRY72" s="21"/>
      <c r="TRZ72" s="21"/>
      <c r="TSA72" s="21"/>
      <c r="TSB72" s="21"/>
      <c r="TSC72" s="21"/>
      <c r="TSD72" s="21"/>
      <c r="TSE72" s="21"/>
      <c r="TSF72" s="21"/>
      <c r="TSG72" s="21"/>
      <c r="TSH72" s="21"/>
      <c r="TSI72" s="21"/>
      <c r="TSJ72" s="21"/>
      <c r="TSK72" s="21"/>
      <c r="TSL72" s="21"/>
      <c r="TSM72" s="21"/>
      <c r="TSN72" s="21"/>
      <c r="TSO72" s="21"/>
      <c r="TSP72" s="21"/>
      <c r="TSQ72" s="21"/>
      <c r="TSR72" s="21"/>
      <c r="TSS72" s="21"/>
      <c r="TST72" s="21"/>
      <c r="TSU72" s="21"/>
      <c r="TSV72" s="21"/>
      <c r="TSW72" s="21"/>
      <c r="TSX72" s="21"/>
      <c r="TSY72" s="21"/>
      <c r="TSZ72" s="21"/>
      <c r="TTA72" s="21"/>
      <c r="TTB72" s="21"/>
      <c r="TTC72" s="21"/>
      <c r="TTD72" s="21"/>
      <c r="TTE72" s="21"/>
      <c r="TTF72" s="21"/>
      <c r="TTG72" s="21"/>
      <c r="TTH72" s="21"/>
      <c r="TTI72" s="21"/>
      <c r="TTJ72" s="21"/>
      <c r="TTK72" s="21"/>
      <c r="TTL72" s="21"/>
      <c r="TTM72" s="21"/>
      <c r="TTN72" s="21"/>
      <c r="TTO72" s="21"/>
      <c r="TTP72" s="21"/>
      <c r="TTQ72" s="21"/>
      <c r="TTR72" s="21"/>
      <c r="TTS72" s="21"/>
      <c r="TTT72" s="21"/>
      <c r="TTU72" s="21"/>
      <c r="TTV72" s="21"/>
      <c r="TTW72" s="21"/>
      <c r="TTX72" s="21"/>
      <c r="TTY72" s="21"/>
      <c r="TTZ72" s="21"/>
      <c r="TUA72" s="21"/>
      <c r="TUB72" s="21"/>
      <c r="TUC72" s="21"/>
      <c r="TUD72" s="21"/>
      <c r="TUE72" s="21"/>
      <c r="TUF72" s="21"/>
      <c r="TUG72" s="21"/>
      <c r="TUH72" s="21"/>
      <c r="TUI72" s="21"/>
      <c r="TUJ72" s="21"/>
      <c r="TUK72" s="21"/>
      <c r="TUL72" s="21"/>
      <c r="TUM72" s="21"/>
      <c r="TUN72" s="21"/>
      <c r="TUO72" s="21"/>
      <c r="TUP72" s="21"/>
      <c r="TUQ72" s="21"/>
      <c r="TUR72" s="21"/>
      <c r="TUS72" s="21"/>
      <c r="TUT72" s="21"/>
      <c r="TUU72" s="21"/>
      <c r="TUV72" s="21"/>
      <c r="TUW72" s="21"/>
      <c r="TUX72" s="21"/>
      <c r="TUY72" s="21"/>
      <c r="TUZ72" s="21"/>
      <c r="TVA72" s="21"/>
      <c r="TVB72" s="21"/>
      <c r="TVC72" s="21"/>
      <c r="TVD72" s="21"/>
      <c r="TVE72" s="21"/>
      <c r="TVF72" s="21"/>
      <c r="TVG72" s="21"/>
      <c r="TVH72" s="21"/>
      <c r="TVI72" s="21"/>
      <c r="TVJ72" s="21"/>
      <c r="TVK72" s="21"/>
      <c r="TVL72" s="21"/>
      <c r="TVM72" s="21"/>
      <c r="TVN72" s="21"/>
      <c r="TVO72" s="21"/>
      <c r="TVP72" s="21"/>
      <c r="TVQ72" s="21"/>
      <c r="TVR72" s="21"/>
      <c r="TVS72" s="21"/>
      <c r="TVT72" s="21"/>
      <c r="TVU72" s="21"/>
      <c r="TVV72" s="21"/>
      <c r="TVW72" s="21"/>
      <c r="TVX72" s="21"/>
      <c r="TVY72" s="21"/>
      <c r="TVZ72" s="21"/>
      <c r="TWA72" s="21"/>
      <c r="TWB72" s="21"/>
      <c r="TWC72" s="21"/>
      <c r="TWD72" s="21"/>
      <c r="TWE72" s="21"/>
      <c r="TWF72" s="21"/>
      <c r="TWG72" s="21"/>
      <c r="TWH72" s="21"/>
      <c r="TWI72" s="21"/>
      <c r="TWJ72" s="21"/>
      <c r="TWK72" s="21"/>
      <c r="TWL72" s="21"/>
      <c r="TWM72" s="21"/>
      <c r="TWN72" s="21"/>
      <c r="TWO72" s="21"/>
      <c r="TWP72" s="21"/>
      <c r="TWQ72" s="21"/>
      <c r="TWR72" s="21"/>
      <c r="TWS72" s="21"/>
      <c r="TWT72" s="21"/>
      <c r="TWU72" s="21"/>
      <c r="TWV72" s="21"/>
      <c r="TWW72" s="21"/>
      <c r="TWX72" s="21"/>
      <c r="TWY72" s="21"/>
      <c r="TWZ72" s="21"/>
      <c r="TXA72" s="21"/>
      <c r="TXB72" s="21"/>
      <c r="TXC72" s="21"/>
      <c r="TXD72" s="21"/>
      <c r="TXE72" s="21"/>
      <c r="TXF72" s="21"/>
      <c r="TXG72" s="21"/>
      <c r="TXH72" s="21"/>
      <c r="TXI72" s="21"/>
      <c r="TXJ72" s="21"/>
      <c r="TXK72" s="21"/>
      <c r="TXL72" s="21"/>
      <c r="TXM72" s="21"/>
      <c r="TXN72" s="21"/>
      <c r="TXO72" s="21"/>
      <c r="TXP72" s="21"/>
      <c r="TXQ72" s="21"/>
      <c r="TXR72" s="21"/>
      <c r="TXS72" s="21"/>
      <c r="TXT72" s="21"/>
      <c r="TXU72" s="21"/>
      <c r="TXV72" s="21"/>
      <c r="TXW72" s="21"/>
      <c r="TXX72" s="21"/>
      <c r="TXY72" s="21"/>
      <c r="TXZ72" s="21"/>
      <c r="TYA72" s="21"/>
      <c r="TYB72" s="21"/>
      <c r="TYC72" s="21"/>
      <c r="TYD72" s="21"/>
      <c r="TYE72" s="21"/>
      <c r="TYF72" s="21"/>
      <c r="TYG72" s="21"/>
      <c r="TYH72" s="21"/>
      <c r="TYI72" s="21"/>
      <c r="TYJ72" s="21"/>
      <c r="TYK72" s="21"/>
      <c r="TYL72" s="21"/>
      <c r="TYM72" s="21"/>
      <c r="TYN72" s="21"/>
      <c r="TYO72" s="21"/>
      <c r="TYP72" s="21"/>
      <c r="TYQ72" s="21"/>
      <c r="TYR72" s="21"/>
      <c r="TYS72" s="21"/>
      <c r="TYT72" s="21"/>
      <c r="TYU72" s="21"/>
      <c r="TYV72" s="21"/>
      <c r="TYW72" s="21"/>
      <c r="TYX72" s="21"/>
      <c r="TYY72" s="21"/>
      <c r="TYZ72" s="21"/>
      <c r="TZA72" s="21"/>
      <c r="TZB72" s="21"/>
      <c r="TZC72" s="21"/>
      <c r="TZD72" s="21"/>
      <c r="TZE72" s="21"/>
      <c r="TZF72" s="21"/>
      <c r="TZG72" s="21"/>
      <c r="TZH72" s="21"/>
      <c r="TZI72" s="21"/>
      <c r="TZJ72" s="21"/>
      <c r="TZK72" s="21"/>
      <c r="TZL72" s="21"/>
      <c r="TZM72" s="21"/>
      <c r="TZN72" s="21"/>
      <c r="TZO72" s="21"/>
      <c r="TZP72" s="21"/>
      <c r="TZQ72" s="21"/>
      <c r="TZR72" s="21"/>
      <c r="TZS72" s="21"/>
      <c r="TZT72" s="21"/>
      <c r="TZU72" s="21"/>
      <c r="TZV72" s="21"/>
      <c r="TZW72" s="21"/>
      <c r="TZX72" s="21"/>
      <c r="TZY72" s="21"/>
      <c r="TZZ72" s="21"/>
      <c r="UAA72" s="21"/>
      <c r="UAB72" s="21"/>
      <c r="UAC72" s="21"/>
      <c r="UAD72" s="21"/>
      <c r="UAE72" s="21"/>
      <c r="UAF72" s="21"/>
      <c r="UAG72" s="21"/>
      <c r="UAH72" s="21"/>
      <c r="UAI72" s="21"/>
      <c r="UAJ72" s="21"/>
      <c r="UAK72" s="21"/>
      <c r="UAL72" s="21"/>
      <c r="UAM72" s="21"/>
      <c r="UAN72" s="21"/>
      <c r="UAO72" s="21"/>
      <c r="UAP72" s="21"/>
      <c r="UAQ72" s="21"/>
      <c r="UAR72" s="21"/>
      <c r="UAS72" s="21"/>
      <c r="UAT72" s="21"/>
      <c r="UAU72" s="21"/>
      <c r="UAV72" s="21"/>
      <c r="UAW72" s="21"/>
      <c r="UAX72" s="21"/>
      <c r="UAY72" s="21"/>
      <c r="UAZ72" s="21"/>
      <c r="UBA72" s="21"/>
      <c r="UBB72" s="21"/>
      <c r="UBC72" s="21"/>
      <c r="UBD72" s="21"/>
      <c r="UBE72" s="21"/>
      <c r="UBF72" s="21"/>
      <c r="UBG72" s="21"/>
      <c r="UBH72" s="21"/>
      <c r="UBI72" s="21"/>
      <c r="UBJ72" s="21"/>
      <c r="UBK72" s="21"/>
      <c r="UBL72" s="21"/>
      <c r="UBM72" s="21"/>
      <c r="UBN72" s="21"/>
      <c r="UBO72" s="21"/>
      <c r="UBP72" s="21"/>
      <c r="UBQ72" s="21"/>
      <c r="UBR72" s="21"/>
      <c r="UBS72" s="21"/>
      <c r="UBT72" s="21"/>
      <c r="UBU72" s="21"/>
      <c r="UBV72" s="21"/>
      <c r="UBW72" s="21"/>
      <c r="UBX72" s="21"/>
      <c r="UBY72" s="21"/>
      <c r="UBZ72" s="21"/>
      <c r="UCA72" s="21"/>
      <c r="UCB72" s="21"/>
      <c r="UCC72" s="21"/>
      <c r="UCD72" s="21"/>
      <c r="UCE72" s="21"/>
      <c r="UCF72" s="21"/>
      <c r="UCG72" s="21"/>
      <c r="UCH72" s="21"/>
      <c r="UCI72" s="21"/>
      <c r="UCJ72" s="21"/>
      <c r="UCK72" s="21"/>
      <c r="UCL72" s="21"/>
      <c r="UCM72" s="21"/>
      <c r="UCN72" s="21"/>
      <c r="UCO72" s="21"/>
      <c r="UCP72" s="21"/>
      <c r="UCQ72" s="21"/>
      <c r="UCR72" s="21"/>
      <c r="UCS72" s="21"/>
      <c r="UCT72" s="21"/>
      <c r="UCU72" s="21"/>
      <c r="UCV72" s="21"/>
      <c r="UCW72" s="21"/>
      <c r="UCX72" s="21"/>
      <c r="UCY72" s="21"/>
      <c r="UCZ72" s="21"/>
      <c r="UDA72" s="21"/>
      <c r="UDB72" s="21"/>
      <c r="UDC72" s="21"/>
      <c r="UDD72" s="21"/>
      <c r="UDE72" s="21"/>
      <c r="UDF72" s="21"/>
      <c r="UDG72" s="21"/>
      <c r="UDH72" s="21"/>
      <c r="UDI72" s="21"/>
      <c r="UDJ72" s="21"/>
      <c r="UDK72" s="21"/>
      <c r="UDL72" s="21"/>
      <c r="UDM72" s="21"/>
      <c r="UDN72" s="21"/>
      <c r="UDO72" s="21"/>
      <c r="UDP72" s="21"/>
      <c r="UDQ72" s="21"/>
      <c r="UDR72" s="21"/>
      <c r="UDS72" s="21"/>
      <c r="UDT72" s="21"/>
      <c r="UDU72" s="21"/>
      <c r="UDV72" s="21"/>
      <c r="UDW72" s="21"/>
      <c r="UDX72" s="21"/>
      <c r="UDY72" s="21"/>
      <c r="UDZ72" s="21"/>
      <c r="UEA72" s="21"/>
      <c r="UEB72" s="21"/>
      <c r="UEC72" s="21"/>
      <c r="UED72" s="21"/>
      <c r="UEE72" s="21"/>
      <c r="UEF72" s="21"/>
      <c r="UEG72" s="21"/>
      <c r="UEH72" s="21"/>
      <c r="UEI72" s="21"/>
      <c r="UEJ72" s="21"/>
      <c r="UEK72" s="21"/>
      <c r="UEL72" s="21"/>
      <c r="UEM72" s="21"/>
      <c r="UEN72" s="21"/>
      <c r="UEO72" s="21"/>
      <c r="UEP72" s="21"/>
      <c r="UEQ72" s="21"/>
      <c r="UER72" s="21"/>
      <c r="UES72" s="21"/>
      <c r="UET72" s="21"/>
      <c r="UEU72" s="21"/>
      <c r="UEV72" s="21"/>
      <c r="UEW72" s="21"/>
      <c r="UEX72" s="21"/>
      <c r="UEY72" s="21"/>
      <c r="UEZ72" s="21"/>
      <c r="UFA72" s="21"/>
      <c r="UFB72" s="21"/>
      <c r="UFC72" s="21"/>
      <c r="UFD72" s="21"/>
      <c r="UFE72" s="21"/>
      <c r="UFF72" s="21"/>
      <c r="UFG72" s="21"/>
      <c r="UFH72" s="21"/>
      <c r="UFI72" s="21"/>
      <c r="UFJ72" s="21"/>
      <c r="UFK72" s="21"/>
      <c r="UFL72" s="21"/>
      <c r="UFM72" s="21"/>
      <c r="UFN72" s="21"/>
      <c r="UFO72" s="21"/>
      <c r="UFP72" s="21"/>
      <c r="UFQ72" s="21"/>
      <c r="UFR72" s="21"/>
      <c r="UFS72" s="21"/>
      <c r="UFT72" s="21"/>
      <c r="UFU72" s="21"/>
      <c r="UFV72" s="21"/>
      <c r="UFW72" s="21"/>
      <c r="UFX72" s="21"/>
      <c r="UFY72" s="21"/>
      <c r="UFZ72" s="21"/>
      <c r="UGA72" s="21"/>
      <c r="UGB72" s="21"/>
      <c r="UGC72" s="21"/>
      <c r="UGD72" s="21"/>
      <c r="UGE72" s="21"/>
      <c r="UGF72" s="21"/>
      <c r="UGG72" s="21"/>
      <c r="UGH72" s="21"/>
      <c r="UGI72" s="21"/>
      <c r="UGJ72" s="21"/>
      <c r="UGK72" s="21"/>
      <c r="UGL72" s="21"/>
      <c r="UGM72" s="21"/>
      <c r="UGN72" s="21"/>
      <c r="UGO72" s="21"/>
      <c r="UGP72" s="21"/>
      <c r="UGQ72" s="21"/>
      <c r="UGR72" s="21"/>
      <c r="UGS72" s="21"/>
      <c r="UGT72" s="21"/>
      <c r="UGU72" s="21"/>
      <c r="UGV72" s="21"/>
      <c r="UGW72" s="21"/>
      <c r="UGX72" s="21"/>
      <c r="UGY72" s="21"/>
      <c r="UGZ72" s="21"/>
      <c r="UHA72" s="21"/>
      <c r="UHB72" s="21"/>
      <c r="UHC72" s="21"/>
      <c r="UHD72" s="21"/>
      <c r="UHE72" s="21"/>
      <c r="UHF72" s="21"/>
      <c r="UHG72" s="21"/>
      <c r="UHH72" s="21"/>
      <c r="UHI72" s="21"/>
      <c r="UHJ72" s="21"/>
      <c r="UHK72" s="21"/>
      <c r="UHL72" s="21"/>
      <c r="UHM72" s="21"/>
      <c r="UHN72" s="21"/>
      <c r="UHO72" s="21"/>
      <c r="UHP72" s="21"/>
      <c r="UHQ72" s="21"/>
      <c r="UHR72" s="21"/>
      <c r="UHS72" s="21"/>
      <c r="UHT72" s="21"/>
      <c r="UHU72" s="21"/>
      <c r="UHV72" s="21"/>
      <c r="UHW72" s="21"/>
      <c r="UHX72" s="21"/>
      <c r="UHY72" s="21"/>
      <c r="UHZ72" s="21"/>
      <c r="UIA72" s="21"/>
      <c r="UIB72" s="21"/>
      <c r="UIC72" s="21"/>
      <c r="UID72" s="21"/>
      <c r="UIE72" s="21"/>
      <c r="UIF72" s="21"/>
      <c r="UIG72" s="21"/>
      <c r="UIH72" s="21"/>
      <c r="UII72" s="21"/>
      <c r="UIJ72" s="21"/>
      <c r="UIK72" s="21"/>
      <c r="UIL72" s="21"/>
      <c r="UIM72" s="21"/>
      <c r="UIN72" s="21"/>
      <c r="UIO72" s="21"/>
      <c r="UIP72" s="21"/>
      <c r="UIQ72" s="21"/>
      <c r="UIR72" s="21"/>
      <c r="UIS72" s="21"/>
      <c r="UIT72" s="21"/>
      <c r="UIU72" s="21"/>
      <c r="UIV72" s="21"/>
      <c r="UIW72" s="21"/>
      <c r="UIX72" s="21"/>
      <c r="UIY72" s="21"/>
      <c r="UIZ72" s="21"/>
      <c r="UJA72" s="21"/>
      <c r="UJB72" s="21"/>
      <c r="UJC72" s="21"/>
      <c r="UJD72" s="21"/>
      <c r="UJE72" s="21"/>
      <c r="UJF72" s="21"/>
      <c r="UJG72" s="21"/>
      <c r="UJH72" s="21"/>
      <c r="UJI72" s="21"/>
      <c r="UJJ72" s="21"/>
      <c r="UJK72" s="21"/>
      <c r="UJL72" s="21"/>
      <c r="UJM72" s="21"/>
      <c r="UJN72" s="21"/>
      <c r="UJO72" s="21"/>
      <c r="UJP72" s="21"/>
      <c r="UJQ72" s="21"/>
      <c r="UJR72" s="21"/>
      <c r="UJS72" s="21"/>
      <c r="UJT72" s="21"/>
      <c r="UJU72" s="21"/>
      <c r="UJV72" s="21"/>
      <c r="UJW72" s="21"/>
      <c r="UJX72" s="21"/>
      <c r="UJY72" s="21"/>
      <c r="UJZ72" s="21"/>
      <c r="UKA72" s="21"/>
      <c r="UKB72" s="21"/>
      <c r="UKC72" s="21"/>
      <c r="UKD72" s="21"/>
      <c r="UKE72" s="21"/>
      <c r="UKF72" s="21"/>
      <c r="UKG72" s="21"/>
      <c r="UKH72" s="21"/>
      <c r="UKI72" s="21"/>
      <c r="UKJ72" s="21"/>
      <c r="UKK72" s="21"/>
      <c r="UKL72" s="21"/>
      <c r="UKM72" s="21"/>
      <c r="UKN72" s="21"/>
      <c r="UKO72" s="21"/>
      <c r="UKP72" s="21"/>
      <c r="UKQ72" s="21"/>
      <c r="UKR72" s="21"/>
      <c r="UKS72" s="21"/>
      <c r="UKT72" s="21"/>
      <c r="UKU72" s="21"/>
      <c r="UKV72" s="21"/>
      <c r="UKW72" s="21"/>
      <c r="UKX72" s="21"/>
      <c r="UKY72" s="21"/>
      <c r="UKZ72" s="21"/>
      <c r="ULA72" s="21"/>
      <c r="ULB72" s="21"/>
      <c r="ULC72" s="21"/>
      <c r="ULD72" s="21"/>
      <c r="ULE72" s="21"/>
      <c r="ULF72" s="21"/>
      <c r="ULG72" s="21"/>
      <c r="ULH72" s="21"/>
      <c r="ULI72" s="21"/>
      <c r="ULJ72" s="21"/>
      <c r="ULK72" s="21"/>
      <c r="ULL72" s="21"/>
      <c r="ULM72" s="21"/>
      <c r="ULN72" s="21"/>
      <c r="ULO72" s="21"/>
      <c r="ULP72" s="21"/>
      <c r="ULQ72" s="21"/>
      <c r="ULR72" s="21"/>
      <c r="ULS72" s="21"/>
      <c r="ULT72" s="21"/>
      <c r="ULU72" s="21"/>
      <c r="ULV72" s="21"/>
      <c r="ULW72" s="21"/>
      <c r="ULX72" s="21"/>
      <c r="ULY72" s="21"/>
      <c r="ULZ72" s="21"/>
      <c r="UMA72" s="21"/>
      <c r="UMB72" s="21"/>
      <c r="UMC72" s="21"/>
      <c r="UMD72" s="21"/>
      <c r="UME72" s="21"/>
      <c r="UMF72" s="21"/>
      <c r="UMG72" s="21"/>
      <c r="UMH72" s="21"/>
      <c r="UMI72" s="21"/>
      <c r="UMJ72" s="21"/>
      <c r="UMK72" s="21"/>
      <c r="UML72" s="21"/>
      <c r="UMM72" s="21"/>
      <c r="UMN72" s="21"/>
      <c r="UMO72" s="21"/>
      <c r="UMP72" s="21"/>
      <c r="UMQ72" s="21"/>
      <c r="UMR72" s="21"/>
      <c r="UMS72" s="21"/>
      <c r="UMT72" s="21"/>
      <c r="UMU72" s="21"/>
      <c r="UMV72" s="21"/>
      <c r="UMW72" s="21"/>
      <c r="UMX72" s="21"/>
      <c r="UMY72" s="21"/>
      <c r="UMZ72" s="21"/>
      <c r="UNA72" s="21"/>
      <c r="UNB72" s="21"/>
      <c r="UNC72" s="21"/>
      <c r="UND72" s="21"/>
      <c r="UNE72" s="21"/>
      <c r="UNF72" s="21"/>
      <c r="UNG72" s="21"/>
      <c r="UNH72" s="21"/>
      <c r="UNI72" s="21"/>
      <c r="UNJ72" s="21"/>
      <c r="UNK72" s="21"/>
      <c r="UNL72" s="21"/>
      <c r="UNM72" s="21"/>
      <c r="UNN72" s="21"/>
      <c r="UNO72" s="21"/>
      <c r="UNP72" s="21"/>
      <c r="UNQ72" s="21"/>
      <c r="UNR72" s="21"/>
      <c r="UNS72" s="21"/>
      <c r="UNT72" s="21"/>
      <c r="UNU72" s="21"/>
      <c r="UNV72" s="21"/>
      <c r="UNW72" s="21"/>
      <c r="UNX72" s="21"/>
      <c r="UNY72" s="21"/>
      <c r="UNZ72" s="21"/>
      <c r="UOA72" s="21"/>
      <c r="UOB72" s="21"/>
      <c r="UOC72" s="21"/>
      <c r="UOD72" s="21"/>
      <c r="UOE72" s="21"/>
      <c r="UOF72" s="21"/>
      <c r="UOG72" s="21"/>
      <c r="UOH72" s="21"/>
      <c r="UOI72" s="21"/>
      <c r="UOJ72" s="21"/>
      <c r="UOK72" s="21"/>
      <c r="UOL72" s="21"/>
      <c r="UOM72" s="21"/>
      <c r="UON72" s="21"/>
      <c r="UOO72" s="21"/>
      <c r="UOP72" s="21"/>
      <c r="UOQ72" s="21"/>
      <c r="UOR72" s="21"/>
      <c r="UOS72" s="21"/>
      <c r="UOT72" s="21"/>
      <c r="UOU72" s="21"/>
      <c r="UOV72" s="21"/>
      <c r="UOW72" s="21"/>
      <c r="UOX72" s="21"/>
      <c r="UOY72" s="21"/>
      <c r="UOZ72" s="21"/>
      <c r="UPA72" s="21"/>
      <c r="UPB72" s="21"/>
      <c r="UPC72" s="21"/>
      <c r="UPD72" s="21"/>
      <c r="UPE72" s="21"/>
      <c r="UPF72" s="21"/>
      <c r="UPG72" s="21"/>
      <c r="UPH72" s="21"/>
      <c r="UPI72" s="21"/>
      <c r="UPJ72" s="21"/>
      <c r="UPK72" s="21"/>
      <c r="UPL72" s="21"/>
      <c r="UPM72" s="21"/>
      <c r="UPN72" s="21"/>
      <c r="UPO72" s="21"/>
      <c r="UPP72" s="21"/>
      <c r="UPQ72" s="21"/>
      <c r="UPR72" s="21"/>
      <c r="UPS72" s="21"/>
      <c r="UPT72" s="21"/>
      <c r="UPU72" s="21"/>
      <c r="UPV72" s="21"/>
      <c r="UPW72" s="21"/>
      <c r="UPX72" s="21"/>
      <c r="UPY72" s="21"/>
      <c r="UPZ72" s="21"/>
      <c r="UQA72" s="21"/>
      <c r="UQB72" s="21"/>
      <c r="UQC72" s="21"/>
      <c r="UQD72" s="21"/>
      <c r="UQE72" s="21"/>
      <c r="UQF72" s="21"/>
      <c r="UQG72" s="21"/>
      <c r="UQH72" s="21"/>
      <c r="UQI72" s="21"/>
      <c r="UQJ72" s="21"/>
      <c r="UQK72" s="21"/>
      <c r="UQL72" s="21"/>
      <c r="UQM72" s="21"/>
      <c r="UQN72" s="21"/>
      <c r="UQO72" s="21"/>
      <c r="UQP72" s="21"/>
      <c r="UQQ72" s="21"/>
      <c r="UQR72" s="21"/>
      <c r="UQS72" s="21"/>
      <c r="UQT72" s="21"/>
      <c r="UQU72" s="21"/>
      <c r="UQV72" s="21"/>
      <c r="UQW72" s="21"/>
      <c r="UQX72" s="21"/>
      <c r="UQY72" s="21"/>
      <c r="UQZ72" s="21"/>
      <c r="URA72" s="21"/>
      <c r="URB72" s="21"/>
      <c r="URC72" s="21"/>
      <c r="URD72" s="21"/>
      <c r="URE72" s="21"/>
      <c r="URF72" s="21"/>
      <c r="URG72" s="21"/>
      <c r="URH72" s="21"/>
      <c r="URI72" s="21"/>
      <c r="URJ72" s="21"/>
      <c r="URK72" s="21"/>
      <c r="URL72" s="21"/>
      <c r="URM72" s="21"/>
      <c r="URN72" s="21"/>
      <c r="URO72" s="21"/>
      <c r="URP72" s="21"/>
      <c r="URQ72" s="21"/>
      <c r="URR72" s="21"/>
      <c r="URS72" s="21"/>
      <c r="URT72" s="21"/>
      <c r="URU72" s="21"/>
      <c r="URV72" s="21"/>
      <c r="URW72" s="21"/>
      <c r="URX72" s="21"/>
      <c r="URY72" s="21"/>
      <c r="URZ72" s="21"/>
      <c r="USA72" s="21"/>
      <c r="USB72" s="21"/>
      <c r="USC72" s="21"/>
      <c r="USD72" s="21"/>
      <c r="USE72" s="21"/>
      <c r="USF72" s="21"/>
      <c r="USG72" s="21"/>
      <c r="USH72" s="21"/>
      <c r="USI72" s="21"/>
      <c r="USJ72" s="21"/>
      <c r="USK72" s="21"/>
      <c r="USL72" s="21"/>
      <c r="USM72" s="21"/>
      <c r="USN72" s="21"/>
      <c r="USO72" s="21"/>
      <c r="USP72" s="21"/>
      <c r="USQ72" s="21"/>
      <c r="USR72" s="21"/>
      <c r="USS72" s="21"/>
      <c r="UST72" s="21"/>
      <c r="USU72" s="21"/>
      <c r="USV72" s="21"/>
      <c r="USW72" s="21"/>
      <c r="USX72" s="21"/>
      <c r="USY72" s="21"/>
      <c r="USZ72" s="21"/>
      <c r="UTA72" s="21"/>
      <c r="UTB72" s="21"/>
      <c r="UTC72" s="21"/>
      <c r="UTD72" s="21"/>
      <c r="UTE72" s="21"/>
      <c r="UTF72" s="21"/>
      <c r="UTG72" s="21"/>
      <c r="UTH72" s="21"/>
      <c r="UTI72" s="21"/>
      <c r="UTJ72" s="21"/>
      <c r="UTK72" s="21"/>
      <c r="UTL72" s="21"/>
      <c r="UTM72" s="21"/>
      <c r="UTN72" s="21"/>
      <c r="UTO72" s="21"/>
      <c r="UTP72" s="21"/>
      <c r="UTQ72" s="21"/>
      <c r="UTR72" s="21"/>
      <c r="UTS72" s="21"/>
      <c r="UTT72" s="21"/>
      <c r="UTU72" s="21"/>
      <c r="UTV72" s="21"/>
      <c r="UTW72" s="21"/>
      <c r="UTX72" s="21"/>
      <c r="UTY72" s="21"/>
      <c r="UTZ72" s="21"/>
      <c r="UUA72" s="21"/>
      <c r="UUB72" s="21"/>
      <c r="UUC72" s="21"/>
      <c r="UUD72" s="21"/>
      <c r="UUE72" s="21"/>
      <c r="UUF72" s="21"/>
      <c r="UUG72" s="21"/>
      <c r="UUH72" s="21"/>
      <c r="UUI72" s="21"/>
      <c r="UUJ72" s="21"/>
      <c r="UUK72" s="21"/>
      <c r="UUL72" s="21"/>
      <c r="UUM72" s="21"/>
      <c r="UUN72" s="21"/>
      <c r="UUO72" s="21"/>
      <c r="UUP72" s="21"/>
      <c r="UUQ72" s="21"/>
      <c r="UUR72" s="21"/>
      <c r="UUS72" s="21"/>
      <c r="UUT72" s="21"/>
      <c r="UUU72" s="21"/>
      <c r="UUV72" s="21"/>
      <c r="UUW72" s="21"/>
      <c r="UUX72" s="21"/>
      <c r="UUY72" s="21"/>
      <c r="UUZ72" s="21"/>
      <c r="UVA72" s="21"/>
      <c r="UVB72" s="21"/>
      <c r="UVC72" s="21"/>
      <c r="UVD72" s="21"/>
      <c r="UVE72" s="21"/>
      <c r="UVF72" s="21"/>
      <c r="UVG72" s="21"/>
      <c r="UVH72" s="21"/>
      <c r="UVI72" s="21"/>
      <c r="UVJ72" s="21"/>
      <c r="UVK72" s="21"/>
      <c r="UVL72" s="21"/>
      <c r="UVM72" s="21"/>
      <c r="UVN72" s="21"/>
      <c r="UVO72" s="21"/>
      <c r="UVP72" s="21"/>
      <c r="UVQ72" s="21"/>
      <c r="UVR72" s="21"/>
      <c r="UVS72" s="21"/>
      <c r="UVT72" s="21"/>
      <c r="UVU72" s="21"/>
      <c r="UVV72" s="21"/>
      <c r="UVW72" s="21"/>
      <c r="UVX72" s="21"/>
      <c r="UVY72" s="21"/>
      <c r="UVZ72" s="21"/>
      <c r="UWA72" s="21"/>
      <c r="UWB72" s="21"/>
      <c r="UWC72" s="21"/>
      <c r="UWD72" s="21"/>
      <c r="UWE72" s="21"/>
      <c r="UWF72" s="21"/>
      <c r="UWG72" s="21"/>
      <c r="UWH72" s="21"/>
      <c r="UWI72" s="21"/>
      <c r="UWJ72" s="21"/>
      <c r="UWK72" s="21"/>
      <c r="UWL72" s="21"/>
      <c r="UWM72" s="21"/>
      <c r="UWN72" s="21"/>
      <c r="UWO72" s="21"/>
      <c r="UWP72" s="21"/>
      <c r="UWQ72" s="21"/>
      <c r="UWR72" s="21"/>
      <c r="UWS72" s="21"/>
      <c r="UWT72" s="21"/>
      <c r="UWU72" s="21"/>
      <c r="UWV72" s="21"/>
      <c r="UWW72" s="21"/>
      <c r="UWX72" s="21"/>
      <c r="UWY72" s="21"/>
      <c r="UWZ72" s="21"/>
      <c r="UXA72" s="21"/>
      <c r="UXB72" s="21"/>
      <c r="UXC72" s="21"/>
      <c r="UXD72" s="21"/>
      <c r="UXE72" s="21"/>
      <c r="UXF72" s="21"/>
      <c r="UXG72" s="21"/>
      <c r="UXH72" s="21"/>
      <c r="UXI72" s="21"/>
      <c r="UXJ72" s="21"/>
      <c r="UXK72" s="21"/>
      <c r="UXL72" s="21"/>
      <c r="UXM72" s="21"/>
      <c r="UXN72" s="21"/>
      <c r="UXO72" s="21"/>
      <c r="UXP72" s="21"/>
      <c r="UXQ72" s="21"/>
      <c r="UXR72" s="21"/>
      <c r="UXS72" s="21"/>
      <c r="UXT72" s="21"/>
      <c r="UXU72" s="21"/>
      <c r="UXV72" s="21"/>
      <c r="UXW72" s="21"/>
      <c r="UXX72" s="21"/>
      <c r="UXY72" s="21"/>
      <c r="UXZ72" s="21"/>
      <c r="UYA72" s="21"/>
      <c r="UYB72" s="21"/>
      <c r="UYC72" s="21"/>
      <c r="UYD72" s="21"/>
      <c r="UYE72" s="21"/>
      <c r="UYF72" s="21"/>
      <c r="UYG72" s="21"/>
      <c r="UYH72" s="21"/>
      <c r="UYI72" s="21"/>
      <c r="UYJ72" s="21"/>
      <c r="UYK72" s="21"/>
      <c r="UYL72" s="21"/>
      <c r="UYM72" s="21"/>
      <c r="UYN72" s="21"/>
      <c r="UYO72" s="21"/>
      <c r="UYP72" s="21"/>
      <c r="UYQ72" s="21"/>
      <c r="UYR72" s="21"/>
      <c r="UYS72" s="21"/>
      <c r="UYT72" s="21"/>
      <c r="UYU72" s="21"/>
      <c r="UYV72" s="21"/>
      <c r="UYW72" s="21"/>
      <c r="UYX72" s="21"/>
      <c r="UYY72" s="21"/>
      <c r="UYZ72" s="21"/>
      <c r="UZA72" s="21"/>
      <c r="UZB72" s="21"/>
      <c r="UZC72" s="21"/>
      <c r="UZD72" s="21"/>
      <c r="UZE72" s="21"/>
      <c r="UZF72" s="21"/>
      <c r="UZG72" s="21"/>
      <c r="UZH72" s="21"/>
      <c r="UZI72" s="21"/>
      <c r="UZJ72" s="21"/>
      <c r="UZK72" s="21"/>
      <c r="UZL72" s="21"/>
      <c r="UZM72" s="21"/>
      <c r="UZN72" s="21"/>
      <c r="UZO72" s="21"/>
      <c r="UZP72" s="21"/>
      <c r="UZQ72" s="21"/>
      <c r="UZR72" s="21"/>
      <c r="UZS72" s="21"/>
      <c r="UZT72" s="21"/>
      <c r="UZU72" s="21"/>
      <c r="UZV72" s="21"/>
      <c r="UZW72" s="21"/>
      <c r="UZX72" s="21"/>
      <c r="UZY72" s="21"/>
      <c r="UZZ72" s="21"/>
      <c r="VAA72" s="21"/>
      <c r="VAB72" s="21"/>
      <c r="VAC72" s="21"/>
      <c r="VAD72" s="21"/>
      <c r="VAE72" s="21"/>
      <c r="VAF72" s="21"/>
      <c r="VAG72" s="21"/>
      <c r="VAH72" s="21"/>
      <c r="VAI72" s="21"/>
      <c r="VAJ72" s="21"/>
      <c r="VAK72" s="21"/>
      <c r="VAL72" s="21"/>
      <c r="VAM72" s="21"/>
      <c r="VAN72" s="21"/>
      <c r="VAO72" s="21"/>
      <c r="VAP72" s="21"/>
      <c r="VAQ72" s="21"/>
      <c r="VAR72" s="21"/>
      <c r="VAS72" s="21"/>
      <c r="VAT72" s="21"/>
      <c r="VAU72" s="21"/>
      <c r="VAV72" s="21"/>
      <c r="VAW72" s="21"/>
      <c r="VAX72" s="21"/>
      <c r="VAY72" s="21"/>
      <c r="VAZ72" s="21"/>
      <c r="VBA72" s="21"/>
      <c r="VBB72" s="21"/>
      <c r="VBC72" s="21"/>
      <c r="VBD72" s="21"/>
      <c r="VBE72" s="21"/>
      <c r="VBF72" s="21"/>
      <c r="VBG72" s="21"/>
      <c r="VBH72" s="21"/>
      <c r="VBI72" s="21"/>
      <c r="VBJ72" s="21"/>
      <c r="VBK72" s="21"/>
      <c r="VBL72" s="21"/>
      <c r="VBM72" s="21"/>
      <c r="VBN72" s="21"/>
      <c r="VBO72" s="21"/>
      <c r="VBP72" s="21"/>
      <c r="VBQ72" s="21"/>
      <c r="VBR72" s="21"/>
      <c r="VBS72" s="21"/>
      <c r="VBT72" s="21"/>
      <c r="VBU72" s="21"/>
      <c r="VBV72" s="21"/>
      <c r="VBW72" s="21"/>
      <c r="VBX72" s="21"/>
      <c r="VBY72" s="21"/>
      <c r="VBZ72" s="21"/>
      <c r="VCA72" s="21"/>
      <c r="VCB72" s="21"/>
      <c r="VCC72" s="21"/>
      <c r="VCD72" s="21"/>
      <c r="VCE72" s="21"/>
      <c r="VCF72" s="21"/>
      <c r="VCG72" s="21"/>
      <c r="VCH72" s="21"/>
      <c r="VCI72" s="21"/>
      <c r="VCJ72" s="21"/>
      <c r="VCK72" s="21"/>
      <c r="VCL72" s="21"/>
      <c r="VCM72" s="21"/>
      <c r="VCN72" s="21"/>
      <c r="VCO72" s="21"/>
      <c r="VCP72" s="21"/>
      <c r="VCQ72" s="21"/>
      <c r="VCR72" s="21"/>
      <c r="VCS72" s="21"/>
      <c r="VCT72" s="21"/>
      <c r="VCU72" s="21"/>
      <c r="VCV72" s="21"/>
      <c r="VCW72" s="21"/>
      <c r="VCX72" s="21"/>
      <c r="VCY72" s="21"/>
      <c r="VCZ72" s="21"/>
      <c r="VDA72" s="21"/>
      <c r="VDB72" s="21"/>
      <c r="VDC72" s="21"/>
      <c r="VDD72" s="21"/>
      <c r="VDE72" s="21"/>
      <c r="VDF72" s="21"/>
      <c r="VDG72" s="21"/>
      <c r="VDH72" s="21"/>
      <c r="VDI72" s="21"/>
      <c r="VDJ72" s="21"/>
      <c r="VDK72" s="21"/>
      <c r="VDL72" s="21"/>
      <c r="VDM72" s="21"/>
      <c r="VDN72" s="21"/>
      <c r="VDO72" s="21"/>
      <c r="VDP72" s="21"/>
      <c r="VDQ72" s="21"/>
      <c r="VDR72" s="21"/>
      <c r="VDS72" s="21"/>
      <c r="VDT72" s="21"/>
      <c r="VDU72" s="21"/>
      <c r="VDV72" s="21"/>
      <c r="VDW72" s="21"/>
      <c r="VDX72" s="21"/>
      <c r="VDY72" s="21"/>
      <c r="VDZ72" s="21"/>
      <c r="VEA72" s="21"/>
      <c r="VEB72" s="21"/>
      <c r="VEC72" s="21"/>
      <c r="VED72" s="21"/>
      <c r="VEE72" s="21"/>
      <c r="VEF72" s="21"/>
      <c r="VEG72" s="21"/>
      <c r="VEH72" s="21"/>
      <c r="VEI72" s="21"/>
      <c r="VEJ72" s="21"/>
      <c r="VEK72" s="21"/>
      <c r="VEL72" s="21"/>
      <c r="VEM72" s="21"/>
      <c r="VEN72" s="21"/>
      <c r="VEO72" s="21"/>
      <c r="VEP72" s="21"/>
      <c r="VEQ72" s="21"/>
      <c r="VER72" s="21"/>
      <c r="VES72" s="21"/>
      <c r="VET72" s="21"/>
      <c r="VEU72" s="21"/>
      <c r="VEV72" s="21"/>
      <c r="VEW72" s="21"/>
      <c r="VEX72" s="21"/>
      <c r="VEY72" s="21"/>
      <c r="VEZ72" s="21"/>
      <c r="VFA72" s="21"/>
      <c r="VFB72" s="21"/>
      <c r="VFC72" s="21"/>
      <c r="VFD72" s="21"/>
      <c r="VFE72" s="21"/>
      <c r="VFF72" s="21"/>
      <c r="VFG72" s="21"/>
      <c r="VFH72" s="21"/>
      <c r="VFI72" s="21"/>
      <c r="VFJ72" s="21"/>
      <c r="VFK72" s="21"/>
      <c r="VFL72" s="21"/>
      <c r="VFM72" s="21"/>
      <c r="VFN72" s="21"/>
      <c r="VFO72" s="21"/>
      <c r="VFP72" s="21"/>
      <c r="VFQ72" s="21"/>
      <c r="VFR72" s="21"/>
      <c r="VFS72" s="21"/>
      <c r="VFT72" s="21"/>
      <c r="VFU72" s="21"/>
      <c r="VFV72" s="21"/>
      <c r="VFW72" s="21"/>
      <c r="VFX72" s="21"/>
      <c r="VFY72" s="21"/>
      <c r="VFZ72" s="21"/>
      <c r="VGA72" s="21"/>
      <c r="VGB72" s="21"/>
      <c r="VGC72" s="21"/>
      <c r="VGD72" s="21"/>
      <c r="VGE72" s="21"/>
      <c r="VGF72" s="21"/>
      <c r="VGG72" s="21"/>
      <c r="VGH72" s="21"/>
      <c r="VGI72" s="21"/>
      <c r="VGJ72" s="21"/>
      <c r="VGK72" s="21"/>
      <c r="VGL72" s="21"/>
      <c r="VGM72" s="21"/>
      <c r="VGN72" s="21"/>
      <c r="VGO72" s="21"/>
      <c r="VGP72" s="21"/>
      <c r="VGQ72" s="21"/>
      <c r="VGR72" s="21"/>
      <c r="VGS72" s="21"/>
      <c r="VGT72" s="21"/>
      <c r="VGU72" s="21"/>
      <c r="VGV72" s="21"/>
      <c r="VGW72" s="21"/>
      <c r="VGX72" s="21"/>
      <c r="VGY72" s="21"/>
      <c r="VGZ72" s="21"/>
      <c r="VHA72" s="21"/>
      <c r="VHB72" s="21"/>
      <c r="VHC72" s="21"/>
      <c r="VHD72" s="21"/>
      <c r="VHE72" s="21"/>
      <c r="VHF72" s="21"/>
      <c r="VHG72" s="21"/>
      <c r="VHH72" s="21"/>
      <c r="VHI72" s="21"/>
      <c r="VHJ72" s="21"/>
      <c r="VHK72" s="21"/>
      <c r="VHL72" s="21"/>
      <c r="VHM72" s="21"/>
      <c r="VHN72" s="21"/>
      <c r="VHO72" s="21"/>
      <c r="VHP72" s="21"/>
      <c r="VHQ72" s="21"/>
      <c r="VHR72" s="21"/>
      <c r="VHS72" s="21"/>
      <c r="VHT72" s="21"/>
      <c r="VHU72" s="21"/>
      <c r="VHV72" s="21"/>
      <c r="VHW72" s="21"/>
      <c r="VHX72" s="21"/>
      <c r="VHY72" s="21"/>
      <c r="VHZ72" s="21"/>
      <c r="VIA72" s="21"/>
      <c r="VIB72" s="21"/>
      <c r="VIC72" s="21"/>
      <c r="VID72" s="21"/>
      <c r="VIE72" s="21"/>
      <c r="VIF72" s="21"/>
      <c r="VIG72" s="21"/>
      <c r="VIH72" s="21"/>
      <c r="VII72" s="21"/>
      <c r="VIJ72" s="21"/>
      <c r="VIK72" s="21"/>
      <c r="VIL72" s="21"/>
      <c r="VIM72" s="21"/>
      <c r="VIN72" s="21"/>
      <c r="VIO72" s="21"/>
      <c r="VIP72" s="21"/>
      <c r="VIQ72" s="21"/>
      <c r="VIR72" s="21"/>
      <c r="VIS72" s="21"/>
      <c r="VIT72" s="21"/>
      <c r="VIU72" s="21"/>
      <c r="VIV72" s="21"/>
      <c r="VIW72" s="21"/>
      <c r="VIX72" s="21"/>
      <c r="VIY72" s="21"/>
      <c r="VIZ72" s="21"/>
      <c r="VJA72" s="21"/>
      <c r="VJB72" s="21"/>
      <c r="VJC72" s="21"/>
      <c r="VJD72" s="21"/>
      <c r="VJE72" s="21"/>
      <c r="VJF72" s="21"/>
      <c r="VJG72" s="21"/>
      <c r="VJH72" s="21"/>
      <c r="VJI72" s="21"/>
      <c r="VJJ72" s="21"/>
      <c r="VJK72" s="21"/>
      <c r="VJL72" s="21"/>
      <c r="VJM72" s="21"/>
      <c r="VJN72" s="21"/>
      <c r="VJO72" s="21"/>
      <c r="VJP72" s="21"/>
      <c r="VJQ72" s="21"/>
      <c r="VJR72" s="21"/>
      <c r="VJS72" s="21"/>
      <c r="VJT72" s="21"/>
      <c r="VJU72" s="21"/>
      <c r="VJV72" s="21"/>
      <c r="VJW72" s="21"/>
      <c r="VJX72" s="21"/>
      <c r="VJY72" s="21"/>
      <c r="VJZ72" s="21"/>
      <c r="VKA72" s="21"/>
      <c r="VKB72" s="21"/>
      <c r="VKC72" s="21"/>
      <c r="VKD72" s="21"/>
      <c r="VKE72" s="21"/>
      <c r="VKF72" s="21"/>
      <c r="VKG72" s="21"/>
      <c r="VKH72" s="21"/>
      <c r="VKI72" s="21"/>
      <c r="VKJ72" s="21"/>
      <c r="VKK72" s="21"/>
      <c r="VKL72" s="21"/>
      <c r="VKM72" s="21"/>
      <c r="VKN72" s="21"/>
      <c r="VKO72" s="21"/>
      <c r="VKP72" s="21"/>
      <c r="VKQ72" s="21"/>
      <c r="VKR72" s="21"/>
      <c r="VKS72" s="21"/>
      <c r="VKT72" s="21"/>
      <c r="VKU72" s="21"/>
      <c r="VKV72" s="21"/>
      <c r="VKW72" s="21"/>
      <c r="VKX72" s="21"/>
      <c r="VKY72" s="21"/>
      <c r="VKZ72" s="21"/>
      <c r="VLA72" s="21"/>
      <c r="VLB72" s="21"/>
      <c r="VLC72" s="21"/>
      <c r="VLD72" s="21"/>
      <c r="VLE72" s="21"/>
      <c r="VLF72" s="21"/>
      <c r="VLG72" s="21"/>
      <c r="VLH72" s="21"/>
      <c r="VLI72" s="21"/>
      <c r="VLJ72" s="21"/>
      <c r="VLK72" s="21"/>
      <c r="VLL72" s="21"/>
      <c r="VLM72" s="21"/>
      <c r="VLN72" s="21"/>
      <c r="VLO72" s="21"/>
      <c r="VLP72" s="21"/>
      <c r="VLQ72" s="21"/>
      <c r="VLR72" s="21"/>
      <c r="VLS72" s="21"/>
      <c r="VLT72" s="21"/>
      <c r="VLU72" s="21"/>
      <c r="VLV72" s="21"/>
      <c r="VLW72" s="21"/>
      <c r="VLX72" s="21"/>
      <c r="VLY72" s="21"/>
      <c r="VLZ72" s="21"/>
      <c r="VMA72" s="21"/>
      <c r="VMB72" s="21"/>
      <c r="VMC72" s="21"/>
      <c r="VMD72" s="21"/>
      <c r="VME72" s="21"/>
      <c r="VMF72" s="21"/>
      <c r="VMG72" s="21"/>
      <c r="VMH72" s="21"/>
      <c r="VMI72" s="21"/>
      <c r="VMJ72" s="21"/>
      <c r="VMK72" s="21"/>
      <c r="VML72" s="21"/>
      <c r="VMM72" s="21"/>
      <c r="VMN72" s="21"/>
      <c r="VMO72" s="21"/>
      <c r="VMP72" s="21"/>
      <c r="VMQ72" s="21"/>
      <c r="VMR72" s="21"/>
      <c r="VMS72" s="21"/>
      <c r="VMT72" s="21"/>
      <c r="VMU72" s="21"/>
      <c r="VMV72" s="21"/>
      <c r="VMW72" s="21"/>
      <c r="VMX72" s="21"/>
      <c r="VMY72" s="21"/>
      <c r="VMZ72" s="21"/>
      <c r="VNA72" s="21"/>
      <c r="VNB72" s="21"/>
      <c r="VNC72" s="21"/>
      <c r="VND72" s="21"/>
      <c r="VNE72" s="21"/>
      <c r="VNF72" s="21"/>
      <c r="VNG72" s="21"/>
      <c r="VNH72" s="21"/>
      <c r="VNI72" s="21"/>
      <c r="VNJ72" s="21"/>
      <c r="VNK72" s="21"/>
      <c r="VNL72" s="21"/>
      <c r="VNM72" s="21"/>
      <c r="VNN72" s="21"/>
      <c r="VNO72" s="21"/>
      <c r="VNP72" s="21"/>
      <c r="VNQ72" s="21"/>
      <c r="VNR72" s="21"/>
      <c r="VNS72" s="21"/>
      <c r="VNT72" s="21"/>
      <c r="VNU72" s="21"/>
      <c r="VNV72" s="21"/>
      <c r="VNW72" s="21"/>
      <c r="VNX72" s="21"/>
      <c r="VNY72" s="21"/>
      <c r="VNZ72" s="21"/>
      <c r="VOA72" s="21"/>
      <c r="VOB72" s="21"/>
      <c r="VOC72" s="21"/>
      <c r="VOD72" s="21"/>
      <c r="VOE72" s="21"/>
      <c r="VOF72" s="21"/>
      <c r="VOG72" s="21"/>
      <c r="VOH72" s="21"/>
      <c r="VOI72" s="21"/>
      <c r="VOJ72" s="21"/>
      <c r="VOK72" s="21"/>
      <c r="VOL72" s="21"/>
      <c r="VOM72" s="21"/>
      <c r="VON72" s="21"/>
      <c r="VOO72" s="21"/>
      <c r="VOP72" s="21"/>
      <c r="VOQ72" s="21"/>
      <c r="VOR72" s="21"/>
      <c r="VOS72" s="21"/>
      <c r="VOT72" s="21"/>
      <c r="VOU72" s="21"/>
      <c r="VOV72" s="21"/>
      <c r="VOW72" s="21"/>
      <c r="VOX72" s="21"/>
      <c r="VOY72" s="21"/>
      <c r="VOZ72" s="21"/>
      <c r="VPA72" s="21"/>
      <c r="VPB72" s="21"/>
      <c r="VPC72" s="21"/>
      <c r="VPD72" s="21"/>
      <c r="VPE72" s="21"/>
      <c r="VPF72" s="21"/>
      <c r="VPG72" s="21"/>
      <c r="VPH72" s="21"/>
      <c r="VPI72" s="21"/>
      <c r="VPJ72" s="21"/>
      <c r="VPK72" s="21"/>
      <c r="VPL72" s="21"/>
      <c r="VPM72" s="21"/>
      <c r="VPN72" s="21"/>
      <c r="VPO72" s="21"/>
      <c r="VPP72" s="21"/>
      <c r="VPQ72" s="21"/>
      <c r="VPR72" s="21"/>
      <c r="VPS72" s="21"/>
      <c r="VPT72" s="21"/>
      <c r="VPU72" s="21"/>
      <c r="VPV72" s="21"/>
      <c r="VPW72" s="21"/>
      <c r="VPX72" s="21"/>
      <c r="VPY72" s="21"/>
      <c r="VPZ72" s="21"/>
      <c r="VQA72" s="21"/>
      <c r="VQB72" s="21"/>
      <c r="VQC72" s="21"/>
      <c r="VQD72" s="21"/>
      <c r="VQE72" s="21"/>
      <c r="VQF72" s="21"/>
      <c r="VQG72" s="21"/>
      <c r="VQH72" s="21"/>
      <c r="VQI72" s="21"/>
      <c r="VQJ72" s="21"/>
      <c r="VQK72" s="21"/>
      <c r="VQL72" s="21"/>
      <c r="VQM72" s="21"/>
      <c r="VQN72" s="21"/>
      <c r="VQO72" s="21"/>
      <c r="VQP72" s="21"/>
      <c r="VQQ72" s="21"/>
      <c r="VQR72" s="21"/>
      <c r="VQS72" s="21"/>
      <c r="VQT72" s="21"/>
      <c r="VQU72" s="21"/>
      <c r="VQV72" s="21"/>
      <c r="VQW72" s="21"/>
      <c r="VQX72" s="21"/>
      <c r="VQY72" s="21"/>
      <c r="VQZ72" s="21"/>
      <c r="VRA72" s="21"/>
      <c r="VRB72" s="21"/>
      <c r="VRC72" s="21"/>
      <c r="VRD72" s="21"/>
      <c r="VRE72" s="21"/>
      <c r="VRF72" s="21"/>
      <c r="VRG72" s="21"/>
      <c r="VRH72" s="21"/>
      <c r="VRI72" s="21"/>
      <c r="VRJ72" s="21"/>
      <c r="VRK72" s="21"/>
      <c r="VRL72" s="21"/>
      <c r="VRM72" s="21"/>
      <c r="VRN72" s="21"/>
      <c r="VRO72" s="21"/>
      <c r="VRP72" s="21"/>
      <c r="VRQ72" s="21"/>
      <c r="VRR72" s="21"/>
      <c r="VRS72" s="21"/>
      <c r="VRT72" s="21"/>
      <c r="VRU72" s="21"/>
      <c r="VRV72" s="21"/>
      <c r="VRW72" s="21"/>
      <c r="VRX72" s="21"/>
      <c r="VRY72" s="21"/>
      <c r="VRZ72" s="21"/>
      <c r="VSA72" s="21"/>
      <c r="VSB72" s="21"/>
      <c r="VSC72" s="21"/>
      <c r="VSD72" s="21"/>
      <c r="VSE72" s="21"/>
      <c r="VSF72" s="21"/>
      <c r="VSG72" s="21"/>
      <c r="VSH72" s="21"/>
      <c r="VSI72" s="21"/>
      <c r="VSJ72" s="21"/>
      <c r="VSK72" s="21"/>
      <c r="VSL72" s="21"/>
      <c r="VSM72" s="21"/>
      <c r="VSN72" s="21"/>
      <c r="VSO72" s="21"/>
      <c r="VSP72" s="21"/>
      <c r="VSQ72" s="21"/>
      <c r="VSR72" s="21"/>
      <c r="VSS72" s="21"/>
      <c r="VST72" s="21"/>
      <c r="VSU72" s="21"/>
      <c r="VSV72" s="21"/>
      <c r="VSW72" s="21"/>
      <c r="VSX72" s="21"/>
      <c r="VSY72" s="21"/>
      <c r="VSZ72" s="21"/>
      <c r="VTA72" s="21"/>
      <c r="VTB72" s="21"/>
      <c r="VTC72" s="21"/>
      <c r="VTD72" s="21"/>
      <c r="VTE72" s="21"/>
      <c r="VTF72" s="21"/>
      <c r="VTG72" s="21"/>
      <c r="VTH72" s="21"/>
      <c r="VTI72" s="21"/>
      <c r="VTJ72" s="21"/>
      <c r="VTK72" s="21"/>
      <c r="VTL72" s="21"/>
      <c r="VTM72" s="21"/>
      <c r="VTN72" s="21"/>
      <c r="VTO72" s="21"/>
      <c r="VTP72" s="21"/>
      <c r="VTQ72" s="21"/>
      <c r="VTR72" s="21"/>
      <c r="VTS72" s="21"/>
      <c r="VTT72" s="21"/>
      <c r="VTU72" s="21"/>
      <c r="VTV72" s="21"/>
      <c r="VTW72" s="21"/>
      <c r="VTX72" s="21"/>
      <c r="VTY72" s="21"/>
      <c r="VTZ72" s="21"/>
      <c r="VUA72" s="21"/>
      <c r="VUB72" s="21"/>
      <c r="VUC72" s="21"/>
      <c r="VUD72" s="21"/>
      <c r="VUE72" s="21"/>
      <c r="VUF72" s="21"/>
      <c r="VUG72" s="21"/>
      <c r="VUH72" s="21"/>
      <c r="VUI72" s="21"/>
      <c r="VUJ72" s="21"/>
      <c r="VUK72" s="21"/>
      <c r="VUL72" s="21"/>
      <c r="VUM72" s="21"/>
      <c r="VUN72" s="21"/>
      <c r="VUO72" s="21"/>
      <c r="VUP72" s="21"/>
      <c r="VUQ72" s="21"/>
      <c r="VUR72" s="21"/>
      <c r="VUS72" s="21"/>
      <c r="VUT72" s="21"/>
      <c r="VUU72" s="21"/>
      <c r="VUV72" s="21"/>
      <c r="VUW72" s="21"/>
      <c r="VUX72" s="21"/>
      <c r="VUY72" s="21"/>
      <c r="VUZ72" s="21"/>
      <c r="VVA72" s="21"/>
      <c r="VVB72" s="21"/>
      <c r="VVC72" s="21"/>
      <c r="VVD72" s="21"/>
      <c r="VVE72" s="21"/>
      <c r="VVF72" s="21"/>
      <c r="VVG72" s="21"/>
      <c r="VVH72" s="21"/>
      <c r="VVI72" s="21"/>
      <c r="VVJ72" s="21"/>
      <c r="VVK72" s="21"/>
      <c r="VVL72" s="21"/>
      <c r="VVM72" s="21"/>
      <c r="VVN72" s="21"/>
      <c r="VVO72" s="21"/>
      <c r="VVP72" s="21"/>
      <c r="VVQ72" s="21"/>
      <c r="VVR72" s="21"/>
      <c r="VVS72" s="21"/>
      <c r="VVT72" s="21"/>
      <c r="VVU72" s="21"/>
      <c r="VVV72" s="21"/>
      <c r="VVW72" s="21"/>
      <c r="VVX72" s="21"/>
      <c r="VVY72" s="21"/>
      <c r="VVZ72" s="21"/>
      <c r="VWA72" s="21"/>
      <c r="VWB72" s="21"/>
      <c r="VWC72" s="21"/>
      <c r="VWD72" s="21"/>
      <c r="VWE72" s="21"/>
      <c r="VWF72" s="21"/>
      <c r="VWG72" s="21"/>
      <c r="VWH72" s="21"/>
      <c r="VWI72" s="21"/>
      <c r="VWJ72" s="21"/>
      <c r="VWK72" s="21"/>
      <c r="VWL72" s="21"/>
      <c r="VWM72" s="21"/>
      <c r="VWN72" s="21"/>
      <c r="VWO72" s="21"/>
      <c r="VWP72" s="21"/>
      <c r="VWQ72" s="21"/>
      <c r="VWR72" s="21"/>
      <c r="VWS72" s="21"/>
      <c r="VWT72" s="21"/>
      <c r="VWU72" s="21"/>
      <c r="VWV72" s="21"/>
      <c r="VWW72" s="21"/>
      <c r="VWX72" s="21"/>
      <c r="VWY72" s="21"/>
      <c r="VWZ72" s="21"/>
      <c r="VXA72" s="21"/>
      <c r="VXB72" s="21"/>
      <c r="VXC72" s="21"/>
      <c r="VXD72" s="21"/>
      <c r="VXE72" s="21"/>
      <c r="VXF72" s="21"/>
      <c r="VXG72" s="21"/>
      <c r="VXH72" s="21"/>
      <c r="VXI72" s="21"/>
      <c r="VXJ72" s="21"/>
      <c r="VXK72" s="21"/>
      <c r="VXL72" s="21"/>
      <c r="VXM72" s="21"/>
      <c r="VXN72" s="21"/>
      <c r="VXO72" s="21"/>
      <c r="VXP72" s="21"/>
      <c r="VXQ72" s="21"/>
      <c r="VXR72" s="21"/>
      <c r="VXS72" s="21"/>
      <c r="VXT72" s="21"/>
      <c r="VXU72" s="21"/>
      <c r="VXV72" s="21"/>
      <c r="VXW72" s="21"/>
      <c r="VXX72" s="21"/>
      <c r="VXY72" s="21"/>
      <c r="VXZ72" s="21"/>
      <c r="VYA72" s="21"/>
      <c r="VYB72" s="21"/>
      <c r="VYC72" s="21"/>
      <c r="VYD72" s="21"/>
      <c r="VYE72" s="21"/>
      <c r="VYF72" s="21"/>
      <c r="VYG72" s="21"/>
      <c r="VYH72" s="21"/>
      <c r="VYI72" s="21"/>
      <c r="VYJ72" s="21"/>
      <c r="VYK72" s="21"/>
      <c r="VYL72" s="21"/>
      <c r="VYM72" s="21"/>
      <c r="VYN72" s="21"/>
      <c r="VYO72" s="21"/>
      <c r="VYP72" s="21"/>
      <c r="VYQ72" s="21"/>
      <c r="VYR72" s="21"/>
      <c r="VYS72" s="21"/>
      <c r="VYT72" s="21"/>
      <c r="VYU72" s="21"/>
      <c r="VYV72" s="21"/>
      <c r="VYW72" s="21"/>
      <c r="VYX72" s="21"/>
      <c r="VYY72" s="21"/>
      <c r="VYZ72" s="21"/>
      <c r="VZA72" s="21"/>
      <c r="VZB72" s="21"/>
      <c r="VZC72" s="21"/>
      <c r="VZD72" s="21"/>
      <c r="VZE72" s="21"/>
      <c r="VZF72" s="21"/>
      <c r="VZG72" s="21"/>
      <c r="VZH72" s="21"/>
      <c r="VZI72" s="21"/>
      <c r="VZJ72" s="21"/>
      <c r="VZK72" s="21"/>
      <c r="VZL72" s="21"/>
      <c r="VZM72" s="21"/>
      <c r="VZN72" s="21"/>
      <c r="VZO72" s="21"/>
      <c r="VZP72" s="21"/>
      <c r="VZQ72" s="21"/>
      <c r="VZR72" s="21"/>
      <c r="VZS72" s="21"/>
      <c r="VZT72" s="21"/>
      <c r="VZU72" s="21"/>
      <c r="VZV72" s="21"/>
      <c r="VZW72" s="21"/>
      <c r="VZX72" s="21"/>
      <c r="VZY72" s="21"/>
      <c r="VZZ72" s="21"/>
      <c r="WAA72" s="21"/>
      <c r="WAB72" s="21"/>
      <c r="WAC72" s="21"/>
      <c r="WAD72" s="21"/>
      <c r="WAE72" s="21"/>
      <c r="WAF72" s="21"/>
      <c r="WAG72" s="21"/>
      <c r="WAH72" s="21"/>
      <c r="WAI72" s="21"/>
      <c r="WAJ72" s="21"/>
      <c r="WAK72" s="21"/>
      <c r="WAL72" s="21"/>
      <c r="WAM72" s="21"/>
      <c r="WAN72" s="21"/>
      <c r="WAO72" s="21"/>
      <c r="WAP72" s="21"/>
      <c r="WAQ72" s="21"/>
      <c r="WAR72" s="21"/>
      <c r="WAS72" s="21"/>
      <c r="WAT72" s="21"/>
      <c r="WAU72" s="21"/>
      <c r="WAV72" s="21"/>
      <c r="WAW72" s="21"/>
      <c r="WAX72" s="21"/>
      <c r="WAY72" s="21"/>
      <c r="WAZ72" s="21"/>
      <c r="WBA72" s="21"/>
      <c r="WBB72" s="21"/>
      <c r="WBC72" s="21"/>
      <c r="WBD72" s="21"/>
      <c r="WBE72" s="21"/>
      <c r="WBF72" s="21"/>
      <c r="WBG72" s="21"/>
      <c r="WBH72" s="21"/>
      <c r="WBI72" s="21"/>
      <c r="WBJ72" s="21"/>
      <c r="WBK72" s="21"/>
      <c r="WBL72" s="21"/>
      <c r="WBM72" s="21"/>
      <c r="WBN72" s="21"/>
      <c r="WBO72" s="21"/>
      <c r="WBP72" s="21"/>
      <c r="WBQ72" s="21"/>
      <c r="WBR72" s="21"/>
      <c r="WBS72" s="21"/>
      <c r="WBT72" s="21"/>
      <c r="WBU72" s="21"/>
      <c r="WBV72" s="21"/>
      <c r="WBW72" s="21"/>
      <c r="WBX72" s="21"/>
      <c r="WBY72" s="21"/>
      <c r="WBZ72" s="21"/>
      <c r="WCA72" s="21"/>
      <c r="WCB72" s="21"/>
      <c r="WCC72" s="21"/>
      <c r="WCD72" s="21"/>
      <c r="WCE72" s="21"/>
      <c r="WCF72" s="21"/>
      <c r="WCG72" s="21"/>
      <c r="WCH72" s="21"/>
      <c r="WCI72" s="21"/>
      <c r="WCJ72" s="21"/>
      <c r="WCK72" s="21"/>
      <c r="WCL72" s="21"/>
      <c r="WCM72" s="21"/>
      <c r="WCN72" s="21"/>
      <c r="WCO72" s="21"/>
      <c r="WCP72" s="21"/>
      <c r="WCQ72" s="21"/>
      <c r="WCR72" s="21"/>
      <c r="WCS72" s="21"/>
      <c r="WCT72" s="21"/>
      <c r="WCU72" s="21"/>
      <c r="WCV72" s="21"/>
      <c r="WCW72" s="21"/>
      <c r="WCX72" s="21"/>
      <c r="WCY72" s="21"/>
      <c r="WCZ72" s="21"/>
      <c r="WDA72" s="21"/>
      <c r="WDB72" s="21"/>
      <c r="WDC72" s="21"/>
      <c r="WDD72" s="21"/>
      <c r="WDE72" s="21"/>
      <c r="WDF72" s="21"/>
      <c r="WDG72" s="21"/>
      <c r="WDH72" s="21"/>
      <c r="WDI72" s="21"/>
      <c r="WDJ72" s="21"/>
      <c r="WDK72" s="21"/>
      <c r="WDL72" s="21"/>
      <c r="WDM72" s="21"/>
      <c r="WDN72" s="21"/>
      <c r="WDO72" s="21"/>
      <c r="WDP72" s="21"/>
      <c r="WDQ72" s="21"/>
      <c r="WDR72" s="21"/>
      <c r="WDS72" s="21"/>
      <c r="WDT72" s="21"/>
      <c r="WDU72" s="21"/>
      <c r="WDV72" s="21"/>
      <c r="WDW72" s="21"/>
      <c r="WDX72" s="21"/>
      <c r="WDY72" s="21"/>
      <c r="WDZ72" s="21"/>
      <c r="WEA72" s="21"/>
      <c r="WEB72" s="21"/>
      <c r="WEC72" s="21"/>
      <c r="WED72" s="21"/>
      <c r="WEE72" s="21"/>
      <c r="WEF72" s="21"/>
      <c r="WEG72" s="21"/>
      <c r="WEH72" s="21"/>
      <c r="WEI72" s="21"/>
      <c r="WEJ72" s="21"/>
      <c r="WEK72" s="21"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/>
      <c r="WEV72" s="21"/>
      <c r="WEW72" s="21"/>
      <c r="WEX72" s="21"/>
      <c r="WEY72" s="21"/>
      <c r="WEZ72" s="21"/>
      <c r="WFA72" s="21"/>
      <c r="WFB72" s="21"/>
      <c r="WFC72" s="21"/>
      <c r="WFD72" s="21"/>
      <c r="WFE72" s="21"/>
      <c r="WFF72" s="21"/>
      <c r="WFG72" s="21"/>
      <c r="WFH72" s="21"/>
      <c r="WFI72" s="21"/>
      <c r="WFJ72" s="21"/>
      <c r="WFK72" s="21"/>
      <c r="WFL72" s="21"/>
      <c r="WFM72" s="21"/>
      <c r="WFN72" s="21"/>
      <c r="WFO72" s="21"/>
      <c r="WFP72" s="21"/>
      <c r="WFQ72" s="21"/>
      <c r="WFR72" s="21"/>
      <c r="WFS72" s="21"/>
      <c r="WFT72" s="21"/>
      <c r="WFU72" s="21"/>
      <c r="WFV72" s="21"/>
      <c r="WFW72" s="21"/>
      <c r="WFX72" s="21"/>
      <c r="WFY72" s="21"/>
      <c r="WFZ72" s="21"/>
      <c r="WGA72" s="21"/>
      <c r="WGB72" s="21"/>
      <c r="WGC72" s="21"/>
      <c r="WGD72" s="21"/>
      <c r="WGE72" s="21"/>
      <c r="WGF72" s="21"/>
      <c r="WGG72" s="21"/>
      <c r="WGH72" s="21"/>
      <c r="WGI72" s="21"/>
      <c r="WGJ72" s="21"/>
      <c r="WGK72" s="21"/>
      <c r="WGL72" s="21"/>
      <c r="WGM72" s="21"/>
      <c r="WGN72" s="21"/>
      <c r="WGO72" s="21"/>
      <c r="WGP72" s="21"/>
      <c r="WGQ72" s="21"/>
      <c r="WGR72" s="21"/>
      <c r="WGS72" s="21"/>
      <c r="WGT72" s="21"/>
      <c r="WGU72" s="21"/>
      <c r="WGV72" s="21"/>
      <c r="WGW72" s="21"/>
      <c r="WGX72" s="21"/>
      <c r="WGY72" s="21"/>
      <c r="WGZ72" s="21"/>
      <c r="WHA72" s="21"/>
      <c r="WHB72" s="21"/>
      <c r="WHC72" s="21"/>
      <c r="WHD72" s="21"/>
      <c r="WHE72" s="21"/>
      <c r="WHF72" s="21"/>
      <c r="WHG72" s="21"/>
      <c r="WHH72" s="21"/>
      <c r="WHI72" s="21"/>
      <c r="WHJ72" s="21"/>
      <c r="WHK72" s="21"/>
      <c r="WHL72" s="21"/>
      <c r="WHM72" s="21"/>
      <c r="WHN72" s="21"/>
      <c r="WHO72" s="21"/>
      <c r="WHP72" s="21"/>
      <c r="WHQ72" s="21"/>
      <c r="WHR72" s="21"/>
      <c r="WHS72" s="21"/>
      <c r="WHT72" s="21"/>
      <c r="WHU72" s="21"/>
      <c r="WHV72" s="21"/>
      <c r="WHW72" s="21"/>
      <c r="WHX72" s="21"/>
      <c r="WHY72" s="21"/>
      <c r="WHZ72" s="21"/>
      <c r="WIA72" s="21"/>
      <c r="WIB72" s="21"/>
      <c r="WIC72" s="21"/>
      <c r="WID72" s="21"/>
      <c r="WIE72" s="21"/>
      <c r="WIF72" s="21"/>
      <c r="WIG72" s="21"/>
      <c r="WIH72" s="21"/>
      <c r="WII72" s="21"/>
      <c r="WIJ72" s="21"/>
      <c r="WIK72" s="21"/>
      <c r="WIL72" s="21"/>
      <c r="WIM72" s="21"/>
      <c r="WIN72" s="21"/>
      <c r="WIO72" s="21"/>
      <c r="WIP72" s="21"/>
      <c r="WIQ72" s="21"/>
      <c r="WIR72" s="21"/>
      <c r="WIS72" s="21"/>
      <c r="WIT72" s="21"/>
      <c r="WIU72" s="21"/>
      <c r="WIV72" s="21"/>
      <c r="WIW72" s="21"/>
      <c r="WIX72" s="21"/>
      <c r="WIY72" s="21"/>
      <c r="WIZ72" s="21"/>
      <c r="WJA72" s="21"/>
      <c r="WJB72" s="21"/>
      <c r="WJC72" s="21"/>
      <c r="WJD72" s="21"/>
      <c r="WJE72" s="21"/>
      <c r="WJF72" s="21"/>
      <c r="WJG72" s="21"/>
      <c r="WJH72" s="21"/>
      <c r="WJI72" s="21"/>
      <c r="WJJ72" s="21"/>
      <c r="WJK72" s="21"/>
      <c r="WJL72" s="21"/>
      <c r="WJM72" s="21"/>
      <c r="WJN72" s="21"/>
      <c r="WJO72" s="21"/>
      <c r="WJP72" s="21"/>
      <c r="WJQ72" s="21"/>
      <c r="WJR72" s="21"/>
      <c r="WJS72" s="21"/>
      <c r="WJT72" s="21"/>
      <c r="WJU72" s="21"/>
      <c r="WJV72" s="21"/>
      <c r="WJW72" s="21"/>
      <c r="WJX72" s="21"/>
      <c r="WJY72" s="21"/>
      <c r="WJZ72" s="21"/>
      <c r="WKA72" s="21"/>
      <c r="WKB72" s="21"/>
      <c r="WKC72" s="21"/>
      <c r="WKD72" s="21"/>
      <c r="WKE72" s="21"/>
      <c r="WKF72" s="21"/>
      <c r="WKG72" s="21"/>
      <c r="WKH72" s="21"/>
      <c r="WKI72" s="21"/>
      <c r="WKJ72" s="21"/>
      <c r="WKK72" s="21"/>
      <c r="WKL72" s="21"/>
      <c r="WKM72" s="21"/>
      <c r="WKN72" s="21"/>
      <c r="WKO72" s="21"/>
      <c r="WKP72" s="21"/>
      <c r="WKQ72" s="21"/>
      <c r="WKR72" s="21"/>
      <c r="WKS72" s="21"/>
      <c r="WKT72" s="21"/>
      <c r="WKU72" s="21"/>
      <c r="WKV72" s="21"/>
      <c r="WKW72" s="21"/>
      <c r="WKX72" s="21"/>
      <c r="WKY72" s="21"/>
      <c r="WKZ72" s="21"/>
      <c r="WLA72" s="21"/>
      <c r="WLB72" s="21"/>
      <c r="WLC72" s="21"/>
      <c r="WLD72" s="21"/>
      <c r="WLE72" s="21"/>
      <c r="WLF72" s="21"/>
      <c r="WLG72" s="21"/>
      <c r="WLH72" s="21"/>
      <c r="WLI72" s="21"/>
      <c r="WLJ72" s="21"/>
      <c r="WLK72" s="21"/>
      <c r="WLL72" s="21"/>
      <c r="WLM72" s="21"/>
      <c r="WLN72" s="21"/>
      <c r="WLO72" s="21"/>
      <c r="WLP72" s="21"/>
      <c r="WLQ72" s="21"/>
      <c r="WLR72" s="21"/>
      <c r="WLS72" s="21"/>
      <c r="WLT72" s="21"/>
      <c r="WLU72" s="21"/>
      <c r="WLV72" s="21"/>
      <c r="WLW72" s="21"/>
      <c r="WLX72" s="21"/>
      <c r="WLY72" s="21"/>
      <c r="WLZ72" s="21"/>
      <c r="WMA72" s="21"/>
      <c r="WMB72" s="21"/>
      <c r="WMC72" s="21"/>
      <c r="WMD72" s="21"/>
      <c r="WME72" s="21"/>
      <c r="WMF72" s="21"/>
      <c r="WMG72" s="21"/>
      <c r="WMH72" s="21"/>
      <c r="WMI72" s="21"/>
      <c r="WMJ72" s="21"/>
      <c r="WMK72" s="21"/>
      <c r="WML72" s="21"/>
      <c r="WMM72" s="21"/>
      <c r="WMN72" s="21"/>
      <c r="WMO72" s="21"/>
      <c r="WMP72" s="21"/>
      <c r="WMQ72" s="21"/>
      <c r="WMR72" s="21"/>
      <c r="WMS72" s="21"/>
      <c r="WMT72" s="21"/>
      <c r="WMU72" s="21"/>
      <c r="WMV72" s="21"/>
      <c r="WMW72" s="21"/>
      <c r="WMX72" s="21"/>
      <c r="WMY72" s="21"/>
      <c r="WMZ72" s="21"/>
      <c r="WNA72" s="21"/>
      <c r="WNB72" s="21"/>
      <c r="WNC72" s="21"/>
      <c r="WND72" s="21"/>
      <c r="WNE72" s="21"/>
      <c r="WNF72" s="21"/>
      <c r="WNG72" s="21"/>
      <c r="WNH72" s="21"/>
      <c r="WNI72" s="21"/>
      <c r="WNJ72" s="21"/>
      <c r="WNK72" s="21"/>
      <c r="WNL72" s="21"/>
      <c r="WNM72" s="21"/>
      <c r="WNN72" s="21"/>
      <c r="WNO72" s="21"/>
      <c r="WNP72" s="21"/>
      <c r="WNQ72" s="21"/>
      <c r="WNR72" s="21"/>
      <c r="WNS72" s="21"/>
      <c r="WNT72" s="21"/>
      <c r="WNU72" s="21"/>
      <c r="WNV72" s="21"/>
      <c r="WNW72" s="21"/>
      <c r="WNX72" s="21"/>
      <c r="WNY72" s="21"/>
      <c r="WNZ72" s="21"/>
      <c r="WOA72" s="21"/>
      <c r="WOB72" s="21"/>
      <c r="WOC72" s="21"/>
      <c r="WOD72" s="21"/>
      <c r="WOE72" s="21"/>
      <c r="WOF72" s="21"/>
      <c r="WOG72" s="21"/>
      <c r="WOH72" s="21"/>
      <c r="WOI72" s="21"/>
      <c r="WOJ72" s="21"/>
      <c r="WOK72" s="21"/>
      <c r="WOL72" s="21"/>
      <c r="WOM72" s="21"/>
      <c r="WON72" s="21"/>
      <c r="WOO72" s="21"/>
      <c r="WOP72" s="21"/>
      <c r="WOQ72" s="21"/>
      <c r="WOR72" s="21"/>
      <c r="WOS72" s="21"/>
      <c r="WOT72" s="21"/>
      <c r="WOU72" s="21"/>
      <c r="WOV72" s="21"/>
      <c r="WOW72" s="21"/>
      <c r="WOX72" s="21"/>
      <c r="WOY72" s="21"/>
      <c r="WOZ72" s="21"/>
      <c r="WPA72" s="21"/>
      <c r="WPB72" s="21"/>
      <c r="WPC72" s="21"/>
      <c r="WPD72" s="21"/>
      <c r="WPE72" s="21"/>
      <c r="WPF72" s="21"/>
      <c r="WPG72" s="21"/>
      <c r="WPH72" s="21"/>
      <c r="WPI72" s="21"/>
      <c r="WPJ72" s="21"/>
      <c r="WPK72" s="21"/>
      <c r="WPL72" s="21"/>
      <c r="WPM72" s="21"/>
      <c r="WPN72" s="21"/>
      <c r="WPO72" s="21"/>
      <c r="WPP72" s="21"/>
      <c r="WPQ72" s="21"/>
      <c r="WPR72" s="21"/>
      <c r="WPS72" s="21"/>
      <c r="WPT72" s="21"/>
      <c r="WPU72" s="21"/>
      <c r="WPV72" s="21"/>
      <c r="WPW72" s="21"/>
      <c r="WPX72" s="21"/>
      <c r="WPY72" s="21"/>
      <c r="WPZ72" s="21"/>
      <c r="WQA72" s="21"/>
      <c r="WQB72" s="21"/>
      <c r="WQC72" s="21"/>
      <c r="WQD72" s="21"/>
      <c r="WQE72" s="21"/>
      <c r="WQF72" s="21"/>
      <c r="WQG72" s="21"/>
      <c r="WQH72" s="21"/>
      <c r="WQI72" s="21"/>
      <c r="WQJ72" s="21"/>
      <c r="WQK72" s="21"/>
      <c r="WQL72" s="21"/>
      <c r="WQM72" s="21"/>
      <c r="WQN72" s="21"/>
      <c r="WQO72" s="21"/>
      <c r="WQP72" s="21"/>
      <c r="WQQ72" s="21"/>
      <c r="WQR72" s="21"/>
      <c r="WQS72" s="21"/>
      <c r="WQT72" s="21"/>
      <c r="WQU72" s="21"/>
      <c r="WQV72" s="21"/>
      <c r="WQW72" s="21"/>
      <c r="WQX72" s="21"/>
      <c r="WQY72" s="21"/>
      <c r="WQZ72" s="21"/>
      <c r="WRA72" s="21"/>
      <c r="WRB72" s="21"/>
      <c r="WRC72" s="21"/>
      <c r="WRD72" s="21"/>
      <c r="WRE72" s="21"/>
      <c r="WRF72" s="21"/>
      <c r="WRG72" s="21"/>
      <c r="WRH72" s="21"/>
      <c r="WRI72" s="21"/>
      <c r="WRJ72" s="21"/>
      <c r="WRK72" s="21"/>
      <c r="WRL72" s="21"/>
      <c r="WRM72" s="21"/>
      <c r="WRN72" s="21"/>
      <c r="WRO72" s="21"/>
      <c r="WRP72" s="21"/>
      <c r="WRQ72" s="21"/>
      <c r="WRR72" s="21"/>
      <c r="WRS72" s="21"/>
      <c r="WRT72" s="21"/>
      <c r="WRU72" s="21"/>
      <c r="WRV72" s="21"/>
      <c r="WRW72" s="21"/>
      <c r="WRX72" s="21"/>
      <c r="WRY72" s="21"/>
      <c r="WRZ72" s="21"/>
      <c r="WSA72" s="21"/>
      <c r="WSB72" s="21"/>
      <c r="WSC72" s="21"/>
      <c r="WSD72" s="21"/>
      <c r="WSE72" s="21"/>
      <c r="WSF72" s="21"/>
      <c r="WSG72" s="21"/>
      <c r="WSH72" s="21"/>
      <c r="WSI72" s="21"/>
      <c r="WSJ72" s="21"/>
      <c r="WSK72" s="21"/>
      <c r="WSL72" s="21"/>
      <c r="WSM72" s="21"/>
      <c r="WSN72" s="21"/>
      <c r="WSO72" s="21"/>
      <c r="WSP72" s="21"/>
      <c r="WSQ72" s="21"/>
      <c r="WSR72" s="21"/>
      <c r="WSS72" s="21"/>
      <c r="WST72" s="21"/>
      <c r="WSU72" s="21"/>
      <c r="WSV72" s="21"/>
      <c r="WSW72" s="21"/>
      <c r="WSX72" s="21"/>
      <c r="WSY72" s="21"/>
      <c r="WSZ72" s="21"/>
      <c r="WTA72" s="21"/>
      <c r="WTB72" s="21"/>
      <c r="WTC72" s="21"/>
      <c r="WTD72" s="21"/>
      <c r="WTE72" s="21"/>
      <c r="WTF72" s="21"/>
      <c r="WTG72" s="21"/>
      <c r="WTH72" s="21"/>
      <c r="WTI72" s="21"/>
      <c r="WTJ72" s="21"/>
      <c r="WTK72" s="21"/>
      <c r="WTL72" s="21"/>
      <c r="WTM72" s="21"/>
      <c r="WTN72" s="21"/>
      <c r="WTO72" s="21"/>
      <c r="WTP72" s="21"/>
      <c r="WTQ72" s="21"/>
      <c r="WTR72" s="21"/>
      <c r="WTS72" s="21"/>
      <c r="WTT72" s="21"/>
      <c r="WTU72" s="21"/>
      <c r="WTV72" s="21"/>
      <c r="WTW72" s="21"/>
      <c r="WTX72" s="21"/>
      <c r="WTY72" s="21"/>
      <c r="WTZ72" s="21"/>
      <c r="WUA72" s="21"/>
      <c r="WUB72" s="21"/>
      <c r="WUC72" s="21"/>
      <c r="WUD72" s="21"/>
      <c r="WUE72" s="21"/>
      <c r="WUF72" s="21"/>
      <c r="WUG72" s="21"/>
      <c r="WUH72" s="21"/>
      <c r="WUI72" s="21"/>
      <c r="WUJ72" s="21"/>
      <c r="WUK72" s="21"/>
      <c r="WUL72" s="21"/>
      <c r="WUM72" s="21"/>
      <c r="WUN72" s="21"/>
      <c r="WUO72" s="21"/>
      <c r="WUP72" s="21"/>
      <c r="WUQ72" s="21"/>
      <c r="WUR72" s="21"/>
      <c r="WUS72" s="21"/>
      <c r="WUT72" s="21"/>
      <c r="WUU72" s="21"/>
      <c r="WUV72" s="21"/>
      <c r="WUW72" s="21"/>
      <c r="WUX72" s="21"/>
      <c r="WUY72" s="21"/>
      <c r="WUZ72" s="21"/>
      <c r="WVA72" s="21"/>
      <c r="WVB72" s="21"/>
      <c r="WVC72" s="21"/>
      <c r="WVD72" s="21"/>
      <c r="WVE72" s="21"/>
      <c r="WVF72" s="21"/>
      <c r="WVG72" s="21"/>
      <c r="WVH72" s="21"/>
      <c r="WVI72" s="21"/>
      <c r="WVJ72" s="21"/>
      <c r="WVK72" s="21"/>
      <c r="WVL72" s="21"/>
      <c r="WVM72" s="21"/>
      <c r="WVN72" s="21"/>
      <c r="WVO72" s="21"/>
      <c r="WVP72" s="21"/>
      <c r="WVQ72" s="21"/>
      <c r="WVR72" s="21"/>
      <c r="WVS72" s="21"/>
      <c r="WVT72" s="21"/>
      <c r="WVU72" s="21"/>
      <c r="WVV72" s="21"/>
      <c r="WVW72" s="21"/>
      <c r="WVX72" s="21"/>
      <c r="WVY72" s="21"/>
      <c r="WVZ72" s="21"/>
      <c r="WWA72" s="21"/>
      <c r="WWB72" s="21"/>
      <c r="WWC72" s="21"/>
      <c r="WWD72" s="21"/>
      <c r="WWE72" s="21"/>
      <c r="WWF72" s="21"/>
      <c r="WWG72" s="21"/>
      <c r="WWH72" s="21"/>
      <c r="WWI72" s="21"/>
      <c r="WWJ72" s="21"/>
      <c r="WWK72" s="21"/>
      <c r="WWL72" s="21"/>
      <c r="WWM72" s="21"/>
      <c r="WWN72" s="21"/>
      <c r="WWO72" s="21"/>
      <c r="WWP72" s="21"/>
      <c r="WWQ72" s="21"/>
      <c r="WWR72" s="21"/>
      <c r="WWS72" s="21"/>
      <c r="WWT72" s="21"/>
      <c r="WWU72" s="21"/>
      <c r="WWV72" s="21"/>
      <c r="WWW72" s="21"/>
      <c r="WWX72" s="21"/>
      <c r="WWY72" s="21"/>
      <c r="WWZ72" s="21"/>
      <c r="WXA72" s="21"/>
      <c r="WXB72" s="21"/>
      <c r="WXC72" s="21"/>
      <c r="WXD72" s="21"/>
      <c r="WXE72" s="21"/>
      <c r="WXF72" s="21"/>
      <c r="WXG72" s="21"/>
      <c r="WXH72" s="21"/>
      <c r="WXI72" s="21"/>
      <c r="WXJ72" s="21"/>
      <c r="WXK72" s="21"/>
      <c r="WXL72" s="21"/>
      <c r="WXM72" s="21"/>
      <c r="WXN72" s="21"/>
      <c r="WXO72" s="21"/>
      <c r="WXP72" s="21"/>
      <c r="WXQ72" s="21"/>
      <c r="WXR72" s="21"/>
      <c r="WXS72" s="21"/>
      <c r="WXT72" s="21"/>
      <c r="WXU72" s="21"/>
      <c r="WXV72" s="21"/>
      <c r="WXW72" s="21"/>
      <c r="WXX72" s="21"/>
      <c r="WXY72" s="21"/>
      <c r="WXZ72" s="21"/>
      <c r="WYA72" s="21"/>
      <c r="WYB72" s="21"/>
      <c r="WYC72" s="21"/>
      <c r="WYD72" s="21"/>
      <c r="WYE72" s="21"/>
      <c r="WYF72" s="21"/>
      <c r="WYG72" s="21"/>
      <c r="WYH72" s="21"/>
      <c r="WYI72" s="21"/>
      <c r="WYJ72" s="21"/>
      <c r="WYK72" s="21"/>
      <c r="WYL72" s="21"/>
      <c r="WYM72" s="21"/>
      <c r="WYN72" s="21"/>
      <c r="WYO72" s="21"/>
      <c r="WYP72" s="21"/>
      <c r="WYQ72" s="21"/>
      <c r="WYR72" s="21"/>
      <c r="WYS72" s="21"/>
      <c r="WYT72" s="21"/>
      <c r="WYU72" s="21"/>
      <c r="WYV72" s="21"/>
      <c r="WYW72" s="21"/>
      <c r="WYX72" s="21"/>
      <c r="WYY72" s="21"/>
      <c r="WYZ72" s="21"/>
      <c r="WZA72" s="21"/>
      <c r="WZB72" s="21"/>
      <c r="WZC72" s="21"/>
      <c r="WZD72" s="21"/>
      <c r="WZE72" s="21"/>
      <c r="WZF72" s="21"/>
      <c r="WZG72" s="21"/>
      <c r="WZH72" s="21"/>
      <c r="WZI72" s="21"/>
      <c r="WZJ72" s="21"/>
      <c r="WZK72" s="21"/>
      <c r="WZL72" s="21"/>
      <c r="WZM72" s="21"/>
      <c r="WZN72" s="21"/>
      <c r="WZO72" s="21"/>
      <c r="WZP72" s="21"/>
      <c r="WZQ72" s="21"/>
      <c r="WZR72" s="21"/>
      <c r="WZS72" s="21"/>
      <c r="WZT72" s="21"/>
      <c r="WZU72" s="21"/>
      <c r="WZV72" s="21"/>
      <c r="WZW72" s="21"/>
      <c r="WZX72" s="21"/>
      <c r="WZY72" s="21"/>
      <c r="WZZ72" s="21"/>
      <c r="XAA72" s="21"/>
      <c r="XAB72" s="21"/>
      <c r="XAC72" s="21"/>
      <c r="XAD72" s="21"/>
      <c r="XAE72" s="21"/>
      <c r="XAF72" s="21"/>
      <c r="XAG72" s="21"/>
      <c r="XAH72" s="21"/>
      <c r="XAI72" s="21"/>
      <c r="XAJ72" s="21"/>
      <c r="XAK72" s="21"/>
      <c r="XAL72" s="21"/>
      <c r="XAM72" s="21"/>
      <c r="XAN72" s="21"/>
      <c r="XAO72" s="21"/>
      <c r="XAP72" s="21"/>
      <c r="XAQ72" s="21"/>
      <c r="XAR72" s="21"/>
      <c r="XAS72" s="21"/>
      <c r="XAT72" s="21"/>
      <c r="XAU72" s="21"/>
      <c r="XAV72" s="21"/>
      <c r="XAW72" s="21"/>
      <c r="XAX72" s="21"/>
      <c r="XAY72" s="21"/>
      <c r="XAZ72" s="21"/>
      <c r="XBA72" s="21"/>
      <c r="XBB72" s="21"/>
      <c r="XBC72" s="21"/>
      <c r="XBD72" s="21"/>
      <c r="XBE72" s="21"/>
      <c r="XBF72" s="21"/>
      <c r="XBG72" s="21"/>
      <c r="XBH72" s="21"/>
      <c r="XBI72" s="21"/>
      <c r="XBJ72" s="21"/>
      <c r="XBK72" s="21"/>
      <c r="XBL72" s="21"/>
      <c r="XBM72" s="21"/>
      <c r="XBN72" s="21"/>
      <c r="XBO72" s="21"/>
      <c r="XBP72" s="21"/>
      <c r="XBQ72" s="21"/>
      <c r="XBR72" s="21"/>
      <c r="XBS72" s="21"/>
      <c r="XBT72" s="21"/>
      <c r="XBU72" s="21"/>
      <c r="XBV72" s="21"/>
      <c r="XBW72" s="21"/>
      <c r="XBX72" s="21"/>
      <c r="XBY72" s="21"/>
      <c r="XBZ72" s="21"/>
      <c r="XCA72" s="21"/>
      <c r="XCB72" s="21"/>
      <c r="XCC72" s="21"/>
      <c r="XCD72" s="21"/>
      <c r="XCE72" s="21"/>
      <c r="XCF72" s="21"/>
      <c r="XCG72" s="21"/>
      <c r="XCH72" s="21"/>
      <c r="XCI72" s="21"/>
      <c r="XCJ72" s="21"/>
      <c r="XCK72" s="21"/>
      <c r="XCL72" s="21"/>
      <c r="XCM72" s="21"/>
      <c r="XCN72" s="21"/>
      <c r="XCO72" s="21"/>
      <c r="XCP72" s="21"/>
      <c r="XCQ72" s="21"/>
      <c r="XCR72" s="21"/>
      <c r="XCS72" s="21"/>
      <c r="XCT72" s="21"/>
      <c r="XCU72" s="21"/>
      <c r="XCV72" s="21"/>
      <c r="XCW72" s="21"/>
      <c r="XCX72" s="21"/>
      <c r="XCY72" s="21"/>
      <c r="XCZ72" s="21"/>
      <c r="XDA72" s="21"/>
      <c r="XDB72" s="21"/>
      <c r="XDC72" s="21"/>
      <c r="XDD72" s="21"/>
      <c r="XDE72" s="21"/>
      <c r="XDF72" s="21"/>
      <c r="XDG72" s="21"/>
      <c r="XDH72" s="21"/>
      <c r="XDI72" s="21"/>
      <c r="XDJ72" s="21"/>
      <c r="XDK72" s="21"/>
      <c r="XDL72" s="21"/>
      <c r="XDM72" s="21"/>
      <c r="XDN72" s="21"/>
      <c r="XDO72" s="21"/>
      <c r="XDP72" s="21"/>
      <c r="XDQ72" s="21"/>
      <c r="XDR72" s="21"/>
      <c r="XDS72" s="21"/>
      <c r="XDT72" s="21"/>
      <c r="XDU72" s="21"/>
      <c r="XDV72" s="21"/>
      <c r="XDW72" s="21"/>
      <c r="XDX72" s="21"/>
      <c r="XDY72" s="21"/>
      <c r="XDZ72" s="21"/>
      <c r="XEA72" s="21"/>
      <c r="XEB72" s="21"/>
      <c r="XEC72" s="21"/>
      <c r="XED72" s="21"/>
      <c r="XEE72" s="21"/>
      <c r="XEF72" s="21"/>
      <c r="XEG72" s="21"/>
      <c r="XEH72" s="21"/>
      <c r="XEI72" s="21"/>
      <c r="XEJ72" s="21"/>
      <c r="XEK72" s="21"/>
      <c r="XEL72" s="21"/>
      <c r="XEM72" s="21"/>
      <c r="XEN72" s="21"/>
      <c r="XEO72" s="21"/>
      <c r="XEP72" s="21"/>
      <c r="XEQ72" s="21"/>
      <c r="XER72" s="21"/>
      <c r="XES72" s="21"/>
      <c r="XET72" s="21"/>
      <c r="XEU72" s="21"/>
      <c r="XEV72" s="21"/>
      <c r="XEW72" s="21"/>
      <c r="XEX72" s="21"/>
      <c r="XEY72" s="21"/>
      <c r="XEZ72" s="21"/>
      <c r="XFA72" s="21"/>
      <c r="XFB72" s="21"/>
      <c r="XFC72" s="21"/>
      <c r="XFD72" s="21"/>
    </row>
    <row r="73" spans="2:16384" ht="18" thickTop="1" thickBot="1">
      <c r="B73" s="219" t="s">
        <v>559</v>
      </c>
      <c r="C73" s="234">
        <f t="shared" si="2"/>
        <v>0</v>
      </c>
      <c r="D73" s="236"/>
      <c r="E73" s="237"/>
      <c r="F73" s="236"/>
      <c r="G73" s="237"/>
      <c r="H73" s="235"/>
      <c r="I73" s="238"/>
      <c r="J73" s="236"/>
      <c r="K73" s="237"/>
    </row>
    <row r="74" spans="2:16384" ht="18" thickTop="1" thickBot="1">
      <c r="B74" s="48" t="s">
        <v>1057</v>
      </c>
      <c r="C74" s="230">
        <f t="shared" si="2"/>
        <v>0</v>
      </c>
      <c r="H74" s="80"/>
      <c r="I74" s="81"/>
    </row>
    <row r="75" spans="2:16384" ht="21.75" customHeight="1" thickTop="1">
      <c r="C75" s="6"/>
      <c r="H75" s="80"/>
      <c r="I75" s="81"/>
    </row>
    <row r="76" spans="2:16384" ht="19.5">
      <c r="B76" s="8" t="s">
        <v>1037</v>
      </c>
      <c r="H76" s="80"/>
      <c r="I76" s="82"/>
    </row>
    <row r="77" spans="2:16384" ht="16.5" customHeight="1" thickBot="1">
      <c r="H77" s="80"/>
      <c r="I77" s="82"/>
    </row>
    <row r="78" spans="2:16384" ht="20.25" thickBot="1">
      <c r="B78" s="38" t="s">
        <v>1038</v>
      </c>
      <c r="C78" s="23"/>
      <c r="D78" s="154">
        <v>1.1000000000000001</v>
      </c>
      <c r="E78" s="21"/>
      <c r="F78" s="22"/>
      <c r="G78" s="23"/>
      <c r="H78" s="24"/>
      <c r="I78" s="23"/>
      <c r="J78" s="22"/>
      <c r="K78" s="23"/>
    </row>
    <row r="79" spans="2:16384" ht="12.75" customHeight="1">
      <c r="B79" s="7"/>
      <c r="C79" s="3"/>
      <c r="D79" s="4"/>
      <c r="E79" s="3"/>
      <c r="F79" s="4"/>
      <c r="G79" s="3"/>
      <c r="H79" s="4"/>
      <c r="I79" s="3"/>
      <c r="J79" s="4"/>
      <c r="K79" s="3"/>
      <c r="L79" s="3"/>
      <c r="M79" s="5"/>
      <c r="N79" s="5"/>
    </row>
    <row r="80" spans="2:16384" ht="12.75" customHeight="1">
      <c r="B80" s="6" t="s">
        <v>1039</v>
      </c>
      <c r="C80" s="23"/>
      <c r="D80" s="22"/>
      <c r="E80" s="21"/>
      <c r="F80" s="22"/>
      <c r="G80" s="23"/>
      <c r="H80" s="24"/>
      <c r="I80" s="23"/>
      <c r="J80" s="22"/>
      <c r="K80" s="23"/>
    </row>
    <row r="81" spans="2:11" ht="12.75" customHeight="1" thickBot="1">
      <c r="B81" s="22"/>
      <c r="C81" s="23"/>
      <c r="D81" s="22"/>
      <c r="E81" s="21"/>
      <c r="F81" s="22"/>
      <c r="G81" s="23"/>
      <c r="H81" s="24"/>
      <c r="I81" s="23"/>
      <c r="J81" s="22"/>
      <c r="K81" s="23"/>
    </row>
    <row r="82" spans="2:11" ht="12" customHeight="1">
      <c r="B82" s="26" t="s">
        <v>1042</v>
      </c>
      <c r="C82" s="13"/>
      <c r="D82" s="27"/>
      <c r="E82" s="960">
        <v>0</v>
      </c>
      <c r="F82" s="64" t="s">
        <v>1061</v>
      </c>
      <c r="G82" s="12"/>
      <c r="H82" s="13"/>
      <c r="I82" s="963">
        <v>0</v>
      </c>
      <c r="J82" s="22"/>
      <c r="K82" s="23"/>
    </row>
    <row r="83" spans="2:11" ht="12.95" customHeight="1">
      <c r="B83" s="29" t="s">
        <v>1044</v>
      </c>
      <c r="C83" s="23"/>
      <c r="D83" s="30"/>
      <c r="E83" s="961"/>
      <c r="F83" s="21" t="s">
        <v>1040</v>
      </c>
      <c r="G83" s="22"/>
      <c r="H83" s="23"/>
      <c r="I83" s="964"/>
      <c r="J83" s="22"/>
      <c r="K83" s="23"/>
    </row>
    <row r="84" spans="2:11" ht="17.25" thickBot="1">
      <c r="B84" s="33" t="s">
        <v>1046</v>
      </c>
      <c r="C84" s="17"/>
      <c r="D84" s="34"/>
      <c r="E84" s="962"/>
      <c r="F84" s="65" t="s">
        <v>1041</v>
      </c>
      <c r="G84" s="16"/>
      <c r="H84" s="17"/>
      <c r="I84" s="965"/>
      <c r="J84" s="22"/>
      <c r="K84" s="23"/>
    </row>
    <row r="85" spans="2:11">
      <c r="B85" s="22"/>
      <c r="C85" s="23"/>
      <c r="E85" s="39"/>
      <c r="F85" s="21"/>
      <c r="G85" s="22"/>
      <c r="H85" s="23"/>
      <c r="I85" s="14"/>
      <c r="J85" s="22"/>
      <c r="K85" s="23"/>
    </row>
    <row r="86" spans="2:11">
      <c r="B86" s="22"/>
      <c r="C86" s="23"/>
      <c r="D86" s="22"/>
      <c r="E86" s="23"/>
      <c r="F86" s="22"/>
      <c r="G86" s="23"/>
      <c r="H86" s="25"/>
      <c r="I86" s="23"/>
      <c r="J86" s="22"/>
      <c r="K86" s="23"/>
    </row>
    <row r="87" spans="2:11">
      <c r="H87" s="80"/>
      <c r="I87" s="82"/>
    </row>
    <row r="88" spans="2:11">
      <c r="H88" s="80"/>
      <c r="I88" s="82"/>
    </row>
    <row r="89" spans="2:11">
      <c r="H89" s="80"/>
      <c r="I89" s="82"/>
    </row>
    <row r="90" spans="2:11">
      <c r="H90" s="80"/>
      <c r="I90" s="82"/>
    </row>
    <row r="91" spans="2:11">
      <c r="H91" s="80"/>
      <c r="I91" s="82"/>
    </row>
    <row r="92" spans="2:11">
      <c r="H92" s="80"/>
      <c r="I92" s="82"/>
    </row>
    <row r="93" spans="2:11">
      <c r="F93" s="83"/>
      <c r="H93" s="80"/>
      <c r="I93" s="82"/>
    </row>
    <row r="94" spans="2:11">
      <c r="F94" s="83"/>
      <c r="H94" s="83"/>
      <c r="I94" s="84"/>
    </row>
    <row r="95" spans="2:11">
      <c r="F95" s="83"/>
      <c r="H95" s="83"/>
      <c r="I95" s="84"/>
    </row>
    <row r="96" spans="2:11">
      <c r="F96" s="83"/>
      <c r="H96" s="83"/>
      <c r="I96" s="84"/>
    </row>
    <row r="97" spans="6:9">
      <c r="F97" s="83"/>
      <c r="H97" s="83"/>
      <c r="I97" s="84"/>
    </row>
    <row r="98" spans="6:9">
      <c r="F98" s="83"/>
      <c r="H98" s="83"/>
      <c r="I98" s="84"/>
    </row>
    <row r="99" spans="6:9">
      <c r="F99" s="83"/>
      <c r="H99" s="83"/>
      <c r="I99" s="84"/>
    </row>
    <row r="100" spans="6:9">
      <c r="F100" s="83"/>
      <c r="H100" s="83"/>
      <c r="I100" s="84"/>
    </row>
    <row r="101" spans="6:9">
      <c r="F101" s="83"/>
      <c r="H101" s="83"/>
      <c r="I101" s="84"/>
    </row>
    <row r="102" spans="6:9">
      <c r="H102" s="83"/>
      <c r="I102" s="84"/>
    </row>
    <row r="103" spans="6:9">
      <c r="H103" s="83"/>
      <c r="I103" s="84"/>
    </row>
    <row r="104" spans="6:9">
      <c r="H104" s="83"/>
      <c r="I104" s="84"/>
    </row>
    <row r="105" spans="6:9">
      <c r="H105" s="83"/>
    </row>
    <row r="106" spans="6:9">
      <c r="H106" s="83"/>
    </row>
    <row r="107" spans="6:9">
      <c r="H107" s="83"/>
    </row>
    <row r="108" spans="6:9">
      <c r="H108" s="83"/>
    </row>
    <row r="109" spans="6:9">
      <c r="H109" s="83"/>
    </row>
    <row r="110" spans="6:9">
      <c r="H110" s="83"/>
    </row>
  </sheetData>
  <mergeCells count="21">
    <mergeCell ref="E6:E7"/>
    <mergeCell ref="E12:E14"/>
    <mergeCell ref="I12:I14"/>
    <mergeCell ref="B23:C23"/>
    <mergeCell ref="D23:E23"/>
    <mergeCell ref="F23:G23"/>
    <mergeCell ref="H23:K23"/>
    <mergeCell ref="E35:E37"/>
    <mergeCell ref="I35:I36"/>
    <mergeCell ref="B41:C42"/>
    <mergeCell ref="D41:D42"/>
    <mergeCell ref="B49:C49"/>
    <mergeCell ref="D49:E49"/>
    <mergeCell ref="F49:G49"/>
    <mergeCell ref="H49:K49"/>
    <mergeCell ref="E82:E84"/>
    <mergeCell ref="I82:I84"/>
    <mergeCell ref="B68:C68"/>
    <mergeCell ref="D68:E68"/>
    <mergeCell ref="F68:G68"/>
    <mergeCell ref="H68:K68"/>
  </mergeCells>
  <phoneticPr fontId="3"/>
  <printOptions horizontalCentered="1"/>
  <pageMargins left="0.19685039370078741" right="0.19685039370078741" top="0.59055118110236227" bottom="0.39370078740157483" header="0.51181102362204722" footer="0.51181102362204722"/>
  <pageSetup paperSize="9" scale="71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63"/>
  </sheetPr>
  <dimension ref="A1:AQ942"/>
  <sheetViews>
    <sheetView showGridLines="0" zoomScale="55" zoomScaleNormal="90" workbookViewId="0">
      <pane xSplit="9" ySplit="5" topLeftCell="J6" activePane="bottomRight" state="frozen"/>
      <selection pane="topRight" activeCell="I1" sqref="I1"/>
      <selection pane="bottomLeft" activeCell="A7" sqref="A7"/>
      <selection pane="bottomRight" activeCell="O24" sqref="O24"/>
    </sheetView>
  </sheetViews>
  <sheetFormatPr defaultColWidth="9" defaultRowHeight="15.75"/>
  <cols>
    <col min="1" max="1" width="9.375" style="1" hidden="1" customWidth="1"/>
    <col min="2" max="2" width="8.625" style="246" hidden="1" customWidth="1"/>
    <col min="3" max="3" width="4.25" style="1" hidden="1" customWidth="1"/>
    <col min="4" max="4" width="11.5" style="1" customWidth="1"/>
    <col min="5" max="5" width="24" style="1" customWidth="1"/>
    <col min="6" max="6" width="9.5" style="1" bestFit="1" customWidth="1"/>
    <col min="7" max="8" width="5.125" style="130" customWidth="1"/>
    <col min="9" max="9" width="5.875" style="130" customWidth="1"/>
    <col min="10" max="10" width="9.375" style="1" customWidth="1"/>
    <col min="11" max="11" width="8.375" style="130" customWidth="1"/>
    <col min="12" max="12" width="9.625" style="1" customWidth="1"/>
    <col min="13" max="13" width="9.5" style="130" customWidth="1"/>
    <col min="14" max="14" width="14.875" style="1" customWidth="1"/>
    <col min="15" max="15" width="24" style="1" customWidth="1"/>
    <col min="16" max="16" width="7.375" style="1" customWidth="1"/>
    <col min="17" max="17" width="12.75" style="1" hidden="1" customWidth="1"/>
    <col min="18" max="19" width="9" style="1" hidden="1" customWidth="1"/>
    <col min="20" max="20" width="9" style="149" customWidth="1"/>
    <col min="21" max="22" width="9" style="1" hidden="1" customWidth="1"/>
    <col min="23" max="23" width="9" style="153" hidden="1" customWidth="1"/>
    <col min="24" max="24" width="9" style="150" hidden="1" customWidth="1"/>
    <col min="25" max="27" width="9" style="1" hidden="1" customWidth="1"/>
    <col min="28" max="28" width="9" style="153" hidden="1" customWidth="1"/>
    <col min="29" max="29" width="9" style="149" hidden="1" customWidth="1"/>
    <col min="30" max="32" width="9" style="1" hidden="1" customWidth="1"/>
    <col min="33" max="33" width="9" style="148" hidden="1" customWidth="1"/>
    <col min="34" max="35" width="9" style="1" hidden="1" customWidth="1"/>
    <col min="36" max="36" width="9" style="153" hidden="1" customWidth="1"/>
    <col min="37" max="37" width="9" style="147" hidden="1" customWidth="1"/>
    <col min="38" max="40" width="9" style="1" hidden="1" customWidth="1"/>
    <col min="41" max="41" width="9" style="146" hidden="1" customWidth="1"/>
    <col min="42" max="42" width="16.875" style="1" hidden="1" customWidth="1"/>
    <col min="43" max="43" width="9" style="1" hidden="1" customWidth="1"/>
    <col min="44" max="55" width="0" style="1" hidden="1" customWidth="1"/>
    <col min="56" max="16384" width="9" style="1"/>
  </cols>
  <sheetData>
    <row r="1" spans="1:43" ht="24">
      <c r="A1" s="86" t="s">
        <v>1727</v>
      </c>
      <c r="B1" s="245"/>
      <c r="T1" s="1"/>
      <c r="W1" s="1"/>
      <c r="X1" s="1"/>
      <c r="AB1" s="1"/>
      <c r="AC1" s="1"/>
      <c r="AG1" s="1"/>
      <c r="AJ1" s="1"/>
      <c r="AK1" s="1"/>
      <c r="AO1" s="1"/>
    </row>
    <row r="2" spans="1:43" ht="16.5" thickBot="1">
      <c r="D2" s="1">
        <v>1</v>
      </c>
      <c r="E2" s="1">
        <v>2</v>
      </c>
      <c r="F2" s="1">
        <v>3</v>
      </c>
      <c r="G2" s="130">
        <v>4</v>
      </c>
      <c r="H2" s="130">
        <v>5</v>
      </c>
      <c r="I2" s="130">
        <v>6</v>
      </c>
      <c r="J2" s="1">
        <v>7</v>
      </c>
      <c r="K2" s="1">
        <v>8</v>
      </c>
      <c r="L2" s="1">
        <v>9</v>
      </c>
      <c r="M2" s="130">
        <v>10</v>
      </c>
      <c r="N2" s="1">
        <v>11</v>
      </c>
      <c r="O2" s="1">
        <v>12</v>
      </c>
      <c r="Q2" s="1">
        <v>13</v>
      </c>
      <c r="R2" s="1">
        <v>14</v>
      </c>
      <c r="S2" s="1">
        <v>15</v>
      </c>
      <c r="T2" s="1">
        <v>16</v>
      </c>
      <c r="U2" s="1">
        <v>17</v>
      </c>
      <c r="V2" s="1">
        <v>18</v>
      </c>
      <c r="W2" s="1">
        <v>19</v>
      </c>
      <c r="X2" s="1">
        <v>20</v>
      </c>
      <c r="Y2" s="1">
        <v>21</v>
      </c>
      <c r="Z2" s="1">
        <v>22</v>
      </c>
      <c r="AA2" s="1">
        <v>23</v>
      </c>
      <c r="AB2" s="1">
        <v>24</v>
      </c>
      <c r="AC2" s="1">
        <v>25</v>
      </c>
      <c r="AD2" s="1">
        <v>26</v>
      </c>
      <c r="AE2" s="1">
        <v>27</v>
      </c>
      <c r="AF2" s="1">
        <v>28</v>
      </c>
      <c r="AG2" s="1">
        <v>29</v>
      </c>
      <c r="AH2" s="1">
        <v>30</v>
      </c>
      <c r="AI2" s="1">
        <v>31</v>
      </c>
      <c r="AJ2" s="1">
        <v>32</v>
      </c>
      <c r="AK2" s="1">
        <v>33</v>
      </c>
      <c r="AL2" s="1">
        <v>34</v>
      </c>
      <c r="AM2" s="1">
        <v>35</v>
      </c>
      <c r="AN2" s="1">
        <v>36</v>
      </c>
      <c r="AO2" s="1">
        <v>37</v>
      </c>
      <c r="AQ2" s="215">
        <f>MAX(AQ86:AQ999553)</f>
        <v>1</v>
      </c>
    </row>
    <row r="3" spans="1:43" ht="16.5" thickBot="1">
      <c r="A3" s="241"/>
      <c r="K3" s="1" t="s">
        <v>1238</v>
      </c>
      <c r="M3" s="130" t="s">
        <v>1239</v>
      </c>
      <c r="P3" s="216" t="s">
        <v>1318</v>
      </c>
      <c r="R3" s="87" t="s">
        <v>1074</v>
      </c>
      <c r="S3" s="88"/>
      <c r="T3" s="89"/>
      <c r="U3" s="90" t="s">
        <v>1075</v>
      </c>
      <c r="V3" s="90"/>
      <c r="W3" s="90"/>
      <c r="X3" s="91"/>
      <c r="Y3" s="88" t="s">
        <v>1076</v>
      </c>
      <c r="Z3" s="88"/>
      <c r="AA3" s="88"/>
      <c r="AB3" s="88"/>
      <c r="AC3" s="89"/>
      <c r="AD3" s="92" t="s">
        <v>1077</v>
      </c>
      <c r="AE3" s="92"/>
      <c r="AF3" s="92"/>
      <c r="AG3" s="93"/>
      <c r="AH3" s="94" t="s">
        <v>1078</v>
      </c>
      <c r="AI3" s="94"/>
      <c r="AJ3" s="94"/>
      <c r="AK3" s="95"/>
      <c r="AL3" s="96" t="s">
        <v>1079</v>
      </c>
      <c r="AM3" s="96"/>
      <c r="AN3" s="96"/>
      <c r="AO3" s="97"/>
    </row>
    <row r="4" spans="1:43" ht="32.25" thickBot="1">
      <c r="A4" s="193" t="s">
        <v>194</v>
      </c>
      <c r="B4" s="247" t="s">
        <v>1459</v>
      </c>
      <c r="C4" s="98" t="s">
        <v>1062</v>
      </c>
      <c r="D4" s="129" t="s">
        <v>1093</v>
      </c>
      <c r="E4" s="129" t="s">
        <v>308</v>
      </c>
      <c r="F4" s="129" t="s">
        <v>295</v>
      </c>
      <c r="G4" s="847" t="s">
        <v>1063</v>
      </c>
      <c r="H4" s="847" t="s">
        <v>1064</v>
      </c>
      <c r="I4" s="847" t="s">
        <v>1065</v>
      </c>
      <c r="J4" s="131" t="s">
        <v>303</v>
      </c>
      <c r="K4" s="131" t="s">
        <v>305</v>
      </c>
      <c r="L4" s="131" t="s">
        <v>306</v>
      </c>
      <c r="M4" s="131" t="s">
        <v>307</v>
      </c>
      <c r="N4" s="99" t="s">
        <v>8</v>
      </c>
      <c r="O4" s="99" t="s">
        <v>1066</v>
      </c>
      <c r="P4" s="191" t="s">
        <v>294</v>
      </c>
      <c r="Q4" s="100" t="s">
        <v>1080</v>
      </c>
      <c r="R4" s="101" t="s">
        <v>1081</v>
      </c>
      <c r="S4" s="102" t="s">
        <v>1082</v>
      </c>
      <c r="T4" s="103" t="s">
        <v>1083</v>
      </c>
      <c r="U4" s="104" t="s">
        <v>1084</v>
      </c>
      <c r="V4" s="105" t="s">
        <v>1082</v>
      </c>
      <c r="W4" s="212" t="s">
        <v>1085</v>
      </c>
      <c r="X4" s="106" t="s">
        <v>1067</v>
      </c>
      <c r="Y4" s="104" t="s">
        <v>1084</v>
      </c>
      <c r="Z4" s="105" t="s">
        <v>1082</v>
      </c>
      <c r="AA4" s="102" t="s">
        <v>1086</v>
      </c>
      <c r="AB4" s="107" t="s">
        <v>1081</v>
      </c>
      <c r="AC4" s="103" t="s">
        <v>1081</v>
      </c>
      <c r="AD4" s="104" t="s">
        <v>1087</v>
      </c>
      <c r="AE4" s="105" t="s">
        <v>1084</v>
      </c>
      <c r="AF4" s="105" t="s">
        <v>1082</v>
      </c>
      <c r="AG4" s="108" t="s">
        <v>1088</v>
      </c>
      <c r="AH4" s="109" t="s">
        <v>1084</v>
      </c>
      <c r="AI4" s="102" t="s">
        <v>1082</v>
      </c>
      <c r="AJ4" s="107" t="s">
        <v>1089</v>
      </c>
      <c r="AK4" s="110" t="s">
        <v>1089</v>
      </c>
      <c r="AL4" s="111" t="s">
        <v>1087</v>
      </c>
      <c r="AM4" s="112" t="s">
        <v>1084</v>
      </c>
      <c r="AN4" s="112" t="s">
        <v>1082</v>
      </c>
      <c r="AO4" s="113" t="s">
        <v>1090</v>
      </c>
      <c r="AP4" s="202"/>
      <c r="AQ4" s="202" t="s">
        <v>1317</v>
      </c>
    </row>
    <row r="5" spans="1:43" ht="15.6" customHeight="1" thickBot="1">
      <c r="A5" s="1" t="s">
        <v>1091</v>
      </c>
      <c r="C5" s="213" t="s">
        <v>1092</v>
      </c>
      <c r="D5" s="214"/>
      <c r="E5" s="214"/>
      <c r="F5" s="214"/>
      <c r="G5" s="190"/>
      <c r="H5" s="190"/>
      <c r="I5" s="190"/>
      <c r="J5" s="214"/>
      <c r="K5" s="190"/>
      <c r="L5" s="214"/>
      <c r="M5" s="190"/>
      <c r="N5" s="214"/>
      <c r="O5" s="214"/>
      <c r="P5" s="190"/>
      <c r="Q5" s="114"/>
      <c r="R5" s="115"/>
      <c r="S5" s="116"/>
      <c r="T5" s="117">
        <f t="shared" ref="T5:T68" si="0">ROUND(ROUND(ROUND(Q5*R5,0),-1),-S5)</f>
        <v>0</v>
      </c>
      <c r="U5" s="118"/>
      <c r="V5" s="119"/>
      <c r="W5" s="120"/>
      <c r="X5" s="121">
        <f t="shared" ref="X5:X107" si="1">IF(U5=0,T5-ROUND(ROUND(T5*W5,0),-V5),IF(U5=1,T5-ROUNDUP(ROUND(T5*W5,0),-V5),IF(U5=2,T5-ROUNDDOWN(ROUND(T5*W5,0),-V5))))</f>
        <v>0</v>
      </c>
      <c r="Y5" s="122"/>
      <c r="Z5" s="123"/>
      <c r="AA5" s="124"/>
      <c r="AB5" s="120"/>
      <c r="AC5" s="117">
        <f t="shared" ref="AC5:AC107" si="2">IF(Y5=0,ROUND(AB5*X5,-Z5),IF(Y5=1,ROUNDUP(AB5*X5,-Z5),IF(Y5=2,ROUNDDOWN(AB5*X5,-Z5))))+AA5</f>
        <v>0</v>
      </c>
      <c r="AD5" s="125"/>
      <c r="AE5" s="119"/>
      <c r="AF5" s="119"/>
      <c r="AG5" s="126">
        <f t="shared" ref="AG5:AG107" si="3">IF(AE5=0,ROUND(AD5*AC5,-AF5),IF(AE5=1,ROUNDUP(AD5*AC5,-AF5),IF(AE5=2,ROUNDDOWN(AD5*AC5,-AF5))))</f>
        <v>0</v>
      </c>
      <c r="AH5" s="122"/>
      <c r="AI5" s="123"/>
      <c r="AJ5" s="120"/>
      <c r="AK5" s="127">
        <f t="shared" ref="AK5:AK107" si="4">IF(AH5=0,ROUND(X5/(1-AJ5),-AI5),IF(AH5=1,ROUNDUP(X5/(1-AJ5),-AI5),IF(AH5=2,ROUNDDOWN(X5/(1-AJ5),-AI5))))</f>
        <v>0</v>
      </c>
      <c r="AL5" s="125"/>
      <c r="AM5" s="119"/>
      <c r="AN5" s="119"/>
      <c r="AO5" s="128">
        <f t="shared" ref="AO5:AO107" si="5">IF(AM5=0,ROUND(AL5*AK5,-AN5),IF(AM5=1,ROUNDUP(AL5*AK5,-AN5),IF(AM5=2,ROUNDDOWN(AL5*AK5,-AN5))))</f>
        <v>0</v>
      </c>
      <c r="AP5" s="168"/>
      <c r="AQ5" s="203"/>
    </row>
    <row r="6" spans="1:43">
      <c r="A6" s="1" t="s">
        <v>1836</v>
      </c>
      <c r="B6" s="246">
        <v>1</v>
      </c>
      <c r="D6" s="215" t="s">
        <v>1637</v>
      </c>
      <c r="E6" s="215" t="s">
        <v>828</v>
      </c>
      <c r="F6" s="215" t="s">
        <v>1638</v>
      </c>
      <c r="G6" s="249">
        <v>225</v>
      </c>
      <c r="H6" s="249">
        <v>45</v>
      </c>
      <c r="I6" s="249">
        <v>21</v>
      </c>
      <c r="J6" s="215"/>
      <c r="K6" s="249"/>
      <c r="L6" s="215" t="s">
        <v>1725</v>
      </c>
      <c r="M6" s="249" t="s">
        <v>1837</v>
      </c>
      <c r="N6" s="215" t="s">
        <v>1287</v>
      </c>
      <c r="O6" s="215" t="s">
        <v>1449</v>
      </c>
      <c r="P6" s="1" t="str">
        <f>IF(M6="△","△","") &amp; J6 &amp; K6 &amp; L6</f>
        <v>⑨</v>
      </c>
      <c r="Q6" s="846">
        <v>75700</v>
      </c>
      <c r="R6" s="183">
        <f>設定!$F$3</f>
        <v>1</v>
      </c>
      <c r="S6" s="130">
        <f>設定!$E$6</f>
        <v>1</v>
      </c>
      <c r="T6" s="151">
        <f>ROUND(ROUND(ROUND(Q6*R6,0),-1),-S6)</f>
        <v>75700</v>
      </c>
      <c r="U6" s="130">
        <f>設定!$E$12</f>
        <v>0</v>
      </c>
      <c r="V6" s="130">
        <f>設定!$I$12</f>
        <v>1</v>
      </c>
      <c r="W6" s="184">
        <f>設定!$C$24</f>
        <v>0</v>
      </c>
      <c r="X6" s="152">
        <f>IF(U6=0,T6-ROUND(ROUND(T6*W6,0),-V6),IF(U6=1,T6-ROUNDUP(ROUND(T6*W6,0),-V6),IF(U6=2,T6-ROUNDDOWN(ROUND(T6*W6,0),-V6))))</f>
        <v>75700</v>
      </c>
      <c r="Y6" s="130">
        <f>設定!$E$35</f>
        <v>0</v>
      </c>
      <c r="Z6" s="130">
        <f>設定!$I$35</f>
        <v>1</v>
      </c>
      <c r="AA6" s="185">
        <f>設定!$D$41</f>
        <v>0</v>
      </c>
      <c r="AB6" s="153">
        <f>設定!$C$50</f>
        <v>1</v>
      </c>
      <c r="AC6" s="151">
        <f>IF(Y6=0,ROUND(AB6*X6,-Z6),IF(Y6=1,ROUNDUP(AB6*X6,-Z6),IF(Y6=2,ROUNDDOWN(AB6*X6,-Z6))))+AA6</f>
        <v>75700</v>
      </c>
      <c r="AD6" s="183">
        <f>設定!$D$78</f>
        <v>1.1000000000000001</v>
      </c>
      <c r="AE6" s="130">
        <f>設定!$E$82</f>
        <v>0</v>
      </c>
      <c r="AF6" s="130">
        <f>設定!$I$82</f>
        <v>0</v>
      </c>
      <c r="AG6" s="157">
        <f>IF(AE6=0,ROUND(AD6*AC6,-AF6),IF(AE6=1,ROUNDUP(AD6*AC6,-AF6),IF(AE6=2,ROUNDDOWN(AD6*AC6,-AF6))))</f>
        <v>83270</v>
      </c>
      <c r="AH6" s="130">
        <f>設定!$E$35</f>
        <v>0</v>
      </c>
      <c r="AI6" s="130">
        <f>設定!$I$35</f>
        <v>1</v>
      </c>
      <c r="AJ6" s="153">
        <f>設定!$C$69</f>
        <v>0</v>
      </c>
      <c r="AK6" s="156">
        <f>IF(AH6=0,ROUND(X6/(1-AJ6),-AI6),IF(AH6=1,ROUNDUP(X6/(1-AJ6),-AI6),IF(AH6=2,ROUNDDOWN(X6/(1-AJ6),-AI6))))</f>
        <v>75700</v>
      </c>
      <c r="AL6" s="183">
        <f>設定!$D$78</f>
        <v>1.1000000000000001</v>
      </c>
      <c r="AM6" s="130">
        <f>設定!$E$82</f>
        <v>0</v>
      </c>
      <c r="AN6" s="130">
        <f>設定!$I$82</f>
        <v>0</v>
      </c>
      <c r="AO6" s="155">
        <f>IF(AM6=0,ROUND(AL6*AK6,-AN6),IF(AM6=1,ROUNDUP(AL6*AK6,-AN6),IF(AM6=2,ROUNDDOWN(AL6*AK6,-AN6))))</f>
        <v>83270</v>
      </c>
      <c r="AQ6" s="206">
        <f t="shared" ref="AQ6:AQ69" si="6">COUNTIF(D:D,D6)</f>
        <v>1</v>
      </c>
    </row>
    <row r="7" spans="1:43">
      <c r="A7" s="1" t="s">
        <v>194</v>
      </c>
      <c r="B7" s="246">
        <v>1</v>
      </c>
      <c r="D7" s="215" t="s">
        <v>1635</v>
      </c>
      <c r="E7" s="215" t="s">
        <v>828</v>
      </c>
      <c r="F7" s="215" t="s">
        <v>1638</v>
      </c>
      <c r="G7" s="249">
        <v>235</v>
      </c>
      <c r="H7" s="249">
        <v>45</v>
      </c>
      <c r="I7" s="249">
        <v>21</v>
      </c>
      <c r="J7" s="215" t="s">
        <v>304</v>
      </c>
      <c r="K7" s="249" t="str">
        <f>IF(G7&gt;=235,"◇","")</f>
        <v>◇</v>
      </c>
      <c r="L7" s="215" t="s">
        <v>1725</v>
      </c>
      <c r="M7" s="249" t="s">
        <v>1837</v>
      </c>
      <c r="N7" s="215" t="s">
        <v>1636</v>
      </c>
      <c r="O7" s="215" t="s">
        <v>1450</v>
      </c>
      <c r="P7" s="1" t="str">
        <f t="shared" ref="P7:P70" si="7">IF(M7="△","△","") &amp; J7 &amp; K7 &amp; L7</f>
        <v>★◇⑨</v>
      </c>
      <c r="Q7" s="846">
        <v>79200</v>
      </c>
      <c r="R7" s="183">
        <f>設定!$F$3</f>
        <v>1</v>
      </c>
      <c r="S7" s="130">
        <f>設定!$E$6</f>
        <v>1</v>
      </c>
      <c r="T7" s="151">
        <f t="shared" si="0"/>
        <v>79200</v>
      </c>
      <c r="U7" s="130">
        <f>設定!$E$12</f>
        <v>0</v>
      </c>
      <c r="V7" s="130">
        <f>設定!$I$12</f>
        <v>1</v>
      </c>
      <c r="W7" s="184">
        <f>設定!$C$24</f>
        <v>0</v>
      </c>
      <c r="X7" s="152">
        <f t="shared" ref="X7:X70" si="8">IF(U7=0,T7-ROUND(ROUND(T7*W7,0),-V7),IF(U7=1,T7-ROUNDUP(ROUND(T7*W7,0),-V7),IF(U7=2,T7-ROUNDDOWN(ROUND(T7*W7,0),-V7))))</f>
        <v>79200</v>
      </c>
      <c r="Y7" s="130">
        <f>設定!$E$35</f>
        <v>0</v>
      </c>
      <c r="Z7" s="130">
        <f>設定!$I$35</f>
        <v>1</v>
      </c>
      <c r="AA7" s="185">
        <f>設定!$D$41</f>
        <v>0</v>
      </c>
      <c r="AB7" s="153">
        <f>設定!$C$50</f>
        <v>1</v>
      </c>
      <c r="AC7" s="151">
        <f>IF(Y7=0,ROUND(AB7*X7,-Z7),IF(Y7=1,ROUNDUP(AB7*X7,-Z7),IF(Y7=2,ROUNDDOWN(AB7*X7,-Z7))))+AA7</f>
        <v>79200</v>
      </c>
      <c r="AD7" s="183">
        <f>設定!$D$78</f>
        <v>1.1000000000000001</v>
      </c>
      <c r="AE7" s="130">
        <f>設定!$E$82</f>
        <v>0</v>
      </c>
      <c r="AF7" s="130">
        <f>設定!$I$82</f>
        <v>0</v>
      </c>
      <c r="AG7" s="157">
        <f t="shared" ref="AG7:AG70" si="9">IF(AE7=0,ROUND(AD7*AC7,-AF7),IF(AE7=1,ROUNDUP(AD7*AC7,-AF7),IF(AE7=2,ROUNDDOWN(AD7*AC7,-AF7))))</f>
        <v>87120</v>
      </c>
      <c r="AH7" s="130">
        <f>設定!$E$35</f>
        <v>0</v>
      </c>
      <c r="AI7" s="130">
        <f>設定!$I$35</f>
        <v>1</v>
      </c>
      <c r="AJ7" s="153">
        <f>設定!$C$69</f>
        <v>0</v>
      </c>
      <c r="AK7" s="156">
        <f t="shared" ref="AK7:AK70" si="10">IF(AH7=0,ROUND(X7/(1-AJ7),-AI7),IF(AH7=1,ROUNDUP(X7/(1-AJ7),-AI7),IF(AH7=2,ROUNDDOWN(X7/(1-AJ7),-AI7))))</f>
        <v>79200</v>
      </c>
      <c r="AL7" s="183">
        <f>設定!$D$78</f>
        <v>1.1000000000000001</v>
      </c>
      <c r="AM7" s="130">
        <f>設定!$E$82</f>
        <v>0</v>
      </c>
      <c r="AN7" s="130">
        <f>設定!$I$82</f>
        <v>0</v>
      </c>
      <c r="AO7" s="155">
        <f t="shared" ref="AO7:AO70" si="11">IF(AM7=0,ROUND(AL7*AK7,-AN7),IF(AM7=1,ROUNDUP(AL7*AK7,-AN7),IF(AM7=2,ROUNDDOWN(AL7*AK7,-AN7))))</f>
        <v>87120</v>
      </c>
      <c r="AQ7" s="206">
        <f t="shared" si="6"/>
        <v>1</v>
      </c>
    </row>
    <row r="8" spans="1:43">
      <c r="A8" s="1" t="s">
        <v>1836</v>
      </c>
      <c r="B8" s="246">
        <v>1</v>
      </c>
      <c r="D8" s="215" t="s">
        <v>1639</v>
      </c>
      <c r="E8" s="215" t="s">
        <v>828</v>
      </c>
      <c r="F8" s="215" t="s">
        <v>1638</v>
      </c>
      <c r="G8" s="249">
        <v>235</v>
      </c>
      <c r="H8" s="249">
        <v>50</v>
      </c>
      <c r="I8" s="249">
        <v>21</v>
      </c>
      <c r="J8" s="215"/>
      <c r="K8" s="249" t="str">
        <f t="shared" ref="K8:K27" si="12">IF(G8&gt;=235,"◇","")</f>
        <v>◇</v>
      </c>
      <c r="L8" s="215" t="s">
        <v>1726</v>
      </c>
      <c r="M8" s="249" t="s">
        <v>1837</v>
      </c>
      <c r="N8" s="215" t="s">
        <v>1288</v>
      </c>
      <c r="O8" s="215" t="s">
        <v>1281</v>
      </c>
      <c r="P8" s="1" t="str">
        <f t="shared" si="7"/>
        <v>◇⑩</v>
      </c>
      <c r="Q8" s="846">
        <v>71700</v>
      </c>
      <c r="R8" s="183">
        <f>設定!$F$3</f>
        <v>1</v>
      </c>
      <c r="S8" s="130">
        <f>設定!$E$6</f>
        <v>1</v>
      </c>
      <c r="T8" s="151">
        <f t="shared" si="0"/>
        <v>71700</v>
      </c>
      <c r="U8" s="130">
        <f>設定!$E$12</f>
        <v>0</v>
      </c>
      <c r="V8" s="130">
        <f>設定!$I$12</f>
        <v>1</v>
      </c>
      <c r="W8" s="184">
        <f>設定!$C$24</f>
        <v>0</v>
      </c>
      <c r="X8" s="152">
        <f t="shared" si="8"/>
        <v>71700</v>
      </c>
      <c r="Y8" s="130">
        <f>設定!$E$35</f>
        <v>0</v>
      </c>
      <c r="Z8" s="130">
        <f>設定!$I$35</f>
        <v>1</v>
      </c>
      <c r="AA8" s="185">
        <f>設定!$D$41</f>
        <v>0</v>
      </c>
      <c r="AB8" s="153">
        <f>設定!$C$50</f>
        <v>1</v>
      </c>
      <c r="AC8" s="151">
        <f>IF(Y8=0,ROUND(AB8*X8,-Z8),IF(Y8=1,ROUNDUP(AB8*X8,-Z8),IF(Y8=2,ROUNDDOWN(AB8*X8,-Z8))))+AA8</f>
        <v>71700</v>
      </c>
      <c r="AD8" s="183">
        <f>設定!$D$78</f>
        <v>1.1000000000000001</v>
      </c>
      <c r="AE8" s="130">
        <f>設定!$E$82</f>
        <v>0</v>
      </c>
      <c r="AF8" s="130">
        <f>設定!$I$82</f>
        <v>0</v>
      </c>
      <c r="AG8" s="157">
        <f t="shared" si="9"/>
        <v>78870</v>
      </c>
      <c r="AH8" s="130">
        <f>設定!$E$35</f>
        <v>0</v>
      </c>
      <c r="AI8" s="130">
        <f>設定!$I$35</f>
        <v>1</v>
      </c>
      <c r="AJ8" s="153">
        <f>設定!$C$69</f>
        <v>0</v>
      </c>
      <c r="AK8" s="156">
        <f t="shared" si="10"/>
        <v>71700</v>
      </c>
      <c r="AL8" s="183">
        <f>設定!$D$78</f>
        <v>1.1000000000000001</v>
      </c>
      <c r="AM8" s="130">
        <f>設定!$E$82</f>
        <v>0</v>
      </c>
      <c r="AN8" s="130">
        <f>設定!$I$82</f>
        <v>0</v>
      </c>
      <c r="AO8" s="155">
        <f t="shared" si="11"/>
        <v>78870</v>
      </c>
      <c r="AQ8" s="206">
        <f t="shared" si="6"/>
        <v>1</v>
      </c>
    </row>
    <row r="9" spans="1:43">
      <c r="A9" s="1" t="s">
        <v>1836</v>
      </c>
      <c r="B9" s="246">
        <v>1</v>
      </c>
      <c r="D9" s="215" t="s">
        <v>1641</v>
      </c>
      <c r="E9" s="215" t="s">
        <v>828</v>
      </c>
      <c r="F9" s="215" t="s">
        <v>1638</v>
      </c>
      <c r="G9" s="249">
        <v>255</v>
      </c>
      <c r="H9" s="249">
        <v>35</v>
      </c>
      <c r="I9" s="249">
        <v>19</v>
      </c>
      <c r="J9" s="215" t="s">
        <v>304</v>
      </c>
      <c r="K9" s="249" t="str">
        <f>IF(G9&gt;=235,"◇","")</f>
        <v>◇</v>
      </c>
      <c r="L9" s="215" t="s">
        <v>1725</v>
      </c>
      <c r="M9" s="249" t="s">
        <v>1837</v>
      </c>
      <c r="N9" s="215" t="s">
        <v>9</v>
      </c>
      <c r="O9" s="215" t="s">
        <v>548</v>
      </c>
      <c r="P9" s="1" t="str">
        <f t="shared" si="7"/>
        <v>★◇⑨</v>
      </c>
      <c r="Q9" s="846">
        <v>90700</v>
      </c>
      <c r="R9" s="183">
        <f>設定!$F$3</f>
        <v>1</v>
      </c>
      <c r="S9" s="130">
        <f>設定!$E$6</f>
        <v>1</v>
      </c>
      <c r="T9" s="151">
        <f t="shared" si="0"/>
        <v>90700</v>
      </c>
      <c r="U9" s="130">
        <f>設定!$E$12</f>
        <v>0</v>
      </c>
      <c r="V9" s="130">
        <f>設定!$I$12</f>
        <v>1</v>
      </c>
      <c r="W9" s="184">
        <f>設定!$C$24</f>
        <v>0</v>
      </c>
      <c r="X9" s="152">
        <f>IF(U9=0,T9-ROUND(ROUND(T9*W9,0),-V9),IF(U9=1,T9-ROUNDUP(ROUND(T9*W9,0),-V9),IF(U9=2,T9-ROUNDDOWN(ROUND(T9*W9,0),-V9))))</f>
        <v>90700</v>
      </c>
      <c r="Y9" s="130">
        <f>設定!$E$35</f>
        <v>0</v>
      </c>
      <c r="Z9" s="130">
        <f>設定!$I$35</f>
        <v>1</v>
      </c>
      <c r="AA9" s="185">
        <f>設定!$D$41</f>
        <v>0</v>
      </c>
      <c r="AB9" s="153">
        <f>設定!$C$50</f>
        <v>1</v>
      </c>
      <c r="AC9" s="151">
        <f>IF(Y9=0,ROUND(AB9*X9,-Z9),IF(Y9=1,ROUNDUP(AB9*X9,-Z9),IF(Y9=2,ROUNDDOWN(AB9*X9,-Z9))))+AA9</f>
        <v>90700</v>
      </c>
      <c r="AD9" s="183">
        <f>設定!$D$78</f>
        <v>1.1000000000000001</v>
      </c>
      <c r="AE9" s="130">
        <f>設定!$E$82</f>
        <v>0</v>
      </c>
      <c r="AF9" s="130">
        <f>設定!$I$82</f>
        <v>0</v>
      </c>
      <c r="AG9" s="157">
        <f>IF(AE9=0,ROUND(AD9*AC9,-AF9),IF(AE9=1,ROUNDUP(AD9*AC9,-AF9),IF(AE9=2,ROUNDDOWN(AD9*AC9,-AF9))))</f>
        <v>99770</v>
      </c>
      <c r="AH9" s="130">
        <f>設定!$E$35</f>
        <v>0</v>
      </c>
      <c r="AI9" s="130">
        <f>設定!$I$35</f>
        <v>1</v>
      </c>
      <c r="AJ9" s="153">
        <f>設定!$C$69</f>
        <v>0</v>
      </c>
      <c r="AK9" s="156">
        <f>IF(AH9=0,ROUND(X9/(1-AJ9),-AI9),IF(AH9=1,ROUNDUP(X9/(1-AJ9),-AI9),IF(AH9=2,ROUNDDOWN(X9/(1-AJ9),-AI9))))</f>
        <v>90700</v>
      </c>
      <c r="AL9" s="183">
        <f>設定!$D$78</f>
        <v>1.1000000000000001</v>
      </c>
      <c r="AM9" s="130">
        <f>設定!$E$82</f>
        <v>0</v>
      </c>
      <c r="AN9" s="130">
        <f>設定!$I$82</f>
        <v>0</v>
      </c>
      <c r="AO9" s="155">
        <f>IF(AM9=0,ROUND(AL9*AK9,-AN9),IF(AM9=1,ROUNDUP(AL9*AK9,-AN9),IF(AM9=2,ROUNDDOWN(AL9*AK9,-AN9))))</f>
        <v>99770</v>
      </c>
      <c r="AQ9" s="206">
        <f t="shared" si="6"/>
        <v>1</v>
      </c>
    </row>
    <row r="10" spans="1:43">
      <c r="A10" s="1" t="s">
        <v>1836</v>
      </c>
      <c r="B10" s="246">
        <v>1</v>
      </c>
      <c r="D10" s="215" t="s">
        <v>1640</v>
      </c>
      <c r="E10" s="215" t="s">
        <v>828</v>
      </c>
      <c r="F10" s="215" t="s">
        <v>1638</v>
      </c>
      <c r="G10" s="249">
        <v>275</v>
      </c>
      <c r="H10" s="249">
        <v>35</v>
      </c>
      <c r="I10" s="249">
        <v>19</v>
      </c>
      <c r="J10" s="215" t="s">
        <v>304</v>
      </c>
      <c r="K10" s="249" t="str">
        <f t="shared" si="12"/>
        <v>◇</v>
      </c>
      <c r="L10" s="215" t="s">
        <v>1725</v>
      </c>
      <c r="M10" s="249" t="s">
        <v>1837</v>
      </c>
      <c r="N10" s="215" t="s">
        <v>113</v>
      </c>
      <c r="O10" s="215" t="s">
        <v>1517</v>
      </c>
      <c r="P10" s="1" t="str">
        <f t="shared" si="7"/>
        <v>★◇⑨</v>
      </c>
      <c r="Q10" s="846">
        <v>95300</v>
      </c>
      <c r="R10" s="183">
        <f>設定!$F$3</f>
        <v>1</v>
      </c>
      <c r="S10" s="130">
        <f>設定!$E$6</f>
        <v>1</v>
      </c>
      <c r="T10" s="151">
        <f t="shared" si="0"/>
        <v>95300</v>
      </c>
      <c r="U10" s="130">
        <f>設定!$E$12</f>
        <v>0</v>
      </c>
      <c r="V10" s="130">
        <f>設定!$I$12</f>
        <v>1</v>
      </c>
      <c r="W10" s="184">
        <f>設定!$C$24</f>
        <v>0</v>
      </c>
      <c r="X10" s="152">
        <f t="shared" si="8"/>
        <v>95300</v>
      </c>
      <c r="Y10" s="130">
        <f>設定!$E$35</f>
        <v>0</v>
      </c>
      <c r="Z10" s="130">
        <f>設定!$I$35</f>
        <v>1</v>
      </c>
      <c r="AA10" s="185">
        <f>設定!$D$41</f>
        <v>0</v>
      </c>
      <c r="AB10" s="153">
        <f>設定!$C$50</f>
        <v>1</v>
      </c>
      <c r="AC10" s="151">
        <f>IF(Y10=0,ROUND(AB10*X10,-Z10),IF(Y10=1,ROUNDUP(AB10*X10,-Z10),IF(Y10=2,ROUNDDOWN(AB10*X10,-Z10))))+AA10</f>
        <v>95300</v>
      </c>
      <c r="AD10" s="183">
        <f>設定!$D$78</f>
        <v>1.1000000000000001</v>
      </c>
      <c r="AE10" s="130">
        <f>設定!$E$82</f>
        <v>0</v>
      </c>
      <c r="AF10" s="130">
        <f>設定!$I$82</f>
        <v>0</v>
      </c>
      <c r="AG10" s="157">
        <f t="shared" si="9"/>
        <v>104830</v>
      </c>
      <c r="AH10" s="130">
        <f>設定!$E$35</f>
        <v>0</v>
      </c>
      <c r="AI10" s="130">
        <f>設定!$I$35</f>
        <v>1</v>
      </c>
      <c r="AJ10" s="153">
        <f>設定!$C$69</f>
        <v>0</v>
      </c>
      <c r="AK10" s="156">
        <f t="shared" si="10"/>
        <v>95300</v>
      </c>
      <c r="AL10" s="183">
        <f>設定!$D$78</f>
        <v>1.1000000000000001</v>
      </c>
      <c r="AM10" s="130">
        <f>設定!$E$82</f>
        <v>0</v>
      </c>
      <c r="AN10" s="130">
        <f>設定!$I$82</f>
        <v>0</v>
      </c>
      <c r="AO10" s="155">
        <f t="shared" si="11"/>
        <v>104830</v>
      </c>
      <c r="AQ10" s="206">
        <f t="shared" si="6"/>
        <v>1</v>
      </c>
    </row>
    <row r="11" spans="1:43">
      <c r="A11" s="1" t="s">
        <v>1836</v>
      </c>
      <c r="B11" s="246">
        <v>1</v>
      </c>
      <c r="D11" s="215" t="s">
        <v>1642</v>
      </c>
      <c r="E11" s="215" t="s">
        <v>828</v>
      </c>
      <c r="F11" s="215" t="s">
        <v>1638</v>
      </c>
      <c r="G11" s="249">
        <v>245</v>
      </c>
      <c r="H11" s="249">
        <v>40</v>
      </c>
      <c r="I11" s="249">
        <v>19</v>
      </c>
      <c r="J11" s="215" t="s">
        <v>304</v>
      </c>
      <c r="K11" s="249" t="str">
        <f t="shared" si="12"/>
        <v>◇</v>
      </c>
      <c r="L11" s="215" t="s">
        <v>1844</v>
      </c>
      <c r="M11" s="249" t="s">
        <v>1837</v>
      </c>
      <c r="N11" s="215" t="s">
        <v>12</v>
      </c>
      <c r="O11" s="215" t="s">
        <v>1225</v>
      </c>
      <c r="P11" s="1" t="str">
        <f t="shared" si="7"/>
        <v>★◇⑩</v>
      </c>
      <c r="Q11" s="846">
        <v>83300</v>
      </c>
      <c r="R11" s="183">
        <f>設定!$F$3</f>
        <v>1</v>
      </c>
      <c r="S11" s="130">
        <f>設定!$E$6</f>
        <v>1</v>
      </c>
      <c r="T11" s="151">
        <f t="shared" si="0"/>
        <v>83300</v>
      </c>
      <c r="U11" s="130">
        <f>設定!$E$12</f>
        <v>0</v>
      </c>
      <c r="V11" s="130">
        <f>設定!$I$12</f>
        <v>1</v>
      </c>
      <c r="W11" s="184">
        <f>設定!$C$24</f>
        <v>0</v>
      </c>
      <c r="X11" s="152">
        <f t="shared" si="8"/>
        <v>83300</v>
      </c>
      <c r="Y11" s="130">
        <f>設定!$E$35</f>
        <v>0</v>
      </c>
      <c r="Z11" s="130">
        <f>設定!$I$35</f>
        <v>1</v>
      </c>
      <c r="AA11" s="185">
        <f>設定!$D$41</f>
        <v>0</v>
      </c>
      <c r="AB11" s="153">
        <f>設定!$C$50</f>
        <v>1</v>
      </c>
      <c r="AC11" s="151">
        <f t="shared" ref="AC11:AC74" si="13">IF(Y11=0,ROUND(AB11*X11,-Z11),IF(Y11=1,ROUNDUP(AB11*X11,-Z11),IF(Y11=2,ROUNDDOWN(AB11*X11,-Z11))))+AA11</f>
        <v>83300</v>
      </c>
      <c r="AD11" s="183">
        <f>設定!$D$78</f>
        <v>1.1000000000000001</v>
      </c>
      <c r="AE11" s="130">
        <f>設定!$E$82</f>
        <v>0</v>
      </c>
      <c r="AF11" s="130">
        <f>設定!$I$82</f>
        <v>0</v>
      </c>
      <c r="AG11" s="157">
        <f t="shared" si="9"/>
        <v>91630</v>
      </c>
      <c r="AH11" s="130">
        <f>設定!$E$35</f>
        <v>0</v>
      </c>
      <c r="AI11" s="130">
        <f>設定!$I$35</f>
        <v>1</v>
      </c>
      <c r="AJ11" s="153">
        <f>設定!$C$69</f>
        <v>0</v>
      </c>
      <c r="AK11" s="156">
        <f t="shared" si="10"/>
        <v>83300</v>
      </c>
      <c r="AL11" s="183">
        <f>設定!$D$78</f>
        <v>1.1000000000000001</v>
      </c>
      <c r="AM11" s="130">
        <f>設定!$E$82</f>
        <v>0</v>
      </c>
      <c r="AN11" s="130">
        <f>設定!$I$82</f>
        <v>0</v>
      </c>
      <c r="AO11" s="155">
        <f t="shared" si="11"/>
        <v>91630</v>
      </c>
      <c r="AQ11" s="206">
        <f t="shared" si="6"/>
        <v>1</v>
      </c>
    </row>
    <row r="12" spans="1:43">
      <c r="A12" s="1" t="s">
        <v>1836</v>
      </c>
      <c r="B12" s="246">
        <v>1</v>
      </c>
      <c r="D12" s="215" t="s">
        <v>1643</v>
      </c>
      <c r="E12" s="215" t="s">
        <v>828</v>
      </c>
      <c r="F12" s="215" t="s">
        <v>1638</v>
      </c>
      <c r="G12" s="249">
        <v>255</v>
      </c>
      <c r="H12" s="249">
        <v>45</v>
      </c>
      <c r="I12" s="249">
        <v>19</v>
      </c>
      <c r="J12" s="215" t="s">
        <v>304</v>
      </c>
      <c r="K12" s="249" t="str">
        <f t="shared" si="12"/>
        <v>◇</v>
      </c>
      <c r="L12" s="215" t="s">
        <v>1725</v>
      </c>
      <c r="M12" s="249" t="s">
        <v>1837</v>
      </c>
      <c r="N12" s="215" t="s">
        <v>116</v>
      </c>
      <c r="O12" s="215" t="s">
        <v>1521</v>
      </c>
      <c r="P12" s="1" t="str">
        <f t="shared" si="7"/>
        <v>★◇⑨</v>
      </c>
      <c r="Q12" s="846">
        <v>74100</v>
      </c>
      <c r="R12" s="183">
        <f>設定!$F$3</f>
        <v>1</v>
      </c>
      <c r="S12" s="130">
        <f>設定!$E$6</f>
        <v>1</v>
      </c>
      <c r="T12" s="151">
        <f t="shared" si="0"/>
        <v>74100</v>
      </c>
      <c r="U12" s="130">
        <f>設定!$E$12</f>
        <v>0</v>
      </c>
      <c r="V12" s="130">
        <f>設定!$I$12</f>
        <v>1</v>
      </c>
      <c r="W12" s="184">
        <f>設定!$C$24</f>
        <v>0</v>
      </c>
      <c r="X12" s="152">
        <f t="shared" si="8"/>
        <v>74100</v>
      </c>
      <c r="Y12" s="130">
        <f>設定!$E$35</f>
        <v>0</v>
      </c>
      <c r="Z12" s="130">
        <f>設定!$I$35</f>
        <v>1</v>
      </c>
      <c r="AA12" s="185">
        <f>設定!$D$41</f>
        <v>0</v>
      </c>
      <c r="AB12" s="153">
        <f>設定!$C$50</f>
        <v>1</v>
      </c>
      <c r="AC12" s="151">
        <f t="shared" si="13"/>
        <v>74100</v>
      </c>
      <c r="AD12" s="183">
        <f>設定!$D$78</f>
        <v>1.1000000000000001</v>
      </c>
      <c r="AE12" s="130">
        <f>設定!$E$82</f>
        <v>0</v>
      </c>
      <c r="AF12" s="130">
        <f>設定!$I$82</f>
        <v>0</v>
      </c>
      <c r="AG12" s="157">
        <f t="shared" si="9"/>
        <v>81510</v>
      </c>
      <c r="AH12" s="130">
        <f>設定!$E$35</f>
        <v>0</v>
      </c>
      <c r="AI12" s="130">
        <f>設定!$I$35</f>
        <v>1</v>
      </c>
      <c r="AJ12" s="153">
        <f>設定!$C$69</f>
        <v>0</v>
      </c>
      <c r="AK12" s="156">
        <f t="shared" si="10"/>
        <v>74100</v>
      </c>
      <c r="AL12" s="183">
        <f>設定!$D$78</f>
        <v>1.1000000000000001</v>
      </c>
      <c r="AM12" s="130">
        <f>設定!$E$82</f>
        <v>0</v>
      </c>
      <c r="AN12" s="130">
        <f>設定!$I$82</f>
        <v>0</v>
      </c>
      <c r="AO12" s="155">
        <f t="shared" si="11"/>
        <v>81510</v>
      </c>
      <c r="AQ12" s="206">
        <f t="shared" si="6"/>
        <v>1</v>
      </c>
    </row>
    <row r="13" spans="1:43">
      <c r="A13" s="1" t="s">
        <v>1836</v>
      </c>
      <c r="B13" s="246">
        <v>1</v>
      </c>
      <c r="D13" s="215" t="s">
        <v>1644</v>
      </c>
      <c r="E13" s="215" t="s">
        <v>828</v>
      </c>
      <c r="F13" s="215" t="s">
        <v>1638</v>
      </c>
      <c r="G13" s="249">
        <v>195</v>
      </c>
      <c r="H13" s="249">
        <v>50</v>
      </c>
      <c r="I13" s="249">
        <v>19</v>
      </c>
      <c r="J13" s="215"/>
      <c r="K13" s="249"/>
      <c r="L13" s="215" t="s">
        <v>1725</v>
      </c>
      <c r="M13" s="249" t="s">
        <v>1837</v>
      </c>
      <c r="N13" s="215" t="s">
        <v>1282</v>
      </c>
      <c r="O13" s="215" t="s">
        <v>1270</v>
      </c>
      <c r="P13" s="1" t="str">
        <f t="shared" si="7"/>
        <v>⑨</v>
      </c>
      <c r="Q13" s="949">
        <v>55700</v>
      </c>
      <c r="R13" s="186">
        <f>設定!$F$3</f>
        <v>1</v>
      </c>
      <c r="S13" s="130">
        <f>設定!$E$6</f>
        <v>1</v>
      </c>
      <c r="T13" s="950">
        <f t="shared" si="0"/>
        <v>55700</v>
      </c>
      <c r="U13" s="130">
        <f>設定!$E$12</f>
        <v>0</v>
      </c>
      <c r="V13" s="130">
        <f>設定!$I$12</f>
        <v>1</v>
      </c>
      <c r="W13" s="187">
        <f>設定!$C$24</f>
        <v>0</v>
      </c>
      <c r="X13" s="951">
        <f t="shared" si="8"/>
        <v>55700</v>
      </c>
      <c r="Y13" s="130">
        <f>設定!$E$35</f>
        <v>0</v>
      </c>
      <c r="Z13" s="130">
        <f>設定!$I$35</f>
        <v>1</v>
      </c>
      <c r="AA13" s="188">
        <f>設定!$D$41</f>
        <v>0</v>
      </c>
      <c r="AB13" s="170">
        <f>設定!$C$50</f>
        <v>1</v>
      </c>
      <c r="AC13" s="950">
        <f t="shared" si="13"/>
        <v>55700</v>
      </c>
      <c r="AD13" s="186">
        <f>設定!$D$78</f>
        <v>1.1000000000000001</v>
      </c>
      <c r="AE13" s="130">
        <f>設定!$E$82</f>
        <v>0</v>
      </c>
      <c r="AF13" s="130">
        <f>設定!$I$82</f>
        <v>0</v>
      </c>
      <c r="AG13" s="952">
        <f t="shared" si="9"/>
        <v>61270</v>
      </c>
      <c r="AH13" s="130">
        <f>設定!$E$35</f>
        <v>0</v>
      </c>
      <c r="AI13" s="130">
        <f>設定!$I$35</f>
        <v>1</v>
      </c>
      <c r="AJ13" s="170">
        <f>設定!$C$69</f>
        <v>0</v>
      </c>
      <c r="AK13" s="953">
        <f t="shared" si="10"/>
        <v>55700</v>
      </c>
      <c r="AL13" s="186">
        <f>設定!$D$78</f>
        <v>1.1000000000000001</v>
      </c>
      <c r="AM13" s="130">
        <f>設定!$E$82</f>
        <v>0</v>
      </c>
      <c r="AN13" s="130">
        <f>設定!$I$82</f>
        <v>0</v>
      </c>
      <c r="AO13" s="954">
        <f t="shared" si="11"/>
        <v>61270</v>
      </c>
      <c r="AQ13" s="206">
        <f t="shared" si="6"/>
        <v>1</v>
      </c>
    </row>
    <row r="14" spans="1:43">
      <c r="A14" s="1" t="s">
        <v>1836</v>
      </c>
      <c r="B14" s="246">
        <v>1</v>
      </c>
      <c r="D14" s="215" t="s">
        <v>1646</v>
      </c>
      <c r="E14" s="215" t="s">
        <v>828</v>
      </c>
      <c r="F14" s="215" t="s">
        <v>1638</v>
      </c>
      <c r="G14" s="249">
        <v>225</v>
      </c>
      <c r="H14" s="249">
        <v>55</v>
      </c>
      <c r="I14" s="249">
        <v>19</v>
      </c>
      <c r="J14" s="215" t="s">
        <v>304</v>
      </c>
      <c r="K14" s="249"/>
      <c r="L14" s="215" t="s">
        <v>1725</v>
      </c>
      <c r="M14" s="249" t="s">
        <v>1837</v>
      </c>
      <c r="N14" s="215" t="s">
        <v>134</v>
      </c>
      <c r="O14" s="215" t="s">
        <v>1358</v>
      </c>
      <c r="P14" s="1" t="str">
        <f t="shared" si="7"/>
        <v>★⑨</v>
      </c>
      <c r="Q14" s="949">
        <v>61400</v>
      </c>
      <c r="R14" s="186">
        <f>設定!$F$3</f>
        <v>1</v>
      </c>
      <c r="S14" s="130">
        <f>設定!$E$6</f>
        <v>1</v>
      </c>
      <c r="T14" s="950">
        <f t="shared" si="0"/>
        <v>61400</v>
      </c>
      <c r="U14" s="130">
        <f>設定!$E$12</f>
        <v>0</v>
      </c>
      <c r="V14" s="130">
        <f>設定!$I$12</f>
        <v>1</v>
      </c>
      <c r="W14" s="187">
        <f>設定!$C$24</f>
        <v>0</v>
      </c>
      <c r="X14" s="951">
        <f>IF(U14=0,T14-ROUND(ROUND(T14*W14,0),-V14),IF(U14=1,T14-ROUNDUP(ROUND(T14*W14,0),-V14),IF(U14=2,T14-ROUNDDOWN(ROUND(T14*W14,0),-V14))))</f>
        <v>61400</v>
      </c>
      <c r="Y14" s="130">
        <f>設定!$E$35</f>
        <v>0</v>
      </c>
      <c r="Z14" s="130">
        <f>設定!$I$35</f>
        <v>1</v>
      </c>
      <c r="AA14" s="188">
        <f>設定!$D$41</f>
        <v>0</v>
      </c>
      <c r="AB14" s="170">
        <f>設定!$C$50</f>
        <v>1</v>
      </c>
      <c r="AC14" s="950">
        <f>IF(Y14=0,ROUND(AB14*X14,-Z14),IF(Y14=1,ROUNDUP(AB14*X14,-Z14),IF(Y14=2,ROUNDDOWN(AB14*X14,-Z14))))+AA14</f>
        <v>61400</v>
      </c>
      <c r="AD14" s="186">
        <f>設定!$D$78</f>
        <v>1.1000000000000001</v>
      </c>
      <c r="AE14" s="130">
        <f>設定!$E$82</f>
        <v>0</v>
      </c>
      <c r="AF14" s="130">
        <f>設定!$I$82</f>
        <v>0</v>
      </c>
      <c r="AG14" s="952">
        <f>IF(AE14=0,ROUND(AD14*AC14,-AF14),IF(AE14=1,ROUNDUP(AD14*AC14,-AF14),IF(AE14=2,ROUNDDOWN(AD14*AC14,-AF14))))</f>
        <v>67540</v>
      </c>
      <c r="AH14" s="130">
        <f>設定!$E$35</f>
        <v>0</v>
      </c>
      <c r="AI14" s="130">
        <f>設定!$I$35</f>
        <v>1</v>
      </c>
      <c r="AJ14" s="170">
        <f>設定!$C$69</f>
        <v>0</v>
      </c>
      <c r="AK14" s="953">
        <f>IF(AH14=0,ROUND(X14/(1-AJ14),-AI14),IF(AH14=1,ROUNDUP(X14/(1-AJ14),-AI14),IF(AH14=2,ROUNDDOWN(X14/(1-AJ14),-AI14))))</f>
        <v>61400</v>
      </c>
      <c r="AL14" s="186">
        <f>設定!$D$78</f>
        <v>1.1000000000000001</v>
      </c>
      <c r="AM14" s="130">
        <f>設定!$E$82</f>
        <v>0</v>
      </c>
      <c r="AN14" s="130">
        <f>設定!$I$82</f>
        <v>0</v>
      </c>
      <c r="AO14" s="954">
        <f>IF(AM14=0,ROUND(AL14*AK14,-AN14),IF(AM14=1,ROUNDUP(AL14*AK14,-AN14),IF(AM14=2,ROUNDDOWN(AL14*AK14,-AN14))))</f>
        <v>67540</v>
      </c>
      <c r="AQ14" s="206">
        <f t="shared" si="6"/>
        <v>1</v>
      </c>
    </row>
    <row r="15" spans="1:43">
      <c r="A15" s="1" t="s">
        <v>1836</v>
      </c>
      <c r="B15" s="246">
        <v>1</v>
      </c>
      <c r="D15" s="215" t="s">
        <v>1645</v>
      </c>
      <c r="E15" s="215" t="s">
        <v>828</v>
      </c>
      <c r="F15" s="215" t="s">
        <v>1638</v>
      </c>
      <c r="G15" s="249">
        <v>235</v>
      </c>
      <c r="H15" s="249">
        <v>55</v>
      </c>
      <c r="I15" s="249">
        <v>19</v>
      </c>
      <c r="J15" s="215" t="s">
        <v>304</v>
      </c>
      <c r="K15" s="249" t="str">
        <f t="shared" si="12"/>
        <v>◇</v>
      </c>
      <c r="L15" s="215" t="s">
        <v>1726</v>
      </c>
      <c r="M15" s="249" t="s">
        <v>1837</v>
      </c>
      <c r="N15" s="215" t="s">
        <v>135</v>
      </c>
      <c r="O15" s="215" t="s">
        <v>1404</v>
      </c>
      <c r="P15" s="1" t="str">
        <f t="shared" si="7"/>
        <v>★◇⑩</v>
      </c>
      <c r="Q15" s="949">
        <v>64400</v>
      </c>
      <c r="R15" s="186">
        <f>設定!$F$3</f>
        <v>1</v>
      </c>
      <c r="S15" s="130">
        <f>設定!$E$6</f>
        <v>1</v>
      </c>
      <c r="T15" s="950">
        <f t="shared" si="0"/>
        <v>64400</v>
      </c>
      <c r="U15" s="130">
        <f>設定!$E$12</f>
        <v>0</v>
      </c>
      <c r="V15" s="130">
        <f>設定!$I$12</f>
        <v>1</v>
      </c>
      <c r="W15" s="187">
        <f>設定!$C$24</f>
        <v>0</v>
      </c>
      <c r="X15" s="951">
        <f t="shared" si="8"/>
        <v>64400</v>
      </c>
      <c r="Y15" s="130">
        <f>設定!$E$35</f>
        <v>0</v>
      </c>
      <c r="Z15" s="130">
        <f>設定!$I$35</f>
        <v>1</v>
      </c>
      <c r="AA15" s="188">
        <f>設定!$D$41</f>
        <v>0</v>
      </c>
      <c r="AB15" s="170">
        <f>設定!$C$50</f>
        <v>1</v>
      </c>
      <c r="AC15" s="950">
        <f t="shared" si="13"/>
        <v>64400</v>
      </c>
      <c r="AD15" s="186">
        <f>設定!$D$78</f>
        <v>1.1000000000000001</v>
      </c>
      <c r="AE15" s="130">
        <f>設定!$E$82</f>
        <v>0</v>
      </c>
      <c r="AF15" s="130">
        <f>設定!$I$82</f>
        <v>0</v>
      </c>
      <c r="AG15" s="952">
        <f t="shared" si="9"/>
        <v>70840</v>
      </c>
      <c r="AH15" s="130">
        <f>設定!$E$35</f>
        <v>0</v>
      </c>
      <c r="AI15" s="130">
        <f>設定!$I$35</f>
        <v>1</v>
      </c>
      <c r="AJ15" s="170">
        <f>設定!$C$69</f>
        <v>0</v>
      </c>
      <c r="AK15" s="953">
        <f t="shared" si="10"/>
        <v>64400</v>
      </c>
      <c r="AL15" s="186">
        <f>設定!$D$78</f>
        <v>1.1000000000000001</v>
      </c>
      <c r="AM15" s="130">
        <f>設定!$E$82</f>
        <v>0</v>
      </c>
      <c r="AN15" s="130">
        <f>設定!$I$82</f>
        <v>0</v>
      </c>
      <c r="AO15" s="954">
        <f t="shared" si="11"/>
        <v>70840</v>
      </c>
      <c r="AQ15" s="206">
        <f t="shared" si="6"/>
        <v>1</v>
      </c>
    </row>
    <row r="16" spans="1:43">
      <c r="A16" s="1" t="s">
        <v>1836</v>
      </c>
      <c r="B16" s="246">
        <v>1</v>
      </c>
      <c r="D16" s="215" t="s">
        <v>1647</v>
      </c>
      <c r="E16" s="215" t="s">
        <v>828</v>
      </c>
      <c r="F16" s="215" t="s">
        <v>1638</v>
      </c>
      <c r="G16" s="249">
        <v>255</v>
      </c>
      <c r="H16" s="249">
        <v>35</v>
      </c>
      <c r="I16" s="249">
        <v>18</v>
      </c>
      <c r="J16" s="215" t="s">
        <v>304</v>
      </c>
      <c r="K16" s="249" t="str">
        <f t="shared" si="12"/>
        <v>◇</v>
      </c>
      <c r="L16" s="215" t="s">
        <v>1726</v>
      </c>
      <c r="M16" s="249" t="s">
        <v>1837</v>
      </c>
      <c r="N16" s="215" t="s">
        <v>15</v>
      </c>
      <c r="O16" s="215" t="s">
        <v>1648</v>
      </c>
      <c r="P16" s="1" t="str">
        <f t="shared" si="7"/>
        <v>★◇⑩</v>
      </c>
      <c r="Q16" s="949">
        <v>80300</v>
      </c>
      <c r="R16" s="186">
        <f>設定!$F$3</f>
        <v>1</v>
      </c>
      <c r="S16" s="130">
        <f>設定!$E$6</f>
        <v>1</v>
      </c>
      <c r="T16" s="950">
        <f t="shared" si="0"/>
        <v>80300</v>
      </c>
      <c r="U16" s="130">
        <f>設定!$E$12</f>
        <v>0</v>
      </c>
      <c r="V16" s="130">
        <f>設定!$I$12</f>
        <v>1</v>
      </c>
      <c r="W16" s="187">
        <f>設定!$C$24</f>
        <v>0</v>
      </c>
      <c r="X16" s="951">
        <f t="shared" si="8"/>
        <v>80300</v>
      </c>
      <c r="Y16" s="130">
        <f>設定!$E$35</f>
        <v>0</v>
      </c>
      <c r="Z16" s="130">
        <f>設定!$I$35</f>
        <v>1</v>
      </c>
      <c r="AA16" s="188">
        <f>設定!$D$41</f>
        <v>0</v>
      </c>
      <c r="AB16" s="170">
        <f>設定!$C$50</f>
        <v>1</v>
      </c>
      <c r="AC16" s="950">
        <f t="shared" si="13"/>
        <v>80300</v>
      </c>
      <c r="AD16" s="186">
        <f>設定!$D$78</f>
        <v>1.1000000000000001</v>
      </c>
      <c r="AE16" s="130">
        <f>設定!$E$82</f>
        <v>0</v>
      </c>
      <c r="AF16" s="130">
        <f>設定!$I$82</f>
        <v>0</v>
      </c>
      <c r="AG16" s="952">
        <f t="shared" si="9"/>
        <v>88330</v>
      </c>
      <c r="AH16" s="130">
        <f>設定!$E$35</f>
        <v>0</v>
      </c>
      <c r="AI16" s="130">
        <f>設定!$I$35</f>
        <v>1</v>
      </c>
      <c r="AJ16" s="170">
        <f>設定!$C$69</f>
        <v>0</v>
      </c>
      <c r="AK16" s="953">
        <f t="shared" si="10"/>
        <v>80300</v>
      </c>
      <c r="AL16" s="186">
        <f>設定!$D$78</f>
        <v>1.1000000000000001</v>
      </c>
      <c r="AM16" s="130">
        <f>設定!$E$82</f>
        <v>0</v>
      </c>
      <c r="AN16" s="130">
        <f>設定!$I$82</f>
        <v>0</v>
      </c>
      <c r="AO16" s="954">
        <f t="shared" si="11"/>
        <v>88330</v>
      </c>
      <c r="AQ16" s="206">
        <f t="shared" si="6"/>
        <v>1</v>
      </c>
    </row>
    <row r="17" spans="1:43">
      <c r="A17" s="1" t="s">
        <v>1836</v>
      </c>
      <c r="B17" s="246">
        <v>1</v>
      </c>
      <c r="D17" s="215" t="s">
        <v>1653</v>
      </c>
      <c r="E17" s="215" t="s">
        <v>828</v>
      </c>
      <c r="F17" s="215" t="s">
        <v>1638</v>
      </c>
      <c r="G17" s="249">
        <v>215</v>
      </c>
      <c r="H17" s="249">
        <v>40</v>
      </c>
      <c r="I17" s="249">
        <v>18</v>
      </c>
      <c r="J17" s="215" t="s">
        <v>304</v>
      </c>
      <c r="K17" s="249"/>
      <c r="L17" s="215" t="s">
        <v>1726</v>
      </c>
      <c r="M17" s="249" t="s">
        <v>1837</v>
      </c>
      <c r="N17" s="215" t="s">
        <v>1654</v>
      </c>
      <c r="O17" s="215" t="s">
        <v>1378</v>
      </c>
      <c r="P17" s="1" t="str">
        <f t="shared" si="7"/>
        <v>★⑩</v>
      </c>
      <c r="Q17" s="949">
        <v>64800</v>
      </c>
      <c r="R17" s="186">
        <f>設定!$F$3</f>
        <v>1</v>
      </c>
      <c r="S17" s="130">
        <f>設定!$E$6</f>
        <v>1</v>
      </c>
      <c r="T17" s="950">
        <f t="shared" si="0"/>
        <v>64800</v>
      </c>
      <c r="U17" s="130">
        <f>設定!$E$12</f>
        <v>0</v>
      </c>
      <c r="V17" s="130">
        <f>設定!$I$12</f>
        <v>1</v>
      </c>
      <c r="W17" s="187">
        <f>設定!$C$24</f>
        <v>0</v>
      </c>
      <c r="X17" s="951">
        <f>IF(U17=0,T17-ROUND(ROUND(T17*W17,0),-V17),IF(U17=1,T17-ROUNDUP(ROUND(T17*W17,0),-V17),IF(U17=2,T17-ROUNDDOWN(ROUND(T17*W17,0),-V17))))</f>
        <v>64800</v>
      </c>
      <c r="Y17" s="130">
        <f>設定!$E$35</f>
        <v>0</v>
      </c>
      <c r="Z17" s="130">
        <f>設定!$I$35</f>
        <v>1</v>
      </c>
      <c r="AA17" s="188">
        <f>設定!$D$41</f>
        <v>0</v>
      </c>
      <c r="AB17" s="170">
        <f>設定!$C$50</f>
        <v>1</v>
      </c>
      <c r="AC17" s="950">
        <f>IF(Y17=0,ROUND(AB17*X17,-Z17),IF(Y17=1,ROUNDUP(AB17*X17,-Z17),IF(Y17=2,ROUNDDOWN(AB17*X17,-Z17))))+AA17</f>
        <v>64800</v>
      </c>
      <c r="AD17" s="186">
        <f>設定!$D$78</f>
        <v>1.1000000000000001</v>
      </c>
      <c r="AE17" s="130">
        <f>設定!$E$82</f>
        <v>0</v>
      </c>
      <c r="AF17" s="130">
        <f>設定!$I$82</f>
        <v>0</v>
      </c>
      <c r="AG17" s="952">
        <f>IF(AE17=0,ROUND(AD17*AC17,-AF17),IF(AE17=1,ROUNDUP(AD17*AC17,-AF17),IF(AE17=2,ROUNDDOWN(AD17*AC17,-AF17))))</f>
        <v>71280</v>
      </c>
      <c r="AH17" s="130">
        <f>設定!$E$35</f>
        <v>0</v>
      </c>
      <c r="AI17" s="130">
        <f>設定!$I$35</f>
        <v>1</v>
      </c>
      <c r="AJ17" s="170">
        <f>設定!$C$69</f>
        <v>0</v>
      </c>
      <c r="AK17" s="953">
        <f>IF(AH17=0,ROUND(X17/(1-AJ17),-AI17),IF(AH17=1,ROUNDUP(X17/(1-AJ17),-AI17),IF(AH17=2,ROUNDDOWN(X17/(1-AJ17),-AI17))))</f>
        <v>64800</v>
      </c>
      <c r="AL17" s="186">
        <f>設定!$D$78</f>
        <v>1.1000000000000001</v>
      </c>
      <c r="AM17" s="130">
        <f>設定!$E$82</f>
        <v>0</v>
      </c>
      <c r="AN17" s="130">
        <f>設定!$I$82</f>
        <v>0</v>
      </c>
      <c r="AO17" s="954">
        <f>IF(AM17=0,ROUND(AL17*AK17,-AN17),IF(AM17=1,ROUNDUP(AL17*AK17,-AN17),IF(AM17=2,ROUNDDOWN(AL17*AK17,-AN17))))</f>
        <v>71280</v>
      </c>
      <c r="AQ17" s="206">
        <f t="shared" si="6"/>
        <v>1</v>
      </c>
    </row>
    <row r="18" spans="1:43">
      <c r="A18" s="1" t="s">
        <v>1836</v>
      </c>
      <c r="B18" s="246">
        <v>1</v>
      </c>
      <c r="D18" s="215" t="s">
        <v>1652</v>
      </c>
      <c r="E18" s="215" t="s">
        <v>828</v>
      </c>
      <c r="F18" s="215" t="s">
        <v>1638</v>
      </c>
      <c r="G18" s="249">
        <v>225</v>
      </c>
      <c r="H18" s="249">
        <v>40</v>
      </c>
      <c r="I18" s="249">
        <v>18</v>
      </c>
      <c r="J18" s="215" t="s">
        <v>304</v>
      </c>
      <c r="K18" s="249"/>
      <c r="L18" s="215" t="s">
        <v>1725</v>
      </c>
      <c r="M18" s="249" t="s">
        <v>1837</v>
      </c>
      <c r="N18" s="215" t="s">
        <v>17</v>
      </c>
      <c r="O18" s="215" t="s">
        <v>550</v>
      </c>
      <c r="P18" s="1" t="str">
        <f t="shared" si="7"/>
        <v>★⑨</v>
      </c>
      <c r="Q18" s="949">
        <v>67400</v>
      </c>
      <c r="R18" s="186">
        <f>設定!$F$3</f>
        <v>1</v>
      </c>
      <c r="S18" s="130">
        <f>設定!$E$6</f>
        <v>1</v>
      </c>
      <c r="T18" s="950">
        <f t="shared" si="0"/>
        <v>67400</v>
      </c>
      <c r="U18" s="130">
        <f>設定!$E$12</f>
        <v>0</v>
      </c>
      <c r="V18" s="130">
        <f>設定!$I$12</f>
        <v>1</v>
      </c>
      <c r="W18" s="187">
        <f>設定!$C$24</f>
        <v>0</v>
      </c>
      <c r="X18" s="951">
        <f>IF(U18=0,T18-ROUND(ROUND(T18*W18,0),-V18),IF(U18=1,T18-ROUNDUP(ROUND(T18*W18,0),-V18),IF(U18=2,T18-ROUNDDOWN(ROUND(T18*W18,0),-V18))))</f>
        <v>67400</v>
      </c>
      <c r="Y18" s="130">
        <f>設定!$E$35</f>
        <v>0</v>
      </c>
      <c r="Z18" s="130">
        <f>設定!$I$35</f>
        <v>1</v>
      </c>
      <c r="AA18" s="188">
        <f>設定!$D$41</f>
        <v>0</v>
      </c>
      <c r="AB18" s="170">
        <f>設定!$C$50</f>
        <v>1</v>
      </c>
      <c r="AC18" s="950">
        <f>IF(Y18=0,ROUND(AB18*X18,-Z18),IF(Y18=1,ROUNDUP(AB18*X18,-Z18),IF(Y18=2,ROUNDDOWN(AB18*X18,-Z18))))+AA18</f>
        <v>67400</v>
      </c>
      <c r="AD18" s="186">
        <f>設定!$D$78</f>
        <v>1.1000000000000001</v>
      </c>
      <c r="AE18" s="130">
        <f>設定!$E$82</f>
        <v>0</v>
      </c>
      <c r="AF18" s="130">
        <f>設定!$I$82</f>
        <v>0</v>
      </c>
      <c r="AG18" s="952">
        <f>IF(AE18=0,ROUND(AD18*AC18,-AF18),IF(AE18=1,ROUNDUP(AD18*AC18,-AF18),IF(AE18=2,ROUNDDOWN(AD18*AC18,-AF18))))</f>
        <v>74140</v>
      </c>
      <c r="AH18" s="130">
        <f>設定!$E$35</f>
        <v>0</v>
      </c>
      <c r="AI18" s="130">
        <f>設定!$I$35</f>
        <v>1</v>
      </c>
      <c r="AJ18" s="170">
        <f>設定!$C$69</f>
        <v>0</v>
      </c>
      <c r="AK18" s="953">
        <f>IF(AH18=0,ROUND(X18/(1-AJ18),-AI18),IF(AH18=1,ROUNDUP(X18/(1-AJ18),-AI18),IF(AH18=2,ROUNDDOWN(X18/(1-AJ18),-AI18))))</f>
        <v>67400</v>
      </c>
      <c r="AL18" s="186">
        <f>設定!$D$78</f>
        <v>1.1000000000000001</v>
      </c>
      <c r="AM18" s="130">
        <f>設定!$E$82</f>
        <v>0</v>
      </c>
      <c r="AN18" s="130">
        <f>設定!$I$82</f>
        <v>0</v>
      </c>
      <c r="AO18" s="954">
        <f>IF(AM18=0,ROUND(AL18*AK18,-AN18),IF(AM18=1,ROUNDUP(AL18*AK18,-AN18),IF(AM18=2,ROUNDDOWN(AL18*AK18,-AN18))))</f>
        <v>74140</v>
      </c>
      <c r="AQ18" s="206">
        <f t="shared" si="6"/>
        <v>1</v>
      </c>
    </row>
    <row r="19" spans="1:43">
      <c r="A19" s="1" t="s">
        <v>1836</v>
      </c>
      <c r="B19" s="246">
        <v>1</v>
      </c>
      <c r="D19" s="215" t="s">
        <v>1651</v>
      </c>
      <c r="E19" s="215" t="s">
        <v>828</v>
      </c>
      <c r="F19" s="215" t="s">
        <v>1638</v>
      </c>
      <c r="G19" s="249">
        <v>235</v>
      </c>
      <c r="H19" s="249">
        <v>40</v>
      </c>
      <c r="I19" s="249">
        <v>18</v>
      </c>
      <c r="J19" s="215" t="s">
        <v>304</v>
      </c>
      <c r="K19" s="249" t="str">
        <f>IF(G19&gt;=235,"◇","")</f>
        <v>◇</v>
      </c>
      <c r="L19" s="215" t="s">
        <v>1725</v>
      </c>
      <c r="M19" s="249" t="s">
        <v>1837</v>
      </c>
      <c r="N19" s="215" t="s">
        <v>19</v>
      </c>
      <c r="O19" s="215" t="s">
        <v>551</v>
      </c>
      <c r="P19" s="1" t="str">
        <f t="shared" si="7"/>
        <v>★◇⑨</v>
      </c>
      <c r="Q19" s="949">
        <v>71100</v>
      </c>
      <c r="R19" s="186">
        <f>設定!$F$3</f>
        <v>1</v>
      </c>
      <c r="S19" s="130">
        <f>設定!$E$6</f>
        <v>1</v>
      </c>
      <c r="T19" s="950">
        <f t="shared" si="0"/>
        <v>71100</v>
      </c>
      <c r="U19" s="130">
        <f>設定!$E$12</f>
        <v>0</v>
      </c>
      <c r="V19" s="130">
        <f>設定!$I$12</f>
        <v>1</v>
      </c>
      <c r="W19" s="187">
        <f>設定!$C$24</f>
        <v>0</v>
      </c>
      <c r="X19" s="951">
        <f>IF(U19=0,T19-ROUND(ROUND(T19*W19,0),-V19),IF(U19=1,T19-ROUNDUP(ROUND(T19*W19,0),-V19),IF(U19=2,T19-ROUNDDOWN(ROUND(T19*W19,0),-V19))))</f>
        <v>71100</v>
      </c>
      <c r="Y19" s="130">
        <f>設定!$E$35</f>
        <v>0</v>
      </c>
      <c r="Z19" s="130">
        <f>設定!$I$35</f>
        <v>1</v>
      </c>
      <c r="AA19" s="188">
        <f>設定!$D$41</f>
        <v>0</v>
      </c>
      <c r="AB19" s="170">
        <f>設定!$C$50</f>
        <v>1</v>
      </c>
      <c r="AC19" s="950">
        <f>IF(Y19=0,ROUND(AB19*X19,-Z19),IF(Y19=1,ROUNDUP(AB19*X19,-Z19),IF(Y19=2,ROUNDDOWN(AB19*X19,-Z19))))+AA19</f>
        <v>71100</v>
      </c>
      <c r="AD19" s="186">
        <f>設定!$D$78</f>
        <v>1.1000000000000001</v>
      </c>
      <c r="AE19" s="130">
        <f>設定!$E$82</f>
        <v>0</v>
      </c>
      <c r="AF19" s="130">
        <f>設定!$I$82</f>
        <v>0</v>
      </c>
      <c r="AG19" s="952">
        <f>IF(AE19=0,ROUND(AD19*AC19,-AF19),IF(AE19=1,ROUNDUP(AD19*AC19,-AF19),IF(AE19=2,ROUNDDOWN(AD19*AC19,-AF19))))</f>
        <v>78210</v>
      </c>
      <c r="AH19" s="130">
        <f>設定!$E$35</f>
        <v>0</v>
      </c>
      <c r="AI19" s="130">
        <f>設定!$I$35</f>
        <v>1</v>
      </c>
      <c r="AJ19" s="170">
        <f>設定!$C$69</f>
        <v>0</v>
      </c>
      <c r="AK19" s="953">
        <f>IF(AH19=0,ROUND(X19/(1-AJ19),-AI19),IF(AH19=1,ROUNDUP(X19/(1-AJ19),-AI19),IF(AH19=2,ROUNDDOWN(X19/(1-AJ19),-AI19))))</f>
        <v>71100</v>
      </c>
      <c r="AL19" s="186">
        <f>設定!$D$78</f>
        <v>1.1000000000000001</v>
      </c>
      <c r="AM19" s="130">
        <f>設定!$E$82</f>
        <v>0</v>
      </c>
      <c r="AN19" s="130">
        <f>設定!$I$82</f>
        <v>0</v>
      </c>
      <c r="AO19" s="954">
        <f>IF(AM19=0,ROUND(AL19*AK19,-AN19),IF(AM19=1,ROUNDUP(AL19*AK19,-AN19),IF(AM19=2,ROUNDDOWN(AL19*AK19,-AN19))))</f>
        <v>78210</v>
      </c>
      <c r="AQ19" s="206">
        <f t="shared" si="6"/>
        <v>1</v>
      </c>
    </row>
    <row r="20" spans="1:43">
      <c r="A20" s="1" t="s">
        <v>1836</v>
      </c>
      <c r="B20" s="246">
        <v>1</v>
      </c>
      <c r="D20" s="215" t="s">
        <v>1649</v>
      </c>
      <c r="E20" s="215" t="s">
        <v>828</v>
      </c>
      <c r="F20" s="215" t="s">
        <v>1638</v>
      </c>
      <c r="G20" s="249">
        <v>245</v>
      </c>
      <c r="H20" s="249">
        <v>40</v>
      </c>
      <c r="I20" s="249">
        <v>18</v>
      </c>
      <c r="J20" s="215" t="s">
        <v>304</v>
      </c>
      <c r="K20" s="249" t="str">
        <f t="shared" si="12"/>
        <v>◇</v>
      </c>
      <c r="L20" s="215" t="s">
        <v>1725</v>
      </c>
      <c r="M20" s="249" t="s">
        <v>1837</v>
      </c>
      <c r="N20" s="215" t="s">
        <v>21</v>
      </c>
      <c r="O20" s="215" t="s">
        <v>1650</v>
      </c>
      <c r="P20" s="1" t="str">
        <f t="shared" si="7"/>
        <v>★◇⑨</v>
      </c>
      <c r="Q20" s="949">
        <v>74900</v>
      </c>
      <c r="R20" s="186">
        <f>設定!$F$3</f>
        <v>1</v>
      </c>
      <c r="S20" s="130">
        <f>設定!$E$6</f>
        <v>1</v>
      </c>
      <c r="T20" s="950">
        <f t="shared" si="0"/>
        <v>74900</v>
      </c>
      <c r="U20" s="130">
        <f>設定!$E$12</f>
        <v>0</v>
      </c>
      <c r="V20" s="130">
        <f>設定!$I$12</f>
        <v>1</v>
      </c>
      <c r="W20" s="187">
        <f>設定!$C$24</f>
        <v>0</v>
      </c>
      <c r="X20" s="951">
        <f t="shared" si="8"/>
        <v>74900</v>
      </c>
      <c r="Y20" s="130">
        <f>設定!$E$35</f>
        <v>0</v>
      </c>
      <c r="Z20" s="130">
        <f>設定!$I$35</f>
        <v>1</v>
      </c>
      <c r="AA20" s="188">
        <f>設定!$D$41</f>
        <v>0</v>
      </c>
      <c r="AB20" s="170">
        <f>設定!$C$50</f>
        <v>1</v>
      </c>
      <c r="AC20" s="950">
        <f t="shared" si="13"/>
        <v>74900</v>
      </c>
      <c r="AD20" s="186">
        <f>設定!$D$78</f>
        <v>1.1000000000000001</v>
      </c>
      <c r="AE20" s="130">
        <f>設定!$E$82</f>
        <v>0</v>
      </c>
      <c r="AF20" s="130">
        <f>設定!$I$82</f>
        <v>0</v>
      </c>
      <c r="AG20" s="952">
        <f t="shared" si="9"/>
        <v>82390</v>
      </c>
      <c r="AH20" s="130">
        <f>設定!$E$35</f>
        <v>0</v>
      </c>
      <c r="AI20" s="130">
        <f>設定!$I$35</f>
        <v>1</v>
      </c>
      <c r="AJ20" s="170">
        <f>設定!$C$69</f>
        <v>0</v>
      </c>
      <c r="AK20" s="953">
        <f t="shared" si="10"/>
        <v>74900</v>
      </c>
      <c r="AL20" s="186">
        <f>設定!$D$78</f>
        <v>1.1000000000000001</v>
      </c>
      <c r="AM20" s="130">
        <f>設定!$E$82</f>
        <v>0</v>
      </c>
      <c r="AN20" s="130">
        <f>設定!$I$82</f>
        <v>0</v>
      </c>
      <c r="AO20" s="954">
        <f t="shared" si="11"/>
        <v>82390</v>
      </c>
      <c r="AQ20" s="206">
        <f t="shared" si="6"/>
        <v>1</v>
      </c>
    </row>
    <row r="21" spans="1:43">
      <c r="A21" s="1" t="s">
        <v>1836</v>
      </c>
      <c r="B21" s="246">
        <v>1</v>
      </c>
      <c r="D21" s="215" t="s">
        <v>1658</v>
      </c>
      <c r="E21" s="215" t="s">
        <v>828</v>
      </c>
      <c r="F21" s="215" t="s">
        <v>1638</v>
      </c>
      <c r="G21" s="249">
        <v>215</v>
      </c>
      <c r="H21" s="249">
        <v>45</v>
      </c>
      <c r="I21" s="249">
        <v>18</v>
      </c>
      <c r="J21" s="215" t="s">
        <v>304</v>
      </c>
      <c r="K21" s="249"/>
      <c r="L21" s="215" t="s">
        <v>1844</v>
      </c>
      <c r="M21" s="249" t="s">
        <v>1837</v>
      </c>
      <c r="N21" s="215" t="s">
        <v>16</v>
      </c>
      <c r="O21" s="215" t="s">
        <v>1355</v>
      </c>
      <c r="P21" s="1" t="str">
        <f t="shared" si="7"/>
        <v>★⑩</v>
      </c>
      <c r="Q21" s="949">
        <v>54100</v>
      </c>
      <c r="R21" s="186">
        <f>設定!$F$3</f>
        <v>1</v>
      </c>
      <c r="S21" s="130">
        <f>設定!$E$6</f>
        <v>1</v>
      </c>
      <c r="T21" s="950">
        <f t="shared" si="0"/>
        <v>54100</v>
      </c>
      <c r="U21" s="130">
        <f>設定!$E$12</f>
        <v>0</v>
      </c>
      <c r="V21" s="130">
        <f>設定!$I$12</f>
        <v>1</v>
      </c>
      <c r="W21" s="187">
        <f>設定!$C$24</f>
        <v>0</v>
      </c>
      <c r="X21" s="951">
        <f>IF(U21=0,T21-ROUND(ROUND(T21*W21,0),-V21),IF(U21=1,T21-ROUNDUP(ROUND(T21*W21,0),-V21),IF(U21=2,T21-ROUNDDOWN(ROUND(T21*W21,0),-V21))))</f>
        <v>54100</v>
      </c>
      <c r="Y21" s="130">
        <f>設定!$E$35</f>
        <v>0</v>
      </c>
      <c r="Z21" s="130">
        <f>設定!$I$35</f>
        <v>1</v>
      </c>
      <c r="AA21" s="188">
        <f>設定!$D$41</f>
        <v>0</v>
      </c>
      <c r="AB21" s="170">
        <f>設定!$C$50</f>
        <v>1</v>
      </c>
      <c r="AC21" s="950">
        <f>IF(Y21=0,ROUND(AB21*X21,-Z21),IF(Y21=1,ROUNDUP(AB21*X21,-Z21),IF(Y21=2,ROUNDDOWN(AB21*X21,-Z21))))+AA21</f>
        <v>54100</v>
      </c>
      <c r="AD21" s="186">
        <f>設定!$D$78</f>
        <v>1.1000000000000001</v>
      </c>
      <c r="AE21" s="130">
        <f>設定!$E$82</f>
        <v>0</v>
      </c>
      <c r="AF21" s="130">
        <f>設定!$I$82</f>
        <v>0</v>
      </c>
      <c r="AG21" s="952">
        <f>IF(AE21=0,ROUND(AD21*AC21,-AF21),IF(AE21=1,ROUNDUP(AD21*AC21,-AF21),IF(AE21=2,ROUNDDOWN(AD21*AC21,-AF21))))</f>
        <v>59510</v>
      </c>
      <c r="AH21" s="130">
        <f>設定!$E$35</f>
        <v>0</v>
      </c>
      <c r="AI21" s="130">
        <f>設定!$I$35</f>
        <v>1</v>
      </c>
      <c r="AJ21" s="170">
        <f>設定!$C$69</f>
        <v>0</v>
      </c>
      <c r="AK21" s="953">
        <f>IF(AH21=0,ROUND(X21/(1-AJ21),-AI21),IF(AH21=1,ROUNDUP(X21/(1-AJ21),-AI21),IF(AH21=2,ROUNDDOWN(X21/(1-AJ21),-AI21))))</f>
        <v>54100</v>
      </c>
      <c r="AL21" s="186">
        <f>設定!$D$78</f>
        <v>1.1000000000000001</v>
      </c>
      <c r="AM21" s="130">
        <f>設定!$E$82</f>
        <v>0</v>
      </c>
      <c r="AN21" s="130">
        <f>設定!$I$82</f>
        <v>0</v>
      </c>
      <c r="AO21" s="954">
        <f>IF(AM21=0,ROUND(AL21*AK21,-AN21),IF(AM21=1,ROUNDUP(AL21*AK21,-AN21),IF(AM21=2,ROUNDDOWN(AL21*AK21,-AN21))))</f>
        <v>59510</v>
      </c>
      <c r="AQ21" s="206">
        <f t="shared" si="6"/>
        <v>1</v>
      </c>
    </row>
    <row r="22" spans="1:43">
      <c r="A22" s="1" t="s">
        <v>1836</v>
      </c>
      <c r="B22" s="246">
        <v>1</v>
      </c>
      <c r="D22" s="215" t="s">
        <v>1657</v>
      </c>
      <c r="E22" s="215" t="s">
        <v>828</v>
      </c>
      <c r="F22" s="215" t="s">
        <v>1638</v>
      </c>
      <c r="G22" s="249">
        <v>225</v>
      </c>
      <c r="H22" s="249">
        <v>45</v>
      </c>
      <c r="I22" s="249">
        <v>18</v>
      </c>
      <c r="J22" s="215" t="s">
        <v>304</v>
      </c>
      <c r="K22" s="249"/>
      <c r="L22" s="215" t="s">
        <v>1725</v>
      </c>
      <c r="M22" s="249" t="s">
        <v>1837</v>
      </c>
      <c r="N22" s="215" t="s">
        <v>18</v>
      </c>
      <c r="O22" s="215" t="s">
        <v>1226</v>
      </c>
      <c r="P22" s="1" t="str">
        <f t="shared" si="7"/>
        <v>★⑨</v>
      </c>
      <c r="Q22" s="949">
        <v>59000</v>
      </c>
      <c r="R22" s="186">
        <f>設定!$F$3</f>
        <v>1</v>
      </c>
      <c r="S22" s="130">
        <f>設定!$E$6</f>
        <v>1</v>
      </c>
      <c r="T22" s="950">
        <f t="shared" si="0"/>
        <v>59000</v>
      </c>
      <c r="U22" s="130">
        <f>設定!$E$12</f>
        <v>0</v>
      </c>
      <c r="V22" s="130">
        <f>設定!$I$12</f>
        <v>1</v>
      </c>
      <c r="W22" s="187">
        <f>設定!$C$24</f>
        <v>0</v>
      </c>
      <c r="X22" s="951">
        <f>IF(U22=0,T22-ROUND(ROUND(T22*W22,0),-V22),IF(U22=1,T22-ROUNDUP(ROUND(T22*W22,0),-V22),IF(U22=2,T22-ROUNDDOWN(ROUND(T22*W22,0),-V22))))</f>
        <v>59000</v>
      </c>
      <c r="Y22" s="130">
        <f>設定!$E$35</f>
        <v>0</v>
      </c>
      <c r="Z22" s="130">
        <f>設定!$I$35</f>
        <v>1</v>
      </c>
      <c r="AA22" s="188">
        <f>設定!$D$41</f>
        <v>0</v>
      </c>
      <c r="AB22" s="170">
        <f>設定!$C$50</f>
        <v>1</v>
      </c>
      <c r="AC22" s="950">
        <f>IF(Y22=0,ROUND(AB22*X22,-Z22),IF(Y22=1,ROUNDUP(AB22*X22,-Z22),IF(Y22=2,ROUNDDOWN(AB22*X22,-Z22))))+AA22</f>
        <v>59000</v>
      </c>
      <c r="AD22" s="186">
        <f>設定!$D$78</f>
        <v>1.1000000000000001</v>
      </c>
      <c r="AE22" s="130">
        <f>設定!$E$82</f>
        <v>0</v>
      </c>
      <c r="AF22" s="130">
        <f>設定!$I$82</f>
        <v>0</v>
      </c>
      <c r="AG22" s="952">
        <f>IF(AE22=0,ROUND(AD22*AC22,-AF22),IF(AE22=1,ROUNDUP(AD22*AC22,-AF22),IF(AE22=2,ROUNDDOWN(AD22*AC22,-AF22))))</f>
        <v>64900</v>
      </c>
      <c r="AH22" s="130">
        <f>設定!$E$35</f>
        <v>0</v>
      </c>
      <c r="AI22" s="130">
        <f>設定!$I$35</f>
        <v>1</v>
      </c>
      <c r="AJ22" s="170">
        <f>設定!$C$69</f>
        <v>0</v>
      </c>
      <c r="AK22" s="953">
        <f>IF(AH22=0,ROUND(X22/(1-AJ22),-AI22),IF(AH22=1,ROUNDUP(X22/(1-AJ22),-AI22),IF(AH22=2,ROUNDDOWN(X22/(1-AJ22),-AI22))))</f>
        <v>59000</v>
      </c>
      <c r="AL22" s="186">
        <f>設定!$D$78</f>
        <v>1.1000000000000001</v>
      </c>
      <c r="AM22" s="130">
        <f>設定!$E$82</f>
        <v>0</v>
      </c>
      <c r="AN22" s="130">
        <f>設定!$I$82</f>
        <v>0</v>
      </c>
      <c r="AO22" s="954">
        <f>IF(AM22=0,ROUND(AL22*AK22,-AN22),IF(AM22=1,ROUNDUP(AL22*AK22,-AN22),IF(AM22=2,ROUNDDOWN(AL22*AK22,-AN22))))</f>
        <v>64900</v>
      </c>
      <c r="AQ22" s="206">
        <f t="shared" si="6"/>
        <v>1</v>
      </c>
    </row>
    <row r="23" spans="1:43">
      <c r="A23" s="1" t="s">
        <v>1836</v>
      </c>
      <c r="B23" s="246">
        <v>1</v>
      </c>
      <c r="D23" s="215" t="s">
        <v>1656</v>
      </c>
      <c r="E23" s="215" t="s">
        <v>828</v>
      </c>
      <c r="F23" s="215" t="s">
        <v>1638</v>
      </c>
      <c r="G23" s="249">
        <v>235</v>
      </c>
      <c r="H23" s="249">
        <v>45</v>
      </c>
      <c r="I23" s="249">
        <v>18</v>
      </c>
      <c r="J23" s="215" t="s">
        <v>304</v>
      </c>
      <c r="K23" s="249" t="str">
        <f>IF(G23&gt;=235,"◇","")</f>
        <v>◇</v>
      </c>
      <c r="L23" s="215" t="s">
        <v>1725</v>
      </c>
      <c r="M23" s="249" t="s">
        <v>1837</v>
      </c>
      <c r="N23" s="215" t="s">
        <v>20</v>
      </c>
      <c r="O23" s="215" t="s">
        <v>1227</v>
      </c>
      <c r="P23" s="1" t="str">
        <f t="shared" si="7"/>
        <v>★◇⑨</v>
      </c>
      <c r="Q23" s="949">
        <v>62500</v>
      </c>
      <c r="R23" s="186">
        <f>設定!$F$3</f>
        <v>1</v>
      </c>
      <c r="S23" s="130">
        <f>設定!$E$6</f>
        <v>1</v>
      </c>
      <c r="T23" s="950">
        <f t="shared" si="0"/>
        <v>62500</v>
      </c>
      <c r="U23" s="130">
        <f>設定!$E$12</f>
        <v>0</v>
      </c>
      <c r="V23" s="130">
        <f>設定!$I$12</f>
        <v>1</v>
      </c>
      <c r="W23" s="187">
        <f>設定!$C$24</f>
        <v>0</v>
      </c>
      <c r="X23" s="951">
        <f>IF(U23=0,T23-ROUND(ROUND(T23*W23,0),-V23),IF(U23=1,T23-ROUNDUP(ROUND(T23*W23,0),-V23),IF(U23=2,T23-ROUNDDOWN(ROUND(T23*W23,0),-V23))))</f>
        <v>62500</v>
      </c>
      <c r="Y23" s="130">
        <f>設定!$E$35</f>
        <v>0</v>
      </c>
      <c r="Z23" s="130">
        <f>設定!$I$35</f>
        <v>1</v>
      </c>
      <c r="AA23" s="188">
        <f>設定!$D$41</f>
        <v>0</v>
      </c>
      <c r="AB23" s="170">
        <f>設定!$C$50</f>
        <v>1</v>
      </c>
      <c r="AC23" s="950">
        <f>IF(Y23=0,ROUND(AB23*X23,-Z23),IF(Y23=1,ROUNDUP(AB23*X23,-Z23),IF(Y23=2,ROUNDDOWN(AB23*X23,-Z23))))+AA23</f>
        <v>62500</v>
      </c>
      <c r="AD23" s="186">
        <f>設定!$D$78</f>
        <v>1.1000000000000001</v>
      </c>
      <c r="AE23" s="130">
        <f>設定!$E$82</f>
        <v>0</v>
      </c>
      <c r="AF23" s="130">
        <f>設定!$I$82</f>
        <v>0</v>
      </c>
      <c r="AG23" s="952">
        <f>IF(AE23=0,ROUND(AD23*AC23,-AF23),IF(AE23=1,ROUNDUP(AD23*AC23,-AF23),IF(AE23=2,ROUNDDOWN(AD23*AC23,-AF23))))</f>
        <v>68750</v>
      </c>
      <c r="AH23" s="130">
        <f>設定!$E$35</f>
        <v>0</v>
      </c>
      <c r="AI23" s="130">
        <f>設定!$I$35</f>
        <v>1</v>
      </c>
      <c r="AJ23" s="170">
        <f>設定!$C$69</f>
        <v>0</v>
      </c>
      <c r="AK23" s="953">
        <f>IF(AH23=0,ROUND(X23/(1-AJ23),-AI23),IF(AH23=1,ROUNDUP(X23/(1-AJ23),-AI23),IF(AH23=2,ROUNDDOWN(X23/(1-AJ23),-AI23))))</f>
        <v>62500</v>
      </c>
      <c r="AL23" s="186">
        <f>設定!$D$78</f>
        <v>1.1000000000000001</v>
      </c>
      <c r="AM23" s="130">
        <f>設定!$E$82</f>
        <v>0</v>
      </c>
      <c r="AN23" s="130">
        <f>設定!$I$82</f>
        <v>0</v>
      </c>
      <c r="AO23" s="954">
        <f>IF(AM23=0,ROUND(AL23*AK23,-AN23),IF(AM23=1,ROUNDUP(AL23*AK23,-AN23),IF(AM23=2,ROUNDDOWN(AL23*AK23,-AN23))))</f>
        <v>68750</v>
      </c>
      <c r="AQ23" s="206">
        <f t="shared" si="6"/>
        <v>1</v>
      </c>
    </row>
    <row r="24" spans="1:43">
      <c r="A24" s="1" t="s">
        <v>1836</v>
      </c>
      <c r="B24" s="246">
        <v>1</v>
      </c>
      <c r="D24" s="215" t="s">
        <v>1655</v>
      </c>
      <c r="E24" s="215" t="s">
        <v>828</v>
      </c>
      <c r="F24" s="215" t="s">
        <v>1638</v>
      </c>
      <c r="G24" s="249">
        <v>245</v>
      </c>
      <c r="H24" s="249">
        <v>45</v>
      </c>
      <c r="I24" s="249">
        <v>18</v>
      </c>
      <c r="J24" s="215" t="s">
        <v>304</v>
      </c>
      <c r="K24" s="249" t="str">
        <f t="shared" si="12"/>
        <v>◇</v>
      </c>
      <c r="L24" s="215" t="s">
        <v>1725</v>
      </c>
      <c r="M24" s="249" t="s">
        <v>1837</v>
      </c>
      <c r="N24" s="215" t="s">
        <v>22</v>
      </c>
      <c r="O24" s="215" t="s">
        <v>1522</v>
      </c>
      <c r="P24" s="1" t="str">
        <f t="shared" si="7"/>
        <v>★◇⑨</v>
      </c>
      <c r="Q24" s="949">
        <v>65700</v>
      </c>
      <c r="R24" s="186">
        <f>設定!$F$3</f>
        <v>1</v>
      </c>
      <c r="S24" s="130">
        <f>設定!$E$6</f>
        <v>1</v>
      </c>
      <c r="T24" s="950">
        <f t="shared" si="0"/>
        <v>65700</v>
      </c>
      <c r="U24" s="130">
        <f>設定!$E$12</f>
        <v>0</v>
      </c>
      <c r="V24" s="130">
        <f>設定!$I$12</f>
        <v>1</v>
      </c>
      <c r="W24" s="187">
        <f>設定!$C$24</f>
        <v>0</v>
      </c>
      <c r="X24" s="951">
        <f t="shared" si="8"/>
        <v>65700</v>
      </c>
      <c r="Y24" s="130">
        <f>設定!$E$35</f>
        <v>0</v>
      </c>
      <c r="Z24" s="130">
        <f>設定!$I$35</f>
        <v>1</v>
      </c>
      <c r="AA24" s="188">
        <f>設定!$D$41</f>
        <v>0</v>
      </c>
      <c r="AB24" s="170">
        <f>設定!$C$50</f>
        <v>1</v>
      </c>
      <c r="AC24" s="950">
        <f t="shared" si="13"/>
        <v>65700</v>
      </c>
      <c r="AD24" s="186">
        <f>設定!$D$78</f>
        <v>1.1000000000000001</v>
      </c>
      <c r="AE24" s="130">
        <f>設定!$E$82</f>
        <v>0</v>
      </c>
      <c r="AF24" s="130">
        <f>設定!$I$82</f>
        <v>0</v>
      </c>
      <c r="AG24" s="952">
        <f t="shared" si="9"/>
        <v>72270</v>
      </c>
      <c r="AH24" s="130">
        <f>設定!$E$35</f>
        <v>0</v>
      </c>
      <c r="AI24" s="130">
        <f>設定!$I$35</f>
        <v>1</v>
      </c>
      <c r="AJ24" s="170">
        <f>設定!$C$69</f>
        <v>0</v>
      </c>
      <c r="AK24" s="953">
        <f t="shared" si="10"/>
        <v>65700</v>
      </c>
      <c r="AL24" s="186">
        <f>設定!$D$78</f>
        <v>1.1000000000000001</v>
      </c>
      <c r="AM24" s="130">
        <f>設定!$E$82</f>
        <v>0</v>
      </c>
      <c r="AN24" s="130">
        <f>設定!$I$82</f>
        <v>0</v>
      </c>
      <c r="AO24" s="954">
        <f t="shared" si="11"/>
        <v>72270</v>
      </c>
      <c r="AQ24" s="206">
        <f t="shared" si="6"/>
        <v>1</v>
      </c>
    </row>
    <row r="25" spans="1:43">
      <c r="A25" s="1" t="s">
        <v>1836</v>
      </c>
      <c r="B25" s="246">
        <v>1</v>
      </c>
      <c r="D25" s="215" t="s">
        <v>1662</v>
      </c>
      <c r="E25" s="215" t="s">
        <v>828</v>
      </c>
      <c r="F25" s="215" t="s">
        <v>1638</v>
      </c>
      <c r="G25" s="249">
        <v>215</v>
      </c>
      <c r="H25" s="249">
        <v>50</v>
      </c>
      <c r="I25" s="249">
        <v>18</v>
      </c>
      <c r="J25" s="215"/>
      <c r="K25" s="249"/>
      <c r="L25" s="215" t="s">
        <v>1726</v>
      </c>
      <c r="M25" s="249" t="s">
        <v>1837</v>
      </c>
      <c r="N25" s="215" t="s">
        <v>553</v>
      </c>
      <c r="O25" s="215" t="s">
        <v>554</v>
      </c>
      <c r="P25" s="1" t="str">
        <f t="shared" si="7"/>
        <v>⑩</v>
      </c>
      <c r="Q25" s="949">
        <v>56800</v>
      </c>
      <c r="R25" s="186">
        <f>設定!$F$3</f>
        <v>1</v>
      </c>
      <c r="S25" s="130">
        <f>設定!$E$6</f>
        <v>1</v>
      </c>
      <c r="T25" s="950">
        <f t="shared" si="0"/>
        <v>56800</v>
      </c>
      <c r="U25" s="130">
        <f>設定!$E$12</f>
        <v>0</v>
      </c>
      <c r="V25" s="130">
        <f>設定!$I$12</f>
        <v>1</v>
      </c>
      <c r="W25" s="187">
        <f>設定!$C$24</f>
        <v>0</v>
      </c>
      <c r="X25" s="951">
        <f>IF(U25=0,T25-ROUND(ROUND(T25*W25,0),-V25),IF(U25=1,T25-ROUNDUP(ROUND(T25*W25,0),-V25),IF(U25=2,T25-ROUNDDOWN(ROUND(T25*W25,0),-V25))))</f>
        <v>56800</v>
      </c>
      <c r="Y25" s="130">
        <f>設定!$E$35</f>
        <v>0</v>
      </c>
      <c r="Z25" s="130">
        <f>設定!$I$35</f>
        <v>1</v>
      </c>
      <c r="AA25" s="188">
        <f>設定!$D$41</f>
        <v>0</v>
      </c>
      <c r="AB25" s="170">
        <f>設定!$C$50</f>
        <v>1</v>
      </c>
      <c r="AC25" s="950">
        <f>IF(Y25=0,ROUND(AB25*X25,-Z25),IF(Y25=1,ROUNDUP(AB25*X25,-Z25),IF(Y25=2,ROUNDDOWN(AB25*X25,-Z25))))+AA25</f>
        <v>56800</v>
      </c>
      <c r="AD25" s="186">
        <f>設定!$D$78</f>
        <v>1.1000000000000001</v>
      </c>
      <c r="AE25" s="130">
        <f>設定!$E$82</f>
        <v>0</v>
      </c>
      <c r="AF25" s="130">
        <f>設定!$I$82</f>
        <v>0</v>
      </c>
      <c r="AG25" s="952">
        <f>IF(AE25=0,ROUND(AD25*AC25,-AF25),IF(AE25=1,ROUNDUP(AD25*AC25,-AF25),IF(AE25=2,ROUNDDOWN(AD25*AC25,-AF25))))</f>
        <v>62480</v>
      </c>
      <c r="AH25" s="130">
        <f>設定!$E$35</f>
        <v>0</v>
      </c>
      <c r="AI25" s="130">
        <f>設定!$I$35</f>
        <v>1</v>
      </c>
      <c r="AJ25" s="170">
        <f>設定!$C$69</f>
        <v>0</v>
      </c>
      <c r="AK25" s="953">
        <f>IF(AH25=0,ROUND(X25/(1-AJ25),-AI25),IF(AH25=1,ROUNDUP(X25/(1-AJ25),-AI25),IF(AH25=2,ROUNDDOWN(X25/(1-AJ25),-AI25))))</f>
        <v>56800</v>
      </c>
      <c r="AL25" s="186">
        <f>設定!$D$78</f>
        <v>1.1000000000000001</v>
      </c>
      <c r="AM25" s="130">
        <f>設定!$E$82</f>
        <v>0</v>
      </c>
      <c r="AN25" s="130">
        <f>設定!$I$82</f>
        <v>0</v>
      </c>
      <c r="AO25" s="954">
        <f>IF(AM25=0,ROUND(AL25*AK25,-AN25),IF(AM25=1,ROUNDUP(AL25*AK25,-AN25),IF(AM25=2,ROUNDDOWN(AL25*AK25,-AN25))))</f>
        <v>62480</v>
      </c>
      <c r="AQ25" s="206">
        <f t="shared" si="6"/>
        <v>1</v>
      </c>
    </row>
    <row r="26" spans="1:43">
      <c r="A26" s="1" t="s">
        <v>1836</v>
      </c>
      <c r="B26" s="246">
        <v>1</v>
      </c>
      <c r="D26" s="215" t="s">
        <v>1661</v>
      </c>
      <c r="E26" s="215" t="s">
        <v>828</v>
      </c>
      <c r="F26" s="215" t="s">
        <v>1638</v>
      </c>
      <c r="G26" s="249">
        <v>225</v>
      </c>
      <c r="H26" s="249">
        <v>50</v>
      </c>
      <c r="I26" s="249">
        <v>18</v>
      </c>
      <c r="J26" s="215"/>
      <c r="K26" s="249"/>
      <c r="L26" s="215" t="s">
        <v>1725</v>
      </c>
      <c r="M26" s="249" t="s">
        <v>1837</v>
      </c>
      <c r="N26" s="215" t="s">
        <v>26</v>
      </c>
      <c r="O26" s="215" t="s">
        <v>182</v>
      </c>
      <c r="P26" s="1" t="str">
        <f t="shared" si="7"/>
        <v>⑨</v>
      </c>
      <c r="Q26" s="949">
        <v>59700</v>
      </c>
      <c r="R26" s="186">
        <f>設定!$F$3</f>
        <v>1</v>
      </c>
      <c r="S26" s="130">
        <f>設定!$E$6</f>
        <v>1</v>
      </c>
      <c r="T26" s="950">
        <f t="shared" si="0"/>
        <v>59700</v>
      </c>
      <c r="U26" s="130">
        <f>設定!$E$12</f>
        <v>0</v>
      </c>
      <c r="V26" s="130">
        <f>設定!$I$12</f>
        <v>1</v>
      </c>
      <c r="W26" s="187">
        <f>設定!$C$24</f>
        <v>0</v>
      </c>
      <c r="X26" s="951">
        <f>IF(U26=0,T26-ROUND(ROUND(T26*W26,0),-V26),IF(U26=1,T26-ROUNDUP(ROUND(T26*W26,0),-V26),IF(U26=2,T26-ROUNDDOWN(ROUND(T26*W26,0),-V26))))</f>
        <v>59700</v>
      </c>
      <c r="Y26" s="130">
        <f>設定!$E$35</f>
        <v>0</v>
      </c>
      <c r="Z26" s="130">
        <f>設定!$I$35</f>
        <v>1</v>
      </c>
      <c r="AA26" s="188">
        <f>設定!$D$41</f>
        <v>0</v>
      </c>
      <c r="AB26" s="170">
        <f>設定!$C$50</f>
        <v>1</v>
      </c>
      <c r="AC26" s="950">
        <f>IF(Y26=0,ROUND(AB26*X26,-Z26),IF(Y26=1,ROUNDUP(AB26*X26,-Z26),IF(Y26=2,ROUNDDOWN(AB26*X26,-Z26))))+AA26</f>
        <v>59700</v>
      </c>
      <c r="AD26" s="186">
        <f>設定!$D$78</f>
        <v>1.1000000000000001</v>
      </c>
      <c r="AE26" s="130">
        <f>設定!$E$82</f>
        <v>0</v>
      </c>
      <c r="AF26" s="130">
        <f>設定!$I$82</f>
        <v>0</v>
      </c>
      <c r="AG26" s="952">
        <f>IF(AE26=0,ROUND(AD26*AC26,-AF26),IF(AE26=1,ROUNDUP(AD26*AC26,-AF26),IF(AE26=2,ROUNDDOWN(AD26*AC26,-AF26))))</f>
        <v>65670</v>
      </c>
      <c r="AH26" s="130">
        <f>設定!$E$35</f>
        <v>0</v>
      </c>
      <c r="AI26" s="130">
        <f>設定!$I$35</f>
        <v>1</v>
      </c>
      <c r="AJ26" s="170">
        <f>設定!$C$69</f>
        <v>0</v>
      </c>
      <c r="AK26" s="953">
        <f>IF(AH26=0,ROUND(X26/(1-AJ26),-AI26),IF(AH26=1,ROUNDUP(X26/(1-AJ26),-AI26),IF(AH26=2,ROUNDDOWN(X26/(1-AJ26),-AI26))))</f>
        <v>59700</v>
      </c>
      <c r="AL26" s="186">
        <f>設定!$D$78</f>
        <v>1.1000000000000001</v>
      </c>
      <c r="AM26" s="130">
        <f>設定!$E$82</f>
        <v>0</v>
      </c>
      <c r="AN26" s="130">
        <f>設定!$I$82</f>
        <v>0</v>
      </c>
      <c r="AO26" s="954">
        <f>IF(AM26=0,ROUND(AL26*AK26,-AN26),IF(AM26=1,ROUNDUP(AL26*AK26,-AN26),IF(AM26=2,ROUNDDOWN(AL26*AK26,-AN26))))</f>
        <v>65670</v>
      </c>
      <c r="AQ26" s="206">
        <f t="shared" si="6"/>
        <v>1</v>
      </c>
    </row>
    <row r="27" spans="1:43">
      <c r="A27" s="1" t="s">
        <v>1836</v>
      </c>
      <c r="B27" s="246">
        <v>1</v>
      </c>
      <c r="D27" s="215" t="s">
        <v>1659</v>
      </c>
      <c r="E27" s="215" t="s">
        <v>828</v>
      </c>
      <c r="F27" s="215" t="s">
        <v>1638</v>
      </c>
      <c r="G27" s="249">
        <v>235</v>
      </c>
      <c r="H27" s="249">
        <v>50</v>
      </c>
      <c r="I27" s="249">
        <v>18</v>
      </c>
      <c r="J27" s="215" t="s">
        <v>304</v>
      </c>
      <c r="K27" s="249" t="str">
        <f t="shared" si="12"/>
        <v>◇</v>
      </c>
      <c r="L27" s="215" t="s">
        <v>1725</v>
      </c>
      <c r="M27" s="249" t="s">
        <v>1837</v>
      </c>
      <c r="N27" s="215" t="s">
        <v>28</v>
      </c>
      <c r="O27" s="215" t="s">
        <v>1660</v>
      </c>
      <c r="P27" s="1" t="str">
        <f t="shared" si="7"/>
        <v>★◇⑨</v>
      </c>
      <c r="Q27" s="949">
        <v>61500</v>
      </c>
      <c r="R27" s="186">
        <f>設定!$F$3</f>
        <v>1</v>
      </c>
      <c r="S27" s="130">
        <f>設定!$E$6</f>
        <v>1</v>
      </c>
      <c r="T27" s="950">
        <f t="shared" si="0"/>
        <v>61500</v>
      </c>
      <c r="U27" s="130">
        <f>設定!$E$12</f>
        <v>0</v>
      </c>
      <c r="V27" s="130">
        <f>設定!$I$12</f>
        <v>1</v>
      </c>
      <c r="W27" s="187">
        <f>設定!$C$24</f>
        <v>0</v>
      </c>
      <c r="X27" s="951">
        <f t="shared" si="8"/>
        <v>61500</v>
      </c>
      <c r="Y27" s="130">
        <f>設定!$E$35</f>
        <v>0</v>
      </c>
      <c r="Z27" s="130">
        <f>設定!$I$35</f>
        <v>1</v>
      </c>
      <c r="AA27" s="188">
        <f>設定!$D$41</f>
        <v>0</v>
      </c>
      <c r="AB27" s="170">
        <f>設定!$C$50</f>
        <v>1</v>
      </c>
      <c r="AC27" s="950">
        <f t="shared" si="13"/>
        <v>61500</v>
      </c>
      <c r="AD27" s="186">
        <f>設定!$D$78</f>
        <v>1.1000000000000001</v>
      </c>
      <c r="AE27" s="130">
        <f>設定!$E$82</f>
        <v>0</v>
      </c>
      <c r="AF27" s="130">
        <f>設定!$I$82</f>
        <v>0</v>
      </c>
      <c r="AG27" s="952">
        <f t="shared" si="9"/>
        <v>67650</v>
      </c>
      <c r="AH27" s="130">
        <f>設定!$E$35</f>
        <v>0</v>
      </c>
      <c r="AI27" s="130">
        <f>設定!$I$35</f>
        <v>1</v>
      </c>
      <c r="AJ27" s="170">
        <f>設定!$C$69</f>
        <v>0</v>
      </c>
      <c r="AK27" s="953">
        <f t="shared" si="10"/>
        <v>61500</v>
      </c>
      <c r="AL27" s="186">
        <f>設定!$D$78</f>
        <v>1.1000000000000001</v>
      </c>
      <c r="AM27" s="130">
        <f>設定!$E$82</f>
        <v>0</v>
      </c>
      <c r="AN27" s="130">
        <f>設定!$I$82</f>
        <v>0</v>
      </c>
      <c r="AO27" s="954">
        <f t="shared" si="11"/>
        <v>67650</v>
      </c>
      <c r="AQ27" s="206">
        <f t="shared" si="6"/>
        <v>1</v>
      </c>
    </row>
    <row r="28" spans="1:43">
      <c r="A28" s="1" t="s">
        <v>1836</v>
      </c>
      <c r="B28" s="246">
        <v>1</v>
      </c>
      <c r="D28" s="215" t="s">
        <v>1664</v>
      </c>
      <c r="E28" s="215" t="s">
        <v>828</v>
      </c>
      <c r="F28" s="215" t="s">
        <v>1638</v>
      </c>
      <c r="G28" s="249">
        <v>215</v>
      </c>
      <c r="H28" s="249">
        <v>55</v>
      </c>
      <c r="I28" s="249">
        <v>18</v>
      </c>
      <c r="J28" s="215" t="s">
        <v>304</v>
      </c>
      <c r="K28" s="249"/>
      <c r="L28" s="215" t="s">
        <v>1844</v>
      </c>
      <c r="M28" s="249" t="s">
        <v>1837</v>
      </c>
      <c r="N28" s="215" t="s">
        <v>25</v>
      </c>
      <c r="O28" s="215" t="s">
        <v>1228</v>
      </c>
      <c r="P28" s="1" t="str">
        <f t="shared" si="7"/>
        <v>★⑩</v>
      </c>
      <c r="Q28" s="949">
        <v>56600</v>
      </c>
      <c r="R28" s="186">
        <f>設定!$F$3</f>
        <v>1</v>
      </c>
      <c r="S28" s="130">
        <f>設定!$E$6</f>
        <v>1</v>
      </c>
      <c r="T28" s="950">
        <f t="shared" si="0"/>
        <v>56600</v>
      </c>
      <c r="U28" s="130">
        <f>設定!$E$12</f>
        <v>0</v>
      </c>
      <c r="V28" s="130">
        <f>設定!$I$12</f>
        <v>1</v>
      </c>
      <c r="W28" s="187">
        <f>設定!$C$24</f>
        <v>0</v>
      </c>
      <c r="X28" s="951">
        <f>IF(U28=0,T28-ROUND(ROUND(T28*W28,0),-V28),IF(U28=1,T28-ROUNDUP(ROUND(T28*W28,0),-V28),IF(U28=2,T28-ROUNDDOWN(ROUND(T28*W28,0),-V28))))</f>
        <v>56600</v>
      </c>
      <c r="Y28" s="130">
        <f>設定!$E$35</f>
        <v>0</v>
      </c>
      <c r="Z28" s="130">
        <f>設定!$I$35</f>
        <v>1</v>
      </c>
      <c r="AA28" s="188">
        <f>設定!$D$41</f>
        <v>0</v>
      </c>
      <c r="AB28" s="170">
        <f>設定!$C$50</f>
        <v>1</v>
      </c>
      <c r="AC28" s="950">
        <f>IF(Y28=0,ROUND(AB28*X28,-Z28),IF(Y28=1,ROUNDUP(AB28*X28,-Z28),IF(Y28=2,ROUNDDOWN(AB28*X28,-Z28))))+AA28</f>
        <v>56600</v>
      </c>
      <c r="AD28" s="186">
        <f>設定!$D$78</f>
        <v>1.1000000000000001</v>
      </c>
      <c r="AE28" s="130">
        <f>設定!$E$82</f>
        <v>0</v>
      </c>
      <c r="AF28" s="130">
        <f>設定!$I$82</f>
        <v>0</v>
      </c>
      <c r="AG28" s="952">
        <f>IF(AE28=0,ROUND(AD28*AC28,-AF28),IF(AE28=1,ROUNDUP(AD28*AC28,-AF28),IF(AE28=2,ROUNDDOWN(AD28*AC28,-AF28))))</f>
        <v>62260</v>
      </c>
      <c r="AH28" s="130">
        <f>設定!$E$35</f>
        <v>0</v>
      </c>
      <c r="AI28" s="130">
        <f>設定!$I$35</f>
        <v>1</v>
      </c>
      <c r="AJ28" s="170">
        <f>設定!$C$69</f>
        <v>0</v>
      </c>
      <c r="AK28" s="953">
        <f>IF(AH28=0,ROUND(X28/(1-AJ28),-AI28),IF(AH28=1,ROUNDUP(X28/(1-AJ28),-AI28),IF(AH28=2,ROUNDDOWN(X28/(1-AJ28),-AI28))))</f>
        <v>56600</v>
      </c>
      <c r="AL28" s="186">
        <f>設定!$D$78</f>
        <v>1.1000000000000001</v>
      </c>
      <c r="AM28" s="130">
        <f>設定!$E$82</f>
        <v>0</v>
      </c>
      <c r="AN28" s="130">
        <f>設定!$I$82</f>
        <v>0</v>
      </c>
      <c r="AO28" s="954">
        <f>IF(AM28=0,ROUND(AL28*AK28,-AN28),IF(AM28=1,ROUNDUP(AL28*AK28,-AN28),IF(AM28=2,ROUNDDOWN(AL28*AK28,-AN28))))</f>
        <v>62260</v>
      </c>
      <c r="AQ28" s="206">
        <f t="shared" si="6"/>
        <v>1</v>
      </c>
    </row>
    <row r="29" spans="1:43">
      <c r="A29" s="1" t="s">
        <v>1836</v>
      </c>
      <c r="B29" s="246">
        <v>1</v>
      </c>
      <c r="D29" s="215" t="s">
        <v>1663</v>
      </c>
      <c r="E29" s="215" t="s">
        <v>828</v>
      </c>
      <c r="F29" s="215" t="s">
        <v>1638</v>
      </c>
      <c r="G29" s="249">
        <v>225</v>
      </c>
      <c r="H29" s="249">
        <v>55</v>
      </c>
      <c r="I29" s="249">
        <v>18</v>
      </c>
      <c r="J29" s="215" t="s">
        <v>304</v>
      </c>
      <c r="K29" s="249"/>
      <c r="L29" s="215" t="s">
        <v>1725</v>
      </c>
      <c r="M29" s="249" t="s">
        <v>1837</v>
      </c>
      <c r="N29" s="215" t="s">
        <v>27</v>
      </c>
      <c r="O29" s="215" t="s">
        <v>1506</v>
      </c>
      <c r="P29" s="1" t="str">
        <f t="shared" si="7"/>
        <v>★⑨</v>
      </c>
      <c r="Q29" s="949">
        <v>58300</v>
      </c>
      <c r="R29" s="186">
        <f>設定!$F$3</f>
        <v>1</v>
      </c>
      <c r="S29" s="130">
        <f>設定!$E$6</f>
        <v>1</v>
      </c>
      <c r="T29" s="950">
        <f t="shared" si="0"/>
        <v>58300</v>
      </c>
      <c r="U29" s="130">
        <f>設定!$E$12</f>
        <v>0</v>
      </c>
      <c r="V29" s="130">
        <f>設定!$I$12</f>
        <v>1</v>
      </c>
      <c r="W29" s="187">
        <f>設定!$C$24</f>
        <v>0</v>
      </c>
      <c r="X29" s="951">
        <f t="shared" si="8"/>
        <v>58300</v>
      </c>
      <c r="Y29" s="130">
        <f>設定!$E$35</f>
        <v>0</v>
      </c>
      <c r="Z29" s="130">
        <f>設定!$I$35</f>
        <v>1</v>
      </c>
      <c r="AA29" s="188">
        <f>設定!$D$41</f>
        <v>0</v>
      </c>
      <c r="AB29" s="170">
        <f>設定!$C$50</f>
        <v>1</v>
      </c>
      <c r="AC29" s="950">
        <f t="shared" si="13"/>
        <v>58300</v>
      </c>
      <c r="AD29" s="186">
        <f>設定!$D$78</f>
        <v>1.1000000000000001</v>
      </c>
      <c r="AE29" s="130">
        <f>設定!$E$82</f>
        <v>0</v>
      </c>
      <c r="AF29" s="130">
        <f>設定!$I$82</f>
        <v>0</v>
      </c>
      <c r="AG29" s="952">
        <f t="shared" si="9"/>
        <v>64130</v>
      </c>
      <c r="AH29" s="130">
        <f>設定!$E$35</f>
        <v>0</v>
      </c>
      <c r="AI29" s="130">
        <f>設定!$I$35</f>
        <v>1</v>
      </c>
      <c r="AJ29" s="170">
        <f>設定!$C$69</f>
        <v>0</v>
      </c>
      <c r="AK29" s="953">
        <f t="shared" si="10"/>
        <v>58300</v>
      </c>
      <c r="AL29" s="186">
        <f>設定!$D$78</f>
        <v>1.1000000000000001</v>
      </c>
      <c r="AM29" s="130">
        <f>設定!$E$82</f>
        <v>0</v>
      </c>
      <c r="AN29" s="130">
        <f>設定!$I$82</f>
        <v>0</v>
      </c>
      <c r="AO29" s="954">
        <f t="shared" si="11"/>
        <v>64130</v>
      </c>
      <c r="AQ29" s="206">
        <f t="shared" si="6"/>
        <v>1</v>
      </c>
    </row>
    <row r="30" spans="1:43">
      <c r="A30" s="1" t="s">
        <v>1836</v>
      </c>
      <c r="B30" s="246">
        <v>1</v>
      </c>
      <c r="D30" s="215" t="s">
        <v>1666</v>
      </c>
      <c r="E30" s="215" t="s">
        <v>310</v>
      </c>
      <c r="F30" s="215" t="s">
        <v>1638</v>
      </c>
      <c r="G30" s="249">
        <v>215</v>
      </c>
      <c r="H30" s="249">
        <v>60</v>
      </c>
      <c r="I30" s="249">
        <v>18</v>
      </c>
      <c r="J30" s="215" t="s">
        <v>304</v>
      </c>
      <c r="K30" s="249"/>
      <c r="L30" s="215" t="s">
        <v>1844</v>
      </c>
      <c r="M30" s="249" t="s">
        <v>1837</v>
      </c>
      <c r="N30" s="215" t="s">
        <v>1236</v>
      </c>
      <c r="O30" s="215" t="s">
        <v>1524</v>
      </c>
      <c r="P30" s="1" t="str">
        <f t="shared" si="7"/>
        <v>★⑩</v>
      </c>
      <c r="Q30" s="949">
        <v>47900</v>
      </c>
      <c r="R30" s="186">
        <f>設定!$F$3</f>
        <v>1</v>
      </c>
      <c r="S30" s="130">
        <f>設定!$E$6</f>
        <v>1</v>
      </c>
      <c r="T30" s="950">
        <f t="shared" si="0"/>
        <v>47900</v>
      </c>
      <c r="U30" s="130">
        <f>設定!$E$12</f>
        <v>0</v>
      </c>
      <c r="V30" s="130">
        <f>設定!$I$12</f>
        <v>1</v>
      </c>
      <c r="W30" s="187">
        <f>設定!$C$24</f>
        <v>0</v>
      </c>
      <c r="X30" s="951">
        <f>IF(U30=0,T30-ROUND(ROUND(T30*W30,0),-V30),IF(U30=1,T30-ROUNDUP(ROUND(T30*W30,0),-V30),IF(U30=2,T30-ROUNDDOWN(ROUND(T30*W30,0),-V30))))</f>
        <v>47900</v>
      </c>
      <c r="Y30" s="130">
        <f>設定!$E$35</f>
        <v>0</v>
      </c>
      <c r="Z30" s="130">
        <f>設定!$I$35</f>
        <v>1</v>
      </c>
      <c r="AA30" s="188">
        <f>設定!$D$41</f>
        <v>0</v>
      </c>
      <c r="AB30" s="170">
        <f>設定!$C$50</f>
        <v>1</v>
      </c>
      <c r="AC30" s="950">
        <f>IF(Y30=0,ROUND(AB30*X30,-Z30),IF(Y30=1,ROUNDUP(AB30*X30,-Z30),IF(Y30=2,ROUNDDOWN(AB30*X30,-Z30))))+AA30</f>
        <v>47900</v>
      </c>
      <c r="AD30" s="186">
        <f>設定!$D$78</f>
        <v>1.1000000000000001</v>
      </c>
      <c r="AE30" s="130">
        <f>設定!$E$82</f>
        <v>0</v>
      </c>
      <c r="AF30" s="130">
        <f>設定!$I$82</f>
        <v>0</v>
      </c>
      <c r="AG30" s="952">
        <f>IF(AE30=0,ROUND(AD30*AC30,-AF30),IF(AE30=1,ROUNDUP(AD30*AC30,-AF30),IF(AE30=2,ROUNDDOWN(AD30*AC30,-AF30))))</f>
        <v>52690</v>
      </c>
      <c r="AH30" s="130">
        <f>設定!$E$35</f>
        <v>0</v>
      </c>
      <c r="AI30" s="130">
        <f>設定!$I$35</f>
        <v>1</v>
      </c>
      <c r="AJ30" s="170">
        <f>設定!$C$69</f>
        <v>0</v>
      </c>
      <c r="AK30" s="953">
        <f>IF(AH30=0,ROUND(X30/(1-AJ30),-AI30),IF(AH30=1,ROUNDUP(X30/(1-AJ30),-AI30),IF(AH30=2,ROUNDDOWN(X30/(1-AJ30),-AI30))))</f>
        <v>47900</v>
      </c>
      <c r="AL30" s="186">
        <f>設定!$D$78</f>
        <v>1.1000000000000001</v>
      </c>
      <c r="AM30" s="130">
        <f>設定!$E$82</f>
        <v>0</v>
      </c>
      <c r="AN30" s="130">
        <f>設定!$I$82</f>
        <v>0</v>
      </c>
      <c r="AO30" s="954">
        <f>IF(AM30=0,ROUND(AL30*AK30,-AN30),IF(AM30=1,ROUNDUP(AL30*AK30,-AN30),IF(AM30=2,ROUNDDOWN(AL30*AK30,-AN30))))</f>
        <v>52690</v>
      </c>
      <c r="AQ30" s="206">
        <f t="shared" si="6"/>
        <v>1</v>
      </c>
    </row>
    <row r="31" spans="1:43">
      <c r="A31" s="1" t="s">
        <v>1836</v>
      </c>
      <c r="B31" s="246">
        <v>1</v>
      </c>
      <c r="D31" s="215" t="s">
        <v>1665</v>
      </c>
      <c r="E31" s="215" t="s">
        <v>310</v>
      </c>
      <c r="F31" s="215" t="s">
        <v>1638</v>
      </c>
      <c r="G31" s="249">
        <v>225</v>
      </c>
      <c r="H31" s="249">
        <v>60</v>
      </c>
      <c r="I31" s="249">
        <v>18</v>
      </c>
      <c r="J31" s="215" t="s">
        <v>304</v>
      </c>
      <c r="K31" s="249"/>
      <c r="L31" s="215" t="s">
        <v>1725</v>
      </c>
      <c r="M31" s="249" t="s">
        <v>1837</v>
      </c>
      <c r="N31" s="215" t="s">
        <v>145</v>
      </c>
      <c r="O31" s="215" t="s">
        <v>1538</v>
      </c>
      <c r="P31" s="1" t="str">
        <f t="shared" si="7"/>
        <v>★⑨</v>
      </c>
      <c r="Q31" s="949">
        <v>49600</v>
      </c>
      <c r="R31" s="186">
        <f>設定!$F$3</f>
        <v>1</v>
      </c>
      <c r="S31" s="130">
        <f>設定!$E$6</f>
        <v>1</v>
      </c>
      <c r="T31" s="950">
        <f t="shared" si="0"/>
        <v>49600</v>
      </c>
      <c r="U31" s="130">
        <f>設定!$E$12</f>
        <v>0</v>
      </c>
      <c r="V31" s="130">
        <f>設定!$I$12</f>
        <v>1</v>
      </c>
      <c r="W31" s="187">
        <f>設定!$C$24</f>
        <v>0</v>
      </c>
      <c r="X31" s="951">
        <f t="shared" si="8"/>
        <v>49600</v>
      </c>
      <c r="Y31" s="130">
        <f>設定!$E$35</f>
        <v>0</v>
      </c>
      <c r="Z31" s="130">
        <f>設定!$I$35</f>
        <v>1</v>
      </c>
      <c r="AA31" s="188">
        <f>設定!$D$41</f>
        <v>0</v>
      </c>
      <c r="AB31" s="170">
        <f>設定!$C$50</f>
        <v>1</v>
      </c>
      <c r="AC31" s="950">
        <f t="shared" si="13"/>
        <v>49600</v>
      </c>
      <c r="AD31" s="186">
        <f>設定!$D$78</f>
        <v>1.1000000000000001</v>
      </c>
      <c r="AE31" s="130">
        <f>設定!$E$82</f>
        <v>0</v>
      </c>
      <c r="AF31" s="130">
        <f>設定!$I$82</f>
        <v>0</v>
      </c>
      <c r="AG31" s="952">
        <f t="shared" si="9"/>
        <v>54560</v>
      </c>
      <c r="AH31" s="130">
        <f>設定!$E$35</f>
        <v>0</v>
      </c>
      <c r="AI31" s="130">
        <f>設定!$I$35</f>
        <v>1</v>
      </c>
      <c r="AJ31" s="170">
        <f>設定!$C$69</f>
        <v>0</v>
      </c>
      <c r="AK31" s="953">
        <f t="shared" si="10"/>
        <v>49600</v>
      </c>
      <c r="AL31" s="186">
        <f>設定!$D$78</f>
        <v>1.1000000000000001</v>
      </c>
      <c r="AM31" s="130">
        <f>設定!$E$82</f>
        <v>0</v>
      </c>
      <c r="AN31" s="130">
        <f>設定!$I$82</f>
        <v>0</v>
      </c>
      <c r="AO31" s="954">
        <f t="shared" si="11"/>
        <v>54560</v>
      </c>
      <c r="AQ31" s="206">
        <f t="shared" si="6"/>
        <v>1</v>
      </c>
    </row>
    <row r="32" spans="1:43">
      <c r="A32" s="1" t="s">
        <v>1836</v>
      </c>
      <c r="B32" s="246">
        <v>1</v>
      </c>
      <c r="D32" s="215" t="s">
        <v>1671</v>
      </c>
      <c r="E32" s="215" t="s">
        <v>828</v>
      </c>
      <c r="F32" s="215" t="s">
        <v>1638</v>
      </c>
      <c r="G32" s="249">
        <v>195</v>
      </c>
      <c r="H32" s="249">
        <v>45</v>
      </c>
      <c r="I32" s="249">
        <v>17</v>
      </c>
      <c r="J32" s="215"/>
      <c r="K32" s="249"/>
      <c r="L32" s="215" t="s">
        <v>1726</v>
      </c>
      <c r="M32" s="249" t="s">
        <v>1837</v>
      </c>
      <c r="N32" s="215" t="s">
        <v>30</v>
      </c>
      <c r="O32" s="215" t="s">
        <v>185</v>
      </c>
      <c r="P32" s="1" t="str">
        <f t="shared" si="7"/>
        <v>⑩</v>
      </c>
      <c r="Q32" s="949">
        <v>44100</v>
      </c>
      <c r="R32" s="186">
        <f>設定!$F$3</f>
        <v>1</v>
      </c>
      <c r="S32" s="130">
        <f>設定!$E$6</f>
        <v>1</v>
      </c>
      <c r="T32" s="950">
        <f t="shared" si="0"/>
        <v>44100</v>
      </c>
      <c r="U32" s="130">
        <f>設定!$E$12</f>
        <v>0</v>
      </c>
      <c r="V32" s="130">
        <f>設定!$I$12</f>
        <v>1</v>
      </c>
      <c r="W32" s="187">
        <f>設定!$C$24</f>
        <v>0</v>
      </c>
      <c r="X32" s="951">
        <f>IF(U32=0,T32-ROUND(ROUND(T32*W32,0),-V32),IF(U32=1,T32-ROUNDUP(ROUND(T32*W32,0),-V32),IF(U32=2,T32-ROUNDDOWN(ROUND(T32*W32,0),-V32))))</f>
        <v>44100</v>
      </c>
      <c r="Y32" s="130">
        <f>設定!$E$35</f>
        <v>0</v>
      </c>
      <c r="Z32" s="130">
        <f>設定!$I$35</f>
        <v>1</v>
      </c>
      <c r="AA32" s="188">
        <f>設定!$D$41</f>
        <v>0</v>
      </c>
      <c r="AB32" s="170">
        <f>設定!$C$50</f>
        <v>1</v>
      </c>
      <c r="AC32" s="950">
        <f>IF(Y32=0,ROUND(AB32*X32,-Z32),IF(Y32=1,ROUNDUP(AB32*X32,-Z32),IF(Y32=2,ROUNDDOWN(AB32*X32,-Z32))))+AA32</f>
        <v>44100</v>
      </c>
      <c r="AD32" s="186">
        <f>設定!$D$78</f>
        <v>1.1000000000000001</v>
      </c>
      <c r="AE32" s="130">
        <f>設定!$E$82</f>
        <v>0</v>
      </c>
      <c r="AF32" s="130">
        <f>設定!$I$82</f>
        <v>0</v>
      </c>
      <c r="AG32" s="952">
        <f>IF(AE32=0,ROUND(AD32*AC32,-AF32),IF(AE32=1,ROUNDUP(AD32*AC32,-AF32),IF(AE32=2,ROUNDDOWN(AD32*AC32,-AF32))))</f>
        <v>48510</v>
      </c>
      <c r="AH32" s="130">
        <f>設定!$E$35</f>
        <v>0</v>
      </c>
      <c r="AI32" s="130">
        <f>設定!$I$35</f>
        <v>1</v>
      </c>
      <c r="AJ32" s="170">
        <f>設定!$C$69</f>
        <v>0</v>
      </c>
      <c r="AK32" s="953">
        <f>IF(AH32=0,ROUND(X32/(1-AJ32),-AI32),IF(AH32=1,ROUNDUP(X32/(1-AJ32),-AI32),IF(AH32=2,ROUNDDOWN(X32/(1-AJ32),-AI32))))</f>
        <v>44100</v>
      </c>
      <c r="AL32" s="186">
        <f>設定!$D$78</f>
        <v>1.1000000000000001</v>
      </c>
      <c r="AM32" s="130">
        <f>設定!$E$82</f>
        <v>0</v>
      </c>
      <c r="AN32" s="130">
        <f>設定!$I$82</f>
        <v>0</v>
      </c>
      <c r="AO32" s="954">
        <f>IF(AM32=0,ROUND(AL32*AK32,-AN32),IF(AM32=1,ROUNDUP(AL32*AK32,-AN32),IF(AM32=2,ROUNDDOWN(AL32*AK32,-AN32))))</f>
        <v>48510</v>
      </c>
      <c r="AQ32" s="206">
        <f t="shared" si="6"/>
        <v>1</v>
      </c>
    </row>
    <row r="33" spans="1:43">
      <c r="A33" s="1" t="s">
        <v>1836</v>
      </c>
      <c r="B33" s="246">
        <v>1</v>
      </c>
      <c r="D33" s="215" t="s">
        <v>1670</v>
      </c>
      <c r="E33" s="215" t="s">
        <v>828</v>
      </c>
      <c r="F33" s="215" t="s">
        <v>1638</v>
      </c>
      <c r="G33" s="249">
        <v>205</v>
      </c>
      <c r="H33" s="249">
        <v>45</v>
      </c>
      <c r="I33" s="249">
        <v>17</v>
      </c>
      <c r="J33" s="215" t="s">
        <v>304</v>
      </c>
      <c r="K33" s="249"/>
      <c r="L33" s="215" t="s">
        <v>1725</v>
      </c>
      <c r="M33" s="249" t="s">
        <v>1837</v>
      </c>
      <c r="N33" s="215" t="s">
        <v>32</v>
      </c>
      <c r="O33" s="215" t="s">
        <v>555</v>
      </c>
      <c r="P33" s="1" t="str">
        <f t="shared" si="7"/>
        <v>★⑨</v>
      </c>
      <c r="Q33" s="949">
        <v>47400</v>
      </c>
      <c r="R33" s="186">
        <f>設定!$F$3</f>
        <v>1</v>
      </c>
      <c r="S33" s="130">
        <f>設定!$E$6</f>
        <v>1</v>
      </c>
      <c r="T33" s="950">
        <f t="shared" si="0"/>
        <v>47400</v>
      </c>
      <c r="U33" s="130">
        <f>設定!$E$12</f>
        <v>0</v>
      </c>
      <c r="V33" s="130">
        <f>設定!$I$12</f>
        <v>1</v>
      </c>
      <c r="W33" s="187">
        <f>設定!$C$24</f>
        <v>0</v>
      </c>
      <c r="X33" s="951">
        <f>IF(U33=0,T33-ROUND(ROUND(T33*W33,0),-V33),IF(U33=1,T33-ROUNDUP(ROUND(T33*W33,0),-V33),IF(U33=2,T33-ROUNDDOWN(ROUND(T33*W33,0),-V33))))</f>
        <v>47400</v>
      </c>
      <c r="Y33" s="130">
        <f>設定!$E$35</f>
        <v>0</v>
      </c>
      <c r="Z33" s="130">
        <f>設定!$I$35</f>
        <v>1</v>
      </c>
      <c r="AA33" s="188">
        <f>設定!$D$41</f>
        <v>0</v>
      </c>
      <c r="AB33" s="170">
        <f>設定!$C$50</f>
        <v>1</v>
      </c>
      <c r="AC33" s="950">
        <f>IF(Y33=0,ROUND(AB33*X33,-Z33),IF(Y33=1,ROUNDUP(AB33*X33,-Z33),IF(Y33=2,ROUNDDOWN(AB33*X33,-Z33))))+AA33</f>
        <v>47400</v>
      </c>
      <c r="AD33" s="186">
        <f>設定!$D$78</f>
        <v>1.1000000000000001</v>
      </c>
      <c r="AE33" s="130">
        <f>設定!$E$82</f>
        <v>0</v>
      </c>
      <c r="AF33" s="130">
        <f>設定!$I$82</f>
        <v>0</v>
      </c>
      <c r="AG33" s="952">
        <f>IF(AE33=0,ROUND(AD33*AC33,-AF33),IF(AE33=1,ROUNDUP(AD33*AC33,-AF33),IF(AE33=2,ROUNDDOWN(AD33*AC33,-AF33))))</f>
        <v>52140</v>
      </c>
      <c r="AH33" s="130">
        <f>設定!$E$35</f>
        <v>0</v>
      </c>
      <c r="AI33" s="130">
        <f>設定!$I$35</f>
        <v>1</v>
      </c>
      <c r="AJ33" s="170">
        <f>設定!$C$69</f>
        <v>0</v>
      </c>
      <c r="AK33" s="953">
        <f>IF(AH33=0,ROUND(X33/(1-AJ33),-AI33),IF(AH33=1,ROUNDUP(X33/(1-AJ33),-AI33),IF(AH33=2,ROUNDDOWN(X33/(1-AJ33),-AI33))))</f>
        <v>47400</v>
      </c>
      <c r="AL33" s="186">
        <f>設定!$D$78</f>
        <v>1.1000000000000001</v>
      </c>
      <c r="AM33" s="130">
        <f>設定!$E$82</f>
        <v>0</v>
      </c>
      <c r="AN33" s="130">
        <f>設定!$I$82</f>
        <v>0</v>
      </c>
      <c r="AO33" s="954">
        <f>IF(AM33=0,ROUND(AL33*AK33,-AN33),IF(AM33=1,ROUNDUP(AL33*AK33,-AN33),IF(AM33=2,ROUNDDOWN(AL33*AK33,-AN33))))</f>
        <v>52140</v>
      </c>
      <c r="AQ33" s="206">
        <f t="shared" si="6"/>
        <v>1</v>
      </c>
    </row>
    <row r="34" spans="1:43">
      <c r="A34" s="1" t="s">
        <v>1836</v>
      </c>
      <c r="B34" s="246">
        <v>1</v>
      </c>
      <c r="D34" s="215" t="s">
        <v>1668</v>
      </c>
      <c r="E34" s="215" t="s">
        <v>828</v>
      </c>
      <c r="F34" s="215" t="s">
        <v>1638</v>
      </c>
      <c r="G34" s="249">
        <v>215</v>
      </c>
      <c r="H34" s="249">
        <v>45</v>
      </c>
      <c r="I34" s="249">
        <v>17</v>
      </c>
      <c r="J34" s="215" t="s">
        <v>304</v>
      </c>
      <c r="K34" s="249"/>
      <c r="L34" s="215" t="s">
        <v>1725</v>
      </c>
      <c r="M34" s="249" t="s">
        <v>1837</v>
      </c>
      <c r="N34" s="215" t="s">
        <v>31</v>
      </c>
      <c r="O34" s="215" t="s">
        <v>1669</v>
      </c>
      <c r="P34" s="1" t="str">
        <f t="shared" si="7"/>
        <v>★⑨</v>
      </c>
      <c r="Q34" s="949">
        <v>50600</v>
      </c>
      <c r="R34" s="186">
        <f>設定!$F$3</f>
        <v>1</v>
      </c>
      <c r="S34" s="130">
        <f>設定!$E$6</f>
        <v>1</v>
      </c>
      <c r="T34" s="950">
        <f t="shared" si="0"/>
        <v>50600</v>
      </c>
      <c r="U34" s="130">
        <f>設定!$E$12</f>
        <v>0</v>
      </c>
      <c r="V34" s="130">
        <f>設定!$I$12</f>
        <v>1</v>
      </c>
      <c r="W34" s="187">
        <f>設定!$C$24</f>
        <v>0</v>
      </c>
      <c r="X34" s="951">
        <f>IF(U34=0,T34-ROUND(ROUND(T34*W34,0),-V34),IF(U34=1,T34-ROUNDUP(ROUND(T34*W34,0),-V34),IF(U34=2,T34-ROUNDDOWN(ROUND(T34*W34,0),-V34))))</f>
        <v>50600</v>
      </c>
      <c r="Y34" s="130">
        <f>設定!$E$35</f>
        <v>0</v>
      </c>
      <c r="Z34" s="130">
        <f>設定!$I$35</f>
        <v>1</v>
      </c>
      <c r="AA34" s="188">
        <f>設定!$D$41</f>
        <v>0</v>
      </c>
      <c r="AB34" s="170">
        <f>設定!$C$50</f>
        <v>1</v>
      </c>
      <c r="AC34" s="950">
        <f>IF(Y34=0,ROUND(AB34*X34,-Z34),IF(Y34=1,ROUNDUP(AB34*X34,-Z34),IF(Y34=2,ROUNDDOWN(AB34*X34,-Z34))))+AA34</f>
        <v>50600</v>
      </c>
      <c r="AD34" s="186">
        <f>設定!$D$78</f>
        <v>1.1000000000000001</v>
      </c>
      <c r="AE34" s="130">
        <f>設定!$E$82</f>
        <v>0</v>
      </c>
      <c r="AF34" s="130">
        <f>設定!$I$82</f>
        <v>0</v>
      </c>
      <c r="AG34" s="952">
        <f>IF(AE34=0,ROUND(AD34*AC34,-AF34),IF(AE34=1,ROUNDUP(AD34*AC34,-AF34),IF(AE34=2,ROUNDDOWN(AD34*AC34,-AF34))))</f>
        <v>55660</v>
      </c>
      <c r="AH34" s="130">
        <f>設定!$E$35</f>
        <v>0</v>
      </c>
      <c r="AI34" s="130">
        <f>設定!$I$35</f>
        <v>1</v>
      </c>
      <c r="AJ34" s="170">
        <f>設定!$C$69</f>
        <v>0</v>
      </c>
      <c r="AK34" s="953">
        <f>IF(AH34=0,ROUND(X34/(1-AJ34),-AI34),IF(AH34=1,ROUNDUP(X34/(1-AJ34),-AI34),IF(AH34=2,ROUNDDOWN(X34/(1-AJ34),-AI34))))</f>
        <v>50600</v>
      </c>
      <c r="AL34" s="186">
        <f>設定!$D$78</f>
        <v>1.1000000000000001</v>
      </c>
      <c r="AM34" s="130">
        <f>設定!$E$82</f>
        <v>0</v>
      </c>
      <c r="AN34" s="130">
        <f>設定!$I$82</f>
        <v>0</v>
      </c>
      <c r="AO34" s="954">
        <f>IF(AM34=0,ROUND(AL34*AK34,-AN34),IF(AM34=1,ROUNDUP(AL34*AK34,-AN34),IF(AM34=2,ROUNDDOWN(AL34*AK34,-AN34))))</f>
        <v>55660</v>
      </c>
      <c r="AQ34" s="206">
        <f t="shared" si="6"/>
        <v>1</v>
      </c>
    </row>
    <row r="35" spans="1:43">
      <c r="A35" s="1" t="s">
        <v>1836</v>
      </c>
      <c r="B35" s="246">
        <v>1</v>
      </c>
      <c r="D35" s="215" t="s">
        <v>1667</v>
      </c>
      <c r="E35" s="215" t="s">
        <v>828</v>
      </c>
      <c r="F35" s="215" t="s">
        <v>1638</v>
      </c>
      <c r="G35" s="249">
        <v>225</v>
      </c>
      <c r="H35" s="249">
        <v>45</v>
      </c>
      <c r="I35" s="249">
        <v>17</v>
      </c>
      <c r="J35" s="215"/>
      <c r="K35" s="249"/>
      <c r="L35" s="215" t="s">
        <v>1726</v>
      </c>
      <c r="M35" s="249" t="s">
        <v>1837</v>
      </c>
      <c r="N35" s="215" t="s">
        <v>33</v>
      </c>
      <c r="O35" s="215" t="s">
        <v>187</v>
      </c>
      <c r="P35" s="1" t="str">
        <f t="shared" si="7"/>
        <v>⑩</v>
      </c>
      <c r="Q35" s="949">
        <v>54100</v>
      </c>
      <c r="R35" s="186">
        <f>設定!$F$3</f>
        <v>1</v>
      </c>
      <c r="S35" s="130">
        <f>設定!$E$6</f>
        <v>1</v>
      </c>
      <c r="T35" s="950">
        <f t="shared" si="0"/>
        <v>54100</v>
      </c>
      <c r="U35" s="130">
        <f>設定!$E$12</f>
        <v>0</v>
      </c>
      <c r="V35" s="130">
        <f>設定!$I$12</f>
        <v>1</v>
      </c>
      <c r="W35" s="187">
        <f>設定!$C$24</f>
        <v>0</v>
      </c>
      <c r="X35" s="951">
        <f t="shared" si="8"/>
        <v>54100</v>
      </c>
      <c r="Y35" s="130">
        <f>設定!$E$35</f>
        <v>0</v>
      </c>
      <c r="Z35" s="130">
        <f>設定!$I$35</f>
        <v>1</v>
      </c>
      <c r="AA35" s="188">
        <f>設定!$D$41</f>
        <v>0</v>
      </c>
      <c r="AB35" s="170">
        <f>設定!$C$50</f>
        <v>1</v>
      </c>
      <c r="AC35" s="950">
        <f t="shared" si="13"/>
        <v>54100</v>
      </c>
      <c r="AD35" s="186">
        <f>設定!$D$78</f>
        <v>1.1000000000000001</v>
      </c>
      <c r="AE35" s="130">
        <f>設定!$E$82</f>
        <v>0</v>
      </c>
      <c r="AF35" s="130">
        <f>設定!$I$82</f>
        <v>0</v>
      </c>
      <c r="AG35" s="952">
        <f t="shared" si="9"/>
        <v>59510</v>
      </c>
      <c r="AH35" s="130">
        <f>設定!$E$35</f>
        <v>0</v>
      </c>
      <c r="AI35" s="130">
        <f>設定!$I$35</f>
        <v>1</v>
      </c>
      <c r="AJ35" s="170">
        <f>設定!$C$69</f>
        <v>0</v>
      </c>
      <c r="AK35" s="953">
        <f t="shared" si="10"/>
        <v>54100</v>
      </c>
      <c r="AL35" s="186">
        <f>設定!$D$78</f>
        <v>1.1000000000000001</v>
      </c>
      <c r="AM35" s="130">
        <f>設定!$E$82</f>
        <v>0</v>
      </c>
      <c r="AN35" s="130">
        <f>設定!$I$82</f>
        <v>0</v>
      </c>
      <c r="AO35" s="954">
        <f t="shared" si="11"/>
        <v>59510</v>
      </c>
      <c r="AQ35" s="206">
        <f t="shared" si="6"/>
        <v>1</v>
      </c>
    </row>
    <row r="36" spans="1:43">
      <c r="A36" s="1" t="s">
        <v>1836</v>
      </c>
      <c r="B36" s="246">
        <v>1</v>
      </c>
      <c r="D36" s="215" t="s">
        <v>1674</v>
      </c>
      <c r="E36" s="215" t="s">
        <v>828</v>
      </c>
      <c r="F36" s="215" t="s">
        <v>1638</v>
      </c>
      <c r="G36" s="249">
        <v>205</v>
      </c>
      <c r="H36" s="249">
        <v>50</v>
      </c>
      <c r="I36" s="249">
        <v>17</v>
      </c>
      <c r="J36" s="215" t="s">
        <v>304</v>
      </c>
      <c r="K36" s="249"/>
      <c r="L36" s="215" t="s">
        <v>1725</v>
      </c>
      <c r="M36" s="249" t="s">
        <v>1837</v>
      </c>
      <c r="N36" s="215" t="s">
        <v>36</v>
      </c>
      <c r="O36" s="215" t="s">
        <v>557</v>
      </c>
      <c r="P36" s="1" t="str">
        <f t="shared" si="7"/>
        <v>★⑨</v>
      </c>
      <c r="Q36" s="949">
        <v>47900</v>
      </c>
      <c r="R36" s="186">
        <f>設定!$F$3</f>
        <v>1</v>
      </c>
      <c r="S36" s="130">
        <f>設定!$E$6</f>
        <v>1</v>
      </c>
      <c r="T36" s="950">
        <f t="shared" si="0"/>
        <v>47900</v>
      </c>
      <c r="U36" s="130">
        <f>設定!$E$12</f>
        <v>0</v>
      </c>
      <c r="V36" s="130">
        <f>設定!$I$12</f>
        <v>1</v>
      </c>
      <c r="W36" s="187">
        <f>設定!$C$24</f>
        <v>0</v>
      </c>
      <c r="X36" s="951">
        <f>IF(U36=0,T36-ROUND(ROUND(T36*W36,0),-V36),IF(U36=1,T36-ROUNDUP(ROUND(T36*W36,0),-V36),IF(U36=2,T36-ROUNDDOWN(ROUND(T36*W36,0),-V36))))</f>
        <v>47900</v>
      </c>
      <c r="Y36" s="130">
        <f>設定!$E$35</f>
        <v>0</v>
      </c>
      <c r="Z36" s="130">
        <f>設定!$I$35</f>
        <v>1</v>
      </c>
      <c r="AA36" s="188">
        <f>設定!$D$41</f>
        <v>0</v>
      </c>
      <c r="AB36" s="170">
        <f>設定!$C$50</f>
        <v>1</v>
      </c>
      <c r="AC36" s="950">
        <f>IF(Y36=0,ROUND(AB36*X36,-Z36),IF(Y36=1,ROUNDUP(AB36*X36,-Z36),IF(Y36=2,ROUNDDOWN(AB36*X36,-Z36))))+AA36</f>
        <v>47900</v>
      </c>
      <c r="AD36" s="186">
        <f>設定!$D$78</f>
        <v>1.1000000000000001</v>
      </c>
      <c r="AE36" s="130">
        <f>設定!$E$82</f>
        <v>0</v>
      </c>
      <c r="AF36" s="130">
        <f>設定!$I$82</f>
        <v>0</v>
      </c>
      <c r="AG36" s="952">
        <f>IF(AE36=0,ROUND(AD36*AC36,-AF36),IF(AE36=1,ROUNDUP(AD36*AC36,-AF36),IF(AE36=2,ROUNDDOWN(AD36*AC36,-AF36))))</f>
        <v>52690</v>
      </c>
      <c r="AH36" s="130">
        <f>設定!$E$35</f>
        <v>0</v>
      </c>
      <c r="AI36" s="130">
        <f>設定!$I$35</f>
        <v>1</v>
      </c>
      <c r="AJ36" s="170">
        <f>設定!$C$69</f>
        <v>0</v>
      </c>
      <c r="AK36" s="953">
        <f>IF(AH36=0,ROUND(X36/(1-AJ36),-AI36),IF(AH36=1,ROUNDUP(X36/(1-AJ36),-AI36),IF(AH36=2,ROUNDDOWN(X36/(1-AJ36),-AI36))))</f>
        <v>47900</v>
      </c>
      <c r="AL36" s="186">
        <f>設定!$D$78</f>
        <v>1.1000000000000001</v>
      </c>
      <c r="AM36" s="130">
        <f>設定!$E$82</f>
        <v>0</v>
      </c>
      <c r="AN36" s="130">
        <f>設定!$I$82</f>
        <v>0</v>
      </c>
      <c r="AO36" s="954">
        <f>IF(AM36=0,ROUND(AL36*AK36,-AN36),IF(AM36=1,ROUNDUP(AL36*AK36,-AN36),IF(AM36=2,ROUNDDOWN(AL36*AK36,-AN36))))</f>
        <v>52690</v>
      </c>
      <c r="AQ36" s="206">
        <f t="shared" si="6"/>
        <v>1</v>
      </c>
    </row>
    <row r="37" spans="1:43">
      <c r="A37" s="1" t="s">
        <v>1836</v>
      </c>
      <c r="B37" s="246">
        <v>1</v>
      </c>
      <c r="D37" s="215" t="s">
        <v>1673</v>
      </c>
      <c r="E37" s="215" t="s">
        <v>828</v>
      </c>
      <c r="F37" s="215" t="s">
        <v>1638</v>
      </c>
      <c r="G37" s="249">
        <v>215</v>
      </c>
      <c r="H37" s="249">
        <v>50</v>
      </c>
      <c r="I37" s="249">
        <v>17</v>
      </c>
      <c r="J37" s="215"/>
      <c r="K37" s="249"/>
      <c r="L37" s="215" t="s">
        <v>1725</v>
      </c>
      <c r="M37" s="249" t="s">
        <v>1837</v>
      </c>
      <c r="N37" s="215" t="s">
        <v>38</v>
      </c>
      <c r="O37" s="215" t="s">
        <v>190</v>
      </c>
      <c r="P37" s="1" t="str">
        <f t="shared" si="7"/>
        <v>⑨</v>
      </c>
      <c r="Q37" s="949">
        <v>52900</v>
      </c>
      <c r="R37" s="186">
        <f>設定!$F$3</f>
        <v>1</v>
      </c>
      <c r="S37" s="130">
        <f>設定!$E$6</f>
        <v>1</v>
      </c>
      <c r="T37" s="950">
        <f t="shared" si="0"/>
        <v>52900</v>
      </c>
      <c r="U37" s="130">
        <f>設定!$E$12</f>
        <v>0</v>
      </c>
      <c r="V37" s="130">
        <f>設定!$I$12</f>
        <v>1</v>
      </c>
      <c r="W37" s="187">
        <f>設定!$C$24</f>
        <v>0</v>
      </c>
      <c r="X37" s="951">
        <f>IF(U37=0,T37-ROUND(ROUND(T37*W37,0),-V37),IF(U37=1,T37-ROUNDUP(ROUND(T37*W37,0),-V37),IF(U37=2,T37-ROUNDDOWN(ROUND(T37*W37,0),-V37))))</f>
        <v>52900</v>
      </c>
      <c r="Y37" s="130">
        <f>設定!$E$35</f>
        <v>0</v>
      </c>
      <c r="Z37" s="130">
        <f>設定!$I$35</f>
        <v>1</v>
      </c>
      <c r="AA37" s="188">
        <f>設定!$D$41</f>
        <v>0</v>
      </c>
      <c r="AB37" s="170">
        <f>設定!$C$50</f>
        <v>1</v>
      </c>
      <c r="AC37" s="950">
        <f>IF(Y37=0,ROUND(AB37*X37,-Z37),IF(Y37=1,ROUNDUP(AB37*X37,-Z37),IF(Y37=2,ROUNDDOWN(AB37*X37,-Z37))))+AA37</f>
        <v>52900</v>
      </c>
      <c r="AD37" s="186">
        <f>設定!$D$78</f>
        <v>1.1000000000000001</v>
      </c>
      <c r="AE37" s="130">
        <f>設定!$E$82</f>
        <v>0</v>
      </c>
      <c r="AF37" s="130">
        <f>設定!$I$82</f>
        <v>0</v>
      </c>
      <c r="AG37" s="952">
        <f>IF(AE37=0,ROUND(AD37*AC37,-AF37),IF(AE37=1,ROUNDUP(AD37*AC37,-AF37),IF(AE37=2,ROUNDDOWN(AD37*AC37,-AF37))))</f>
        <v>58190</v>
      </c>
      <c r="AH37" s="130">
        <f>設定!$E$35</f>
        <v>0</v>
      </c>
      <c r="AI37" s="130">
        <f>設定!$I$35</f>
        <v>1</v>
      </c>
      <c r="AJ37" s="170">
        <f>設定!$C$69</f>
        <v>0</v>
      </c>
      <c r="AK37" s="953">
        <f>IF(AH37=0,ROUND(X37/(1-AJ37),-AI37),IF(AH37=1,ROUNDUP(X37/(1-AJ37),-AI37),IF(AH37=2,ROUNDDOWN(X37/(1-AJ37),-AI37))))</f>
        <v>52900</v>
      </c>
      <c r="AL37" s="186">
        <f>設定!$D$78</f>
        <v>1.1000000000000001</v>
      </c>
      <c r="AM37" s="130">
        <f>設定!$E$82</f>
        <v>0</v>
      </c>
      <c r="AN37" s="130">
        <f>設定!$I$82</f>
        <v>0</v>
      </c>
      <c r="AO37" s="954">
        <f>IF(AM37=0,ROUND(AL37*AK37,-AN37),IF(AM37=1,ROUNDUP(AL37*AK37,-AN37),IF(AM37=2,ROUNDDOWN(AL37*AK37,-AN37))))</f>
        <v>58190</v>
      </c>
      <c r="AQ37" s="206">
        <f t="shared" si="6"/>
        <v>1</v>
      </c>
    </row>
    <row r="38" spans="1:43">
      <c r="A38" s="1" t="s">
        <v>1836</v>
      </c>
      <c r="B38" s="246">
        <v>1</v>
      </c>
      <c r="D38" s="215" t="s">
        <v>1672</v>
      </c>
      <c r="E38" s="215" t="s">
        <v>828</v>
      </c>
      <c r="F38" s="215" t="s">
        <v>1638</v>
      </c>
      <c r="G38" s="249">
        <v>225</v>
      </c>
      <c r="H38" s="249">
        <v>50</v>
      </c>
      <c r="I38" s="249">
        <v>17</v>
      </c>
      <c r="J38" s="215" t="s">
        <v>304</v>
      </c>
      <c r="K38" s="249"/>
      <c r="L38" s="215" t="s">
        <v>1725</v>
      </c>
      <c r="M38" s="249" t="s">
        <v>1837</v>
      </c>
      <c r="N38" s="215" t="s">
        <v>40</v>
      </c>
      <c r="O38" s="215" t="s">
        <v>1230</v>
      </c>
      <c r="P38" s="1" t="str">
        <f t="shared" si="7"/>
        <v>★⑨</v>
      </c>
      <c r="Q38" s="949">
        <v>55700</v>
      </c>
      <c r="R38" s="186">
        <f>設定!$F$3</f>
        <v>1</v>
      </c>
      <c r="S38" s="130">
        <f>設定!$E$6</f>
        <v>1</v>
      </c>
      <c r="T38" s="950">
        <f t="shared" si="0"/>
        <v>55700</v>
      </c>
      <c r="U38" s="130">
        <f>設定!$E$12</f>
        <v>0</v>
      </c>
      <c r="V38" s="130">
        <f>設定!$I$12</f>
        <v>1</v>
      </c>
      <c r="W38" s="187">
        <f>設定!$C$24</f>
        <v>0</v>
      </c>
      <c r="X38" s="951">
        <f t="shared" si="8"/>
        <v>55700</v>
      </c>
      <c r="Y38" s="130">
        <f>設定!$E$35</f>
        <v>0</v>
      </c>
      <c r="Z38" s="130">
        <f>設定!$I$35</f>
        <v>1</v>
      </c>
      <c r="AA38" s="188">
        <f>設定!$D$41</f>
        <v>0</v>
      </c>
      <c r="AB38" s="170">
        <f>設定!$C$50</f>
        <v>1</v>
      </c>
      <c r="AC38" s="950">
        <f t="shared" si="13"/>
        <v>55700</v>
      </c>
      <c r="AD38" s="186">
        <f>設定!$D$78</f>
        <v>1.1000000000000001</v>
      </c>
      <c r="AE38" s="130">
        <f>設定!$E$82</f>
        <v>0</v>
      </c>
      <c r="AF38" s="130">
        <f>設定!$I$82</f>
        <v>0</v>
      </c>
      <c r="AG38" s="952">
        <f t="shared" si="9"/>
        <v>61270</v>
      </c>
      <c r="AH38" s="130">
        <f>設定!$E$35</f>
        <v>0</v>
      </c>
      <c r="AI38" s="130">
        <f>設定!$I$35</f>
        <v>1</v>
      </c>
      <c r="AJ38" s="170">
        <f>設定!$C$69</f>
        <v>0</v>
      </c>
      <c r="AK38" s="953">
        <f t="shared" si="10"/>
        <v>55700</v>
      </c>
      <c r="AL38" s="186">
        <f>設定!$D$78</f>
        <v>1.1000000000000001</v>
      </c>
      <c r="AM38" s="130">
        <f>設定!$E$82</f>
        <v>0</v>
      </c>
      <c r="AN38" s="130">
        <f>設定!$I$82</f>
        <v>0</v>
      </c>
      <c r="AO38" s="954">
        <f t="shared" si="11"/>
        <v>61270</v>
      </c>
      <c r="AQ38" s="206">
        <f t="shared" si="6"/>
        <v>1</v>
      </c>
    </row>
    <row r="39" spans="1:43">
      <c r="A39" s="1" t="s">
        <v>1836</v>
      </c>
      <c r="B39" s="246">
        <v>1</v>
      </c>
      <c r="D39" s="215" t="s">
        <v>1677</v>
      </c>
      <c r="E39" s="215" t="s">
        <v>828</v>
      </c>
      <c r="F39" s="215" t="s">
        <v>1638</v>
      </c>
      <c r="G39" s="249">
        <v>205</v>
      </c>
      <c r="H39" s="249">
        <v>55</v>
      </c>
      <c r="I39" s="249">
        <v>17</v>
      </c>
      <c r="J39" s="215" t="s">
        <v>304</v>
      </c>
      <c r="K39" s="249"/>
      <c r="L39" s="215" t="s">
        <v>1725</v>
      </c>
      <c r="M39" s="249" t="s">
        <v>1837</v>
      </c>
      <c r="N39" s="215" t="s">
        <v>37</v>
      </c>
      <c r="O39" s="215" t="s">
        <v>1354</v>
      </c>
      <c r="P39" s="1" t="str">
        <f t="shared" si="7"/>
        <v>★⑨</v>
      </c>
      <c r="Q39" s="949">
        <v>48900</v>
      </c>
      <c r="R39" s="186">
        <f>設定!$F$3</f>
        <v>1</v>
      </c>
      <c r="S39" s="130">
        <f>設定!$E$6</f>
        <v>1</v>
      </c>
      <c r="T39" s="950">
        <f t="shared" si="0"/>
        <v>48900</v>
      </c>
      <c r="U39" s="130">
        <f>設定!$E$12</f>
        <v>0</v>
      </c>
      <c r="V39" s="130">
        <f>設定!$I$12</f>
        <v>1</v>
      </c>
      <c r="W39" s="187">
        <f>設定!$C$24</f>
        <v>0</v>
      </c>
      <c r="X39" s="951">
        <f>IF(U39=0,T39-ROUND(ROUND(T39*W39,0),-V39),IF(U39=1,T39-ROUNDUP(ROUND(T39*W39,0),-V39),IF(U39=2,T39-ROUNDDOWN(ROUND(T39*W39,0),-V39))))</f>
        <v>48900</v>
      </c>
      <c r="Y39" s="130">
        <f>設定!$E$35</f>
        <v>0</v>
      </c>
      <c r="Z39" s="130">
        <f>設定!$I$35</f>
        <v>1</v>
      </c>
      <c r="AA39" s="188">
        <f>設定!$D$41</f>
        <v>0</v>
      </c>
      <c r="AB39" s="170">
        <f>設定!$C$50</f>
        <v>1</v>
      </c>
      <c r="AC39" s="950">
        <f>IF(Y39=0,ROUND(AB39*X39,-Z39),IF(Y39=1,ROUNDUP(AB39*X39,-Z39),IF(Y39=2,ROUNDDOWN(AB39*X39,-Z39))))+AA39</f>
        <v>48900</v>
      </c>
      <c r="AD39" s="186">
        <f>設定!$D$78</f>
        <v>1.1000000000000001</v>
      </c>
      <c r="AE39" s="130">
        <f>設定!$E$82</f>
        <v>0</v>
      </c>
      <c r="AF39" s="130">
        <f>設定!$I$82</f>
        <v>0</v>
      </c>
      <c r="AG39" s="952">
        <f>IF(AE39=0,ROUND(AD39*AC39,-AF39),IF(AE39=1,ROUNDUP(AD39*AC39,-AF39),IF(AE39=2,ROUNDDOWN(AD39*AC39,-AF39))))</f>
        <v>53790</v>
      </c>
      <c r="AH39" s="130">
        <f>設定!$E$35</f>
        <v>0</v>
      </c>
      <c r="AI39" s="130">
        <f>設定!$I$35</f>
        <v>1</v>
      </c>
      <c r="AJ39" s="170">
        <f>設定!$C$69</f>
        <v>0</v>
      </c>
      <c r="AK39" s="953">
        <f>IF(AH39=0,ROUND(X39/(1-AJ39),-AI39),IF(AH39=1,ROUNDUP(X39/(1-AJ39),-AI39),IF(AH39=2,ROUNDDOWN(X39/(1-AJ39),-AI39))))</f>
        <v>48900</v>
      </c>
      <c r="AL39" s="186">
        <f>設定!$D$78</f>
        <v>1.1000000000000001</v>
      </c>
      <c r="AM39" s="130">
        <f>設定!$E$82</f>
        <v>0</v>
      </c>
      <c r="AN39" s="130">
        <f>設定!$I$82</f>
        <v>0</v>
      </c>
      <c r="AO39" s="954">
        <f>IF(AM39=0,ROUND(AL39*AK39,-AN39),IF(AM39=1,ROUNDUP(AL39*AK39,-AN39),IF(AM39=2,ROUNDDOWN(AL39*AK39,-AN39))))</f>
        <v>53790</v>
      </c>
      <c r="AQ39" s="206">
        <f t="shared" si="6"/>
        <v>1</v>
      </c>
    </row>
    <row r="40" spans="1:43">
      <c r="A40" s="1" t="s">
        <v>1836</v>
      </c>
      <c r="B40" s="246">
        <v>1</v>
      </c>
      <c r="D40" s="215" t="s">
        <v>1676</v>
      </c>
      <c r="E40" s="215" t="s">
        <v>828</v>
      </c>
      <c r="F40" s="215" t="s">
        <v>1638</v>
      </c>
      <c r="G40" s="249">
        <v>215</v>
      </c>
      <c r="H40" s="249">
        <v>55</v>
      </c>
      <c r="I40" s="249">
        <v>17</v>
      </c>
      <c r="J40" s="215"/>
      <c r="K40" s="249"/>
      <c r="L40" s="215" t="s">
        <v>1725</v>
      </c>
      <c r="M40" s="249" t="s">
        <v>1837</v>
      </c>
      <c r="N40" s="215" t="s">
        <v>39</v>
      </c>
      <c r="O40" s="215" t="s">
        <v>191</v>
      </c>
      <c r="P40" s="1" t="str">
        <f t="shared" si="7"/>
        <v>⑨</v>
      </c>
      <c r="Q40" s="949">
        <v>50800</v>
      </c>
      <c r="R40" s="186">
        <f>設定!$F$3</f>
        <v>1</v>
      </c>
      <c r="S40" s="130">
        <f>設定!$E$6</f>
        <v>1</v>
      </c>
      <c r="T40" s="950">
        <f t="shared" si="0"/>
        <v>50800</v>
      </c>
      <c r="U40" s="130">
        <f>設定!$E$12</f>
        <v>0</v>
      </c>
      <c r="V40" s="130">
        <f>設定!$I$12</f>
        <v>1</v>
      </c>
      <c r="W40" s="187">
        <f>設定!$C$24</f>
        <v>0</v>
      </c>
      <c r="X40" s="951">
        <f>IF(U40=0,T40-ROUND(ROUND(T40*W40,0),-V40),IF(U40=1,T40-ROUNDUP(ROUND(T40*W40,0),-V40),IF(U40=2,T40-ROUNDDOWN(ROUND(T40*W40,0),-V40))))</f>
        <v>50800</v>
      </c>
      <c r="Y40" s="130">
        <f>設定!$E$35</f>
        <v>0</v>
      </c>
      <c r="Z40" s="130">
        <f>設定!$I$35</f>
        <v>1</v>
      </c>
      <c r="AA40" s="188">
        <f>設定!$D$41</f>
        <v>0</v>
      </c>
      <c r="AB40" s="170">
        <f>設定!$C$50</f>
        <v>1</v>
      </c>
      <c r="AC40" s="950">
        <f>IF(Y40=0,ROUND(AB40*X40,-Z40),IF(Y40=1,ROUNDUP(AB40*X40,-Z40),IF(Y40=2,ROUNDDOWN(AB40*X40,-Z40))))+AA40</f>
        <v>50800</v>
      </c>
      <c r="AD40" s="186">
        <f>設定!$D$78</f>
        <v>1.1000000000000001</v>
      </c>
      <c r="AE40" s="130">
        <f>設定!$E$82</f>
        <v>0</v>
      </c>
      <c r="AF40" s="130">
        <f>設定!$I$82</f>
        <v>0</v>
      </c>
      <c r="AG40" s="952">
        <f>IF(AE40=0,ROUND(AD40*AC40,-AF40),IF(AE40=1,ROUNDUP(AD40*AC40,-AF40),IF(AE40=2,ROUNDDOWN(AD40*AC40,-AF40))))</f>
        <v>55880</v>
      </c>
      <c r="AH40" s="130">
        <f>設定!$E$35</f>
        <v>0</v>
      </c>
      <c r="AI40" s="130">
        <f>設定!$I$35</f>
        <v>1</v>
      </c>
      <c r="AJ40" s="170">
        <f>設定!$C$69</f>
        <v>0</v>
      </c>
      <c r="AK40" s="953">
        <f>IF(AH40=0,ROUND(X40/(1-AJ40),-AI40),IF(AH40=1,ROUNDUP(X40/(1-AJ40),-AI40),IF(AH40=2,ROUNDDOWN(X40/(1-AJ40),-AI40))))</f>
        <v>50800</v>
      </c>
      <c r="AL40" s="186">
        <f>設定!$D$78</f>
        <v>1.1000000000000001</v>
      </c>
      <c r="AM40" s="130">
        <f>設定!$E$82</f>
        <v>0</v>
      </c>
      <c r="AN40" s="130">
        <f>設定!$I$82</f>
        <v>0</v>
      </c>
      <c r="AO40" s="954">
        <f>IF(AM40=0,ROUND(AL40*AK40,-AN40),IF(AM40=1,ROUNDUP(AL40*AK40,-AN40),IF(AM40=2,ROUNDDOWN(AL40*AK40,-AN40))))</f>
        <v>55880</v>
      </c>
      <c r="AQ40" s="206">
        <f t="shared" si="6"/>
        <v>1</v>
      </c>
    </row>
    <row r="41" spans="1:43">
      <c r="A41" s="1" t="s">
        <v>1836</v>
      </c>
      <c r="B41" s="246">
        <v>1</v>
      </c>
      <c r="D41" s="215" t="s">
        <v>1675</v>
      </c>
      <c r="E41" s="215" t="s">
        <v>828</v>
      </c>
      <c r="F41" s="215" t="s">
        <v>1638</v>
      </c>
      <c r="G41" s="249">
        <v>225</v>
      </c>
      <c r="H41" s="249">
        <v>55</v>
      </c>
      <c r="I41" s="249">
        <v>17</v>
      </c>
      <c r="J41" s="215"/>
      <c r="K41" s="249"/>
      <c r="L41" s="215" t="s">
        <v>1726</v>
      </c>
      <c r="M41" s="249" t="s">
        <v>1837</v>
      </c>
      <c r="N41" s="215" t="s">
        <v>41</v>
      </c>
      <c r="O41" s="215" t="s">
        <v>192</v>
      </c>
      <c r="P41" s="1" t="str">
        <f t="shared" si="7"/>
        <v>⑩</v>
      </c>
      <c r="Q41" s="949">
        <v>53700</v>
      </c>
      <c r="R41" s="186">
        <f>設定!$F$3</f>
        <v>1</v>
      </c>
      <c r="S41" s="130">
        <f>設定!$E$6</f>
        <v>1</v>
      </c>
      <c r="T41" s="950">
        <f t="shared" si="0"/>
        <v>53700</v>
      </c>
      <c r="U41" s="130">
        <f>設定!$E$12</f>
        <v>0</v>
      </c>
      <c r="V41" s="130">
        <f>設定!$I$12</f>
        <v>1</v>
      </c>
      <c r="W41" s="187">
        <f>設定!$C$24</f>
        <v>0</v>
      </c>
      <c r="X41" s="951">
        <f t="shared" si="8"/>
        <v>53700</v>
      </c>
      <c r="Y41" s="130">
        <f>設定!$E$35</f>
        <v>0</v>
      </c>
      <c r="Z41" s="130">
        <f>設定!$I$35</f>
        <v>1</v>
      </c>
      <c r="AA41" s="188">
        <f>設定!$D$41</f>
        <v>0</v>
      </c>
      <c r="AB41" s="170">
        <f>設定!$C$50</f>
        <v>1</v>
      </c>
      <c r="AC41" s="950">
        <f t="shared" si="13"/>
        <v>53700</v>
      </c>
      <c r="AD41" s="186">
        <f>設定!$D$78</f>
        <v>1.1000000000000001</v>
      </c>
      <c r="AE41" s="130">
        <f>設定!$E$82</f>
        <v>0</v>
      </c>
      <c r="AF41" s="130">
        <f>設定!$I$82</f>
        <v>0</v>
      </c>
      <c r="AG41" s="952">
        <f t="shared" si="9"/>
        <v>59070</v>
      </c>
      <c r="AH41" s="130">
        <f>設定!$E$35</f>
        <v>0</v>
      </c>
      <c r="AI41" s="130">
        <f>設定!$I$35</f>
        <v>1</v>
      </c>
      <c r="AJ41" s="170">
        <f>設定!$C$69</f>
        <v>0</v>
      </c>
      <c r="AK41" s="953">
        <f t="shared" si="10"/>
        <v>53700</v>
      </c>
      <c r="AL41" s="186">
        <f>設定!$D$78</f>
        <v>1.1000000000000001</v>
      </c>
      <c r="AM41" s="130">
        <f>設定!$E$82</f>
        <v>0</v>
      </c>
      <c r="AN41" s="130">
        <f>設定!$I$82</f>
        <v>0</v>
      </c>
      <c r="AO41" s="954">
        <f t="shared" si="11"/>
        <v>59070</v>
      </c>
      <c r="AQ41" s="206">
        <f t="shared" si="6"/>
        <v>1</v>
      </c>
    </row>
    <row r="42" spans="1:43">
      <c r="A42" s="1" t="s">
        <v>1836</v>
      </c>
      <c r="B42" s="246">
        <v>1</v>
      </c>
      <c r="D42" s="215" t="s">
        <v>1682</v>
      </c>
      <c r="E42" s="215" t="s">
        <v>310</v>
      </c>
      <c r="F42" s="215" t="s">
        <v>1638</v>
      </c>
      <c r="G42" s="249">
        <v>195</v>
      </c>
      <c r="H42" s="249">
        <v>60</v>
      </c>
      <c r="I42" s="249">
        <v>17</v>
      </c>
      <c r="J42" s="215" t="s">
        <v>304</v>
      </c>
      <c r="K42" s="249"/>
      <c r="L42" s="215" t="s">
        <v>1725</v>
      </c>
      <c r="M42" s="249" t="s">
        <v>1837</v>
      </c>
      <c r="N42" s="215" t="s">
        <v>1237</v>
      </c>
      <c r="O42" s="215" t="s">
        <v>1683</v>
      </c>
      <c r="P42" s="1" t="str">
        <f t="shared" si="7"/>
        <v>★⑨</v>
      </c>
      <c r="Q42" s="949">
        <v>40100</v>
      </c>
      <c r="R42" s="186">
        <f>設定!$F$3</f>
        <v>1</v>
      </c>
      <c r="S42" s="130">
        <f>設定!$E$6</f>
        <v>1</v>
      </c>
      <c r="T42" s="950">
        <f t="shared" si="0"/>
        <v>40100</v>
      </c>
      <c r="U42" s="130">
        <f>設定!$E$12</f>
        <v>0</v>
      </c>
      <c r="V42" s="130">
        <f>設定!$I$12</f>
        <v>1</v>
      </c>
      <c r="W42" s="187">
        <f>設定!$C$24</f>
        <v>0</v>
      </c>
      <c r="X42" s="951">
        <f>IF(U42=0,T42-ROUND(ROUND(T42*W42,0),-V42),IF(U42=1,T42-ROUNDUP(ROUND(T42*W42,0),-V42),IF(U42=2,T42-ROUNDDOWN(ROUND(T42*W42,0),-V42))))</f>
        <v>40100</v>
      </c>
      <c r="Y42" s="130">
        <f>設定!$E$35</f>
        <v>0</v>
      </c>
      <c r="Z42" s="130">
        <f>設定!$I$35</f>
        <v>1</v>
      </c>
      <c r="AA42" s="188">
        <f>設定!$D$41</f>
        <v>0</v>
      </c>
      <c r="AB42" s="170">
        <f>設定!$C$50</f>
        <v>1</v>
      </c>
      <c r="AC42" s="950">
        <f>IF(Y42=0,ROUND(AB42*X42,-Z42),IF(Y42=1,ROUNDUP(AB42*X42,-Z42),IF(Y42=2,ROUNDDOWN(AB42*X42,-Z42))))+AA42</f>
        <v>40100</v>
      </c>
      <c r="AD42" s="186">
        <f>設定!$D$78</f>
        <v>1.1000000000000001</v>
      </c>
      <c r="AE42" s="130">
        <f>設定!$E$82</f>
        <v>0</v>
      </c>
      <c r="AF42" s="130">
        <f>設定!$I$82</f>
        <v>0</v>
      </c>
      <c r="AG42" s="952">
        <f>IF(AE42=0,ROUND(AD42*AC42,-AF42),IF(AE42=1,ROUNDUP(AD42*AC42,-AF42),IF(AE42=2,ROUNDDOWN(AD42*AC42,-AF42))))</f>
        <v>44110</v>
      </c>
      <c r="AH42" s="130">
        <f>設定!$E$35</f>
        <v>0</v>
      </c>
      <c r="AI42" s="130">
        <f>設定!$I$35</f>
        <v>1</v>
      </c>
      <c r="AJ42" s="170">
        <f>設定!$C$69</f>
        <v>0</v>
      </c>
      <c r="AK42" s="953">
        <f>IF(AH42=0,ROUND(X42/(1-AJ42),-AI42),IF(AH42=1,ROUNDUP(X42/(1-AJ42),-AI42),IF(AH42=2,ROUNDDOWN(X42/(1-AJ42),-AI42))))</f>
        <v>40100</v>
      </c>
      <c r="AL42" s="186">
        <f>設定!$D$78</f>
        <v>1.1000000000000001</v>
      </c>
      <c r="AM42" s="130">
        <f>設定!$E$82</f>
        <v>0</v>
      </c>
      <c r="AN42" s="130">
        <f>設定!$I$82</f>
        <v>0</v>
      </c>
      <c r="AO42" s="954">
        <f>IF(AM42=0,ROUND(AL42*AK42,-AN42),IF(AM42=1,ROUNDUP(AL42*AK42,-AN42),IF(AM42=2,ROUNDDOWN(AL42*AK42,-AN42))))</f>
        <v>44110</v>
      </c>
      <c r="AQ42" s="206">
        <f t="shared" si="6"/>
        <v>1</v>
      </c>
    </row>
    <row r="43" spans="1:43">
      <c r="A43" s="1" t="s">
        <v>1836</v>
      </c>
      <c r="B43" s="246">
        <v>1</v>
      </c>
      <c r="D43" s="215" t="s">
        <v>1717</v>
      </c>
      <c r="E43" s="215" t="s">
        <v>310</v>
      </c>
      <c r="F43" s="215" t="s">
        <v>1638</v>
      </c>
      <c r="G43" s="249">
        <v>205</v>
      </c>
      <c r="H43" s="249">
        <v>60</v>
      </c>
      <c r="I43" s="249">
        <v>17</v>
      </c>
      <c r="J43" s="215" t="s">
        <v>304</v>
      </c>
      <c r="K43" s="249"/>
      <c r="L43" s="215" t="s">
        <v>1726</v>
      </c>
      <c r="M43" s="249" t="s">
        <v>1837</v>
      </c>
      <c r="N43" s="215" t="s">
        <v>1680</v>
      </c>
      <c r="O43" s="215" t="s">
        <v>1681</v>
      </c>
      <c r="P43" s="1" t="str">
        <f t="shared" si="7"/>
        <v>★⑩</v>
      </c>
      <c r="Q43" s="949">
        <v>41900</v>
      </c>
      <c r="R43" s="186">
        <f>設定!$F$3</f>
        <v>1</v>
      </c>
      <c r="S43" s="130">
        <f>設定!$E$6</f>
        <v>1</v>
      </c>
      <c r="T43" s="950">
        <f t="shared" si="0"/>
        <v>41900</v>
      </c>
      <c r="U43" s="130">
        <f>設定!$E$12</f>
        <v>0</v>
      </c>
      <c r="V43" s="130">
        <f>設定!$I$12</f>
        <v>1</v>
      </c>
      <c r="W43" s="187">
        <f>設定!$C$24</f>
        <v>0</v>
      </c>
      <c r="X43" s="951">
        <f>IF(U43=0,T43-ROUND(ROUND(T43*W43,0),-V43),IF(U43=1,T43-ROUNDUP(ROUND(T43*W43,0),-V43),IF(U43=2,T43-ROUNDDOWN(ROUND(T43*W43,0),-V43))))</f>
        <v>41900</v>
      </c>
      <c r="Y43" s="130">
        <f>設定!$E$35</f>
        <v>0</v>
      </c>
      <c r="Z43" s="130">
        <f>設定!$I$35</f>
        <v>1</v>
      </c>
      <c r="AA43" s="188">
        <f>設定!$D$41</f>
        <v>0</v>
      </c>
      <c r="AB43" s="170">
        <f>設定!$C$50</f>
        <v>1</v>
      </c>
      <c r="AC43" s="950">
        <f>IF(Y43=0,ROUND(AB43*X43,-Z43),IF(Y43=1,ROUNDUP(AB43*X43,-Z43),IF(Y43=2,ROUNDDOWN(AB43*X43,-Z43))))+AA43</f>
        <v>41900</v>
      </c>
      <c r="AD43" s="186">
        <f>設定!$D$78</f>
        <v>1.1000000000000001</v>
      </c>
      <c r="AE43" s="130">
        <f>設定!$E$82</f>
        <v>0</v>
      </c>
      <c r="AF43" s="130">
        <f>設定!$I$82</f>
        <v>0</v>
      </c>
      <c r="AG43" s="952">
        <f>IF(AE43=0,ROUND(AD43*AC43,-AF43),IF(AE43=1,ROUNDUP(AD43*AC43,-AF43),IF(AE43=2,ROUNDDOWN(AD43*AC43,-AF43))))</f>
        <v>46090</v>
      </c>
      <c r="AH43" s="130">
        <f>設定!$E$35</f>
        <v>0</v>
      </c>
      <c r="AI43" s="130">
        <f>設定!$I$35</f>
        <v>1</v>
      </c>
      <c r="AJ43" s="170">
        <f>設定!$C$69</f>
        <v>0</v>
      </c>
      <c r="AK43" s="953">
        <f>IF(AH43=0,ROUND(X43/(1-AJ43),-AI43),IF(AH43=1,ROUNDUP(X43/(1-AJ43),-AI43),IF(AH43=2,ROUNDDOWN(X43/(1-AJ43),-AI43))))</f>
        <v>41900</v>
      </c>
      <c r="AL43" s="186">
        <f>設定!$D$78</f>
        <v>1.1000000000000001</v>
      </c>
      <c r="AM43" s="130">
        <f>設定!$E$82</f>
        <v>0</v>
      </c>
      <c r="AN43" s="130">
        <f>設定!$I$82</f>
        <v>0</v>
      </c>
      <c r="AO43" s="954">
        <f>IF(AM43=0,ROUND(AL43*AK43,-AN43),IF(AM43=1,ROUNDUP(AL43*AK43,-AN43),IF(AM43=2,ROUNDDOWN(AL43*AK43,-AN43))))</f>
        <v>46090</v>
      </c>
      <c r="AQ43" s="206">
        <f t="shared" si="6"/>
        <v>1</v>
      </c>
    </row>
    <row r="44" spans="1:43">
      <c r="A44" s="1" t="s">
        <v>1836</v>
      </c>
      <c r="B44" s="246">
        <v>1</v>
      </c>
      <c r="D44" s="215" t="s">
        <v>1679</v>
      </c>
      <c r="E44" s="215" t="s">
        <v>310</v>
      </c>
      <c r="F44" s="215" t="s">
        <v>1638</v>
      </c>
      <c r="G44" s="249">
        <v>215</v>
      </c>
      <c r="H44" s="249">
        <v>60</v>
      </c>
      <c r="I44" s="249">
        <v>17</v>
      </c>
      <c r="J44" s="215"/>
      <c r="K44" s="249"/>
      <c r="L44" s="215" t="s">
        <v>1725</v>
      </c>
      <c r="M44" s="249" t="s">
        <v>1837</v>
      </c>
      <c r="N44" s="215" t="s">
        <v>43</v>
      </c>
      <c r="O44" s="215" t="s">
        <v>196</v>
      </c>
      <c r="P44" s="1" t="str">
        <f t="shared" si="7"/>
        <v>⑨</v>
      </c>
      <c r="Q44" s="949">
        <v>43200</v>
      </c>
      <c r="R44" s="186">
        <f>設定!$F$3</f>
        <v>1</v>
      </c>
      <c r="S44" s="130">
        <f>設定!$E$6</f>
        <v>1</v>
      </c>
      <c r="T44" s="950">
        <f t="shared" si="0"/>
        <v>43200</v>
      </c>
      <c r="U44" s="130">
        <f>設定!$E$12</f>
        <v>0</v>
      </c>
      <c r="V44" s="130">
        <f>設定!$I$12</f>
        <v>1</v>
      </c>
      <c r="W44" s="187">
        <f>設定!$C$24</f>
        <v>0</v>
      </c>
      <c r="X44" s="951">
        <f>IF(U44=0,T44-ROUND(ROUND(T44*W44,0),-V44),IF(U44=1,T44-ROUNDUP(ROUND(T44*W44,0),-V44),IF(U44=2,T44-ROUNDDOWN(ROUND(T44*W44,0),-V44))))</f>
        <v>43200</v>
      </c>
      <c r="Y44" s="130">
        <f>設定!$E$35</f>
        <v>0</v>
      </c>
      <c r="Z44" s="130">
        <f>設定!$I$35</f>
        <v>1</v>
      </c>
      <c r="AA44" s="188">
        <f>設定!$D$41</f>
        <v>0</v>
      </c>
      <c r="AB44" s="170">
        <f>設定!$C$50</f>
        <v>1</v>
      </c>
      <c r="AC44" s="950">
        <f>IF(Y44=0,ROUND(AB44*X44,-Z44),IF(Y44=1,ROUNDUP(AB44*X44,-Z44),IF(Y44=2,ROUNDDOWN(AB44*X44,-Z44))))+AA44</f>
        <v>43200</v>
      </c>
      <c r="AD44" s="186">
        <f>設定!$D$78</f>
        <v>1.1000000000000001</v>
      </c>
      <c r="AE44" s="130">
        <f>設定!$E$82</f>
        <v>0</v>
      </c>
      <c r="AF44" s="130">
        <f>設定!$I$82</f>
        <v>0</v>
      </c>
      <c r="AG44" s="952">
        <f>IF(AE44=0,ROUND(AD44*AC44,-AF44),IF(AE44=1,ROUNDUP(AD44*AC44,-AF44),IF(AE44=2,ROUNDDOWN(AD44*AC44,-AF44))))</f>
        <v>47520</v>
      </c>
      <c r="AH44" s="130">
        <f>設定!$E$35</f>
        <v>0</v>
      </c>
      <c r="AI44" s="130">
        <f>設定!$I$35</f>
        <v>1</v>
      </c>
      <c r="AJ44" s="170">
        <f>設定!$C$69</f>
        <v>0</v>
      </c>
      <c r="AK44" s="953">
        <f>IF(AH44=0,ROUND(X44/(1-AJ44),-AI44),IF(AH44=1,ROUNDUP(X44/(1-AJ44),-AI44),IF(AH44=2,ROUNDDOWN(X44/(1-AJ44),-AI44))))</f>
        <v>43200</v>
      </c>
      <c r="AL44" s="186">
        <f>設定!$D$78</f>
        <v>1.1000000000000001</v>
      </c>
      <c r="AM44" s="130">
        <f>設定!$E$82</f>
        <v>0</v>
      </c>
      <c r="AN44" s="130">
        <f>設定!$I$82</f>
        <v>0</v>
      </c>
      <c r="AO44" s="954">
        <f>IF(AM44=0,ROUND(AL44*AK44,-AN44),IF(AM44=1,ROUNDUP(AL44*AK44,-AN44),IF(AM44=2,ROUNDDOWN(AL44*AK44,-AN44))))</f>
        <v>47520</v>
      </c>
      <c r="AQ44" s="206">
        <f t="shared" si="6"/>
        <v>1</v>
      </c>
    </row>
    <row r="45" spans="1:43">
      <c r="A45" s="1" t="s">
        <v>1836</v>
      </c>
      <c r="B45" s="246">
        <v>1</v>
      </c>
      <c r="D45" s="215" t="s">
        <v>1678</v>
      </c>
      <c r="E45" s="215" t="s">
        <v>310</v>
      </c>
      <c r="F45" s="215" t="s">
        <v>1638</v>
      </c>
      <c r="G45" s="249">
        <v>225</v>
      </c>
      <c r="H45" s="249">
        <v>60</v>
      </c>
      <c r="I45" s="249">
        <v>17</v>
      </c>
      <c r="J45" s="215"/>
      <c r="K45" s="249"/>
      <c r="L45" s="215" t="s">
        <v>1725</v>
      </c>
      <c r="M45" s="249" t="s">
        <v>1837</v>
      </c>
      <c r="N45" s="215" t="s">
        <v>44</v>
      </c>
      <c r="O45" s="215" t="s">
        <v>197</v>
      </c>
      <c r="P45" s="1" t="str">
        <f t="shared" si="7"/>
        <v>⑨</v>
      </c>
      <c r="Q45" s="949">
        <v>45400</v>
      </c>
      <c r="R45" s="186">
        <f>設定!$F$3</f>
        <v>1</v>
      </c>
      <c r="S45" s="130">
        <f>設定!$E$6</f>
        <v>1</v>
      </c>
      <c r="T45" s="950">
        <f t="shared" si="0"/>
        <v>45400</v>
      </c>
      <c r="U45" s="130">
        <f>設定!$E$12</f>
        <v>0</v>
      </c>
      <c r="V45" s="130">
        <f>設定!$I$12</f>
        <v>1</v>
      </c>
      <c r="W45" s="187">
        <f>設定!$C$24</f>
        <v>0</v>
      </c>
      <c r="X45" s="951">
        <f t="shared" si="8"/>
        <v>45400</v>
      </c>
      <c r="Y45" s="130">
        <f>設定!$E$35</f>
        <v>0</v>
      </c>
      <c r="Z45" s="130">
        <f>設定!$I$35</f>
        <v>1</v>
      </c>
      <c r="AA45" s="188">
        <f>設定!$D$41</f>
        <v>0</v>
      </c>
      <c r="AB45" s="170">
        <f>設定!$C$50</f>
        <v>1</v>
      </c>
      <c r="AC45" s="950">
        <f t="shared" si="13"/>
        <v>45400</v>
      </c>
      <c r="AD45" s="186">
        <f>設定!$D$78</f>
        <v>1.1000000000000001</v>
      </c>
      <c r="AE45" s="130">
        <f>設定!$E$82</f>
        <v>0</v>
      </c>
      <c r="AF45" s="130">
        <f>設定!$I$82</f>
        <v>0</v>
      </c>
      <c r="AG45" s="952">
        <f t="shared" si="9"/>
        <v>49940</v>
      </c>
      <c r="AH45" s="130">
        <f>設定!$E$35</f>
        <v>0</v>
      </c>
      <c r="AI45" s="130">
        <f>設定!$I$35</f>
        <v>1</v>
      </c>
      <c r="AJ45" s="170">
        <f>設定!$C$69</f>
        <v>0</v>
      </c>
      <c r="AK45" s="953">
        <f t="shared" si="10"/>
        <v>45400</v>
      </c>
      <c r="AL45" s="186">
        <f>設定!$D$78</f>
        <v>1.1000000000000001</v>
      </c>
      <c r="AM45" s="130">
        <f>設定!$E$82</f>
        <v>0</v>
      </c>
      <c r="AN45" s="130">
        <f>設定!$I$82</f>
        <v>0</v>
      </c>
      <c r="AO45" s="954">
        <f t="shared" si="11"/>
        <v>49940</v>
      </c>
      <c r="AQ45" s="206">
        <f t="shared" si="6"/>
        <v>1</v>
      </c>
    </row>
    <row r="46" spans="1:43">
      <c r="A46" s="1" t="s">
        <v>1836</v>
      </c>
      <c r="B46" s="246">
        <v>1</v>
      </c>
      <c r="D46" s="215" t="s">
        <v>1684</v>
      </c>
      <c r="E46" s="215" t="s">
        <v>311</v>
      </c>
      <c r="F46" s="215" t="s">
        <v>1638</v>
      </c>
      <c r="G46" s="249">
        <v>225</v>
      </c>
      <c r="H46" s="249">
        <v>65</v>
      </c>
      <c r="I46" s="249">
        <v>17</v>
      </c>
      <c r="J46" s="215"/>
      <c r="K46" s="249"/>
      <c r="L46" s="215" t="s">
        <v>1725</v>
      </c>
      <c r="M46" s="249" t="s">
        <v>1837</v>
      </c>
      <c r="N46" s="215" t="s">
        <v>150</v>
      </c>
      <c r="O46" s="215" t="s">
        <v>741</v>
      </c>
      <c r="P46" s="1" t="str">
        <f t="shared" si="7"/>
        <v>⑨</v>
      </c>
      <c r="Q46" s="949">
        <v>42500</v>
      </c>
      <c r="R46" s="186">
        <f>設定!$F$3</f>
        <v>1</v>
      </c>
      <c r="S46" s="130">
        <f>設定!$E$6</f>
        <v>1</v>
      </c>
      <c r="T46" s="950">
        <f t="shared" si="0"/>
        <v>42500</v>
      </c>
      <c r="U46" s="130">
        <f>設定!$E$12</f>
        <v>0</v>
      </c>
      <c r="V46" s="130">
        <f>設定!$I$12</f>
        <v>1</v>
      </c>
      <c r="W46" s="187">
        <f>設定!$C$24</f>
        <v>0</v>
      </c>
      <c r="X46" s="951">
        <f t="shared" si="8"/>
        <v>42500</v>
      </c>
      <c r="Y46" s="130">
        <f>設定!$E$35</f>
        <v>0</v>
      </c>
      <c r="Z46" s="130">
        <f>設定!$I$35</f>
        <v>1</v>
      </c>
      <c r="AA46" s="188">
        <f>設定!$D$41</f>
        <v>0</v>
      </c>
      <c r="AB46" s="170">
        <f>設定!$C$50</f>
        <v>1</v>
      </c>
      <c r="AC46" s="950">
        <f>IF(Y46=0,ROUND(AB46*X46,-Z46),IF(Y46=1,ROUNDUP(AB46*X46,-Z46),IF(Y46=2,ROUNDDOWN(AB46*X46,-Z46))))+AA46</f>
        <v>42500</v>
      </c>
      <c r="AD46" s="186">
        <f>設定!$D$78</f>
        <v>1.1000000000000001</v>
      </c>
      <c r="AE46" s="130">
        <f>設定!$E$82</f>
        <v>0</v>
      </c>
      <c r="AF46" s="130">
        <f>設定!$I$82</f>
        <v>0</v>
      </c>
      <c r="AG46" s="952">
        <f t="shared" si="9"/>
        <v>46750</v>
      </c>
      <c r="AH46" s="130">
        <f>設定!$E$35</f>
        <v>0</v>
      </c>
      <c r="AI46" s="130">
        <f>設定!$I$35</f>
        <v>1</v>
      </c>
      <c r="AJ46" s="170">
        <f>設定!$C$69</f>
        <v>0</v>
      </c>
      <c r="AK46" s="953">
        <f t="shared" si="10"/>
        <v>42500</v>
      </c>
      <c r="AL46" s="186">
        <f>設定!$D$78</f>
        <v>1.1000000000000001</v>
      </c>
      <c r="AM46" s="130">
        <f>設定!$E$82</f>
        <v>0</v>
      </c>
      <c r="AN46" s="130">
        <f>設定!$I$82</f>
        <v>0</v>
      </c>
      <c r="AO46" s="954">
        <f t="shared" si="11"/>
        <v>46750</v>
      </c>
      <c r="AQ46" s="206">
        <f t="shared" si="6"/>
        <v>1</v>
      </c>
    </row>
    <row r="47" spans="1:43">
      <c r="A47" s="1" t="s">
        <v>1836</v>
      </c>
      <c r="B47" s="246">
        <v>1</v>
      </c>
      <c r="D47" s="215" t="s">
        <v>1685</v>
      </c>
      <c r="E47" s="215" t="s">
        <v>828</v>
      </c>
      <c r="F47" s="215" t="s">
        <v>1638</v>
      </c>
      <c r="G47" s="249">
        <v>195</v>
      </c>
      <c r="H47" s="249">
        <v>50</v>
      </c>
      <c r="I47" s="249">
        <v>16</v>
      </c>
      <c r="J47" s="215"/>
      <c r="K47" s="249"/>
      <c r="L47" s="215" t="s">
        <v>1725</v>
      </c>
      <c r="M47" s="249" t="s">
        <v>1837</v>
      </c>
      <c r="N47" s="215" t="s">
        <v>48</v>
      </c>
      <c r="O47" s="215" t="s">
        <v>200</v>
      </c>
      <c r="P47" s="1" t="str">
        <f t="shared" si="7"/>
        <v>⑨</v>
      </c>
      <c r="Q47" s="949">
        <v>41900</v>
      </c>
      <c r="R47" s="186">
        <f>設定!$F$3</f>
        <v>1</v>
      </c>
      <c r="S47" s="130">
        <f>設定!$E$6</f>
        <v>1</v>
      </c>
      <c r="T47" s="950">
        <f t="shared" si="0"/>
        <v>41900</v>
      </c>
      <c r="U47" s="130">
        <f>設定!$E$12</f>
        <v>0</v>
      </c>
      <c r="V47" s="130">
        <f>設定!$I$12</f>
        <v>1</v>
      </c>
      <c r="W47" s="187">
        <f>設定!$C$24</f>
        <v>0</v>
      </c>
      <c r="X47" s="951">
        <f t="shared" si="8"/>
        <v>41900</v>
      </c>
      <c r="Y47" s="130">
        <f>設定!$E$35</f>
        <v>0</v>
      </c>
      <c r="Z47" s="130">
        <f>設定!$I$35</f>
        <v>1</v>
      </c>
      <c r="AA47" s="188">
        <f>設定!$D$41</f>
        <v>0</v>
      </c>
      <c r="AB47" s="170">
        <f>設定!$C$50</f>
        <v>1</v>
      </c>
      <c r="AC47" s="950">
        <f t="shared" si="13"/>
        <v>41900</v>
      </c>
      <c r="AD47" s="186">
        <f>設定!$D$78</f>
        <v>1.1000000000000001</v>
      </c>
      <c r="AE47" s="130">
        <f>設定!$E$82</f>
        <v>0</v>
      </c>
      <c r="AF47" s="130">
        <f>設定!$I$82</f>
        <v>0</v>
      </c>
      <c r="AG47" s="952">
        <f t="shared" si="9"/>
        <v>46090</v>
      </c>
      <c r="AH47" s="130">
        <f>設定!$E$35</f>
        <v>0</v>
      </c>
      <c r="AI47" s="130">
        <f>設定!$I$35</f>
        <v>1</v>
      </c>
      <c r="AJ47" s="170">
        <f>設定!$C$69</f>
        <v>0</v>
      </c>
      <c r="AK47" s="953">
        <f t="shared" si="10"/>
        <v>41900</v>
      </c>
      <c r="AL47" s="186">
        <f>設定!$D$78</f>
        <v>1.1000000000000001</v>
      </c>
      <c r="AM47" s="130">
        <f>設定!$E$82</f>
        <v>0</v>
      </c>
      <c r="AN47" s="130">
        <f>設定!$I$82</f>
        <v>0</v>
      </c>
      <c r="AO47" s="954">
        <f t="shared" si="11"/>
        <v>46090</v>
      </c>
      <c r="AQ47" s="206">
        <f t="shared" si="6"/>
        <v>1</v>
      </c>
    </row>
    <row r="48" spans="1:43">
      <c r="A48" s="1" t="s">
        <v>1836</v>
      </c>
      <c r="B48" s="246">
        <v>1</v>
      </c>
      <c r="D48" s="215" t="s">
        <v>1689</v>
      </c>
      <c r="E48" s="215" t="s">
        <v>828</v>
      </c>
      <c r="F48" s="215" t="s">
        <v>1638</v>
      </c>
      <c r="G48" s="249">
        <v>185</v>
      </c>
      <c r="H48" s="249">
        <v>55</v>
      </c>
      <c r="I48" s="249">
        <v>16</v>
      </c>
      <c r="J48" s="215"/>
      <c r="K48" s="249"/>
      <c r="L48" s="215" t="s">
        <v>1725</v>
      </c>
      <c r="M48" s="249" t="s">
        <v>1837</v>
      </c>
      <c r="N48" s="215" t="s">
        <v>47</v>
      </c>
      <c r="O48" s="215" t="s">
        <v>199</v>
      </c>
      <c r="P48" s="1" t="str">
        <f t="shared" si="7"/>
        <v>⑨</v>
      </c>
      <c r="Q48" s="949">
        <v>39000</v>
      </c>
      <c r="R48" s="186">
        <f>設定!$F$3</f>
        <v>1</v>
      </c>
      <c r="S48" s="130">
        <f>設定!$E$6</f>
        <v>1</v>
      </c>
      <c r="T48" s="950">
        <f t="shared" si="0"/>
        <v>39000</v>
      </c>
      <c r="U48" s="130">
        <f>設定!$E$12</f>
        <v>0</v>
      </c>
      <c r="V48" s="130">
        <f>設定!$I$12</f>
        <v>1</v>
      </c>
      <c r="W48" s="187">
        <f>設定!$C$24</f>
        <v>0</v>
      </c>
      <c r="X48" s="951">
        <f>IF(U48=0,T48-ROUND(ROUND(T48*W48,0),-V48),IF(U48=1,T48-ROUNDUP(ROUND(T48*W48,0),-V48),IF(U48=2,T48-ROUNDDOWN(ROUND(T48*W48,0),-V48))))</f>
        <v>39000</v>
      </c>
      <c r="Y48" s="130">
        <f>設定!$E$35</f>
        <v>0</v>
      </c>
      <c r="Z48" s="130">
        <f>設定!$I$35</f>
        <v>1</v>
      </c>
      <c r="AA48" s="188">
        <f>設定!$D$41</f>
        <v>0</v>
      </c>
      <c r="AB48" s="170">
        <f>設定!$C$50</f>
        <v>1</v>
      </c>
      <c r="AC48" s="950">
        <f>IF(Y48=0,ROUND(AB48*X48,-Z48),IF(Y48=1,ROUNDUP(AB48*X48,-Z48),IF(Y48=2,ROUNDDOWN(AB48*X48,-Z48))))+AA48</f>
        <v>39000</v>
      </c>
      <c r="AD48" s="186">
        <f>設定!$D$78</f>
        <v>1.1000000000000001</v>
      </c>
      <c r="AE48" s="130">
        <f>設定!$E$82</f>
        <v>0</v>
      </c>
      <c r="AF48" s="130">
        <f>設定!$I$82</f>
        <v>0</v>
      </c>
      <c r="AG48" s="952">
        <f>IF(AE48=0,ROUND(AD48*AC48,-AF48),IF(AE48=1,ROUNDUP(AD48*AC48,-AF48),IF(AE48=2,ROUNDDOWN(AD48*AC48,-AF48))))</f>
        <v>42900</v>
      </c>
      <c r="AH48" s="130">
        <f>設定!$E$35</f>
        <v>0</v>
      </c>
      <c r="AI48" s="130">
        <f>設定!$I$35</f>
        <v>1</v>
      </c>
      <c r="AJ48" s="170">
        <f>設定!$C$69</f>
        <v>0</v>
      </c>
      <c r="AK48" s="953">
        <f>IF(AH48=0,ROUND(X48/(1-AJ48),-AI48),IF(AH48=1,ROUNDUP(X48/(1-AJ48),-AI48),IF(AH48=2,ROUNDDOWN(X48/(1-AJ48),-AI48))))</f>
        <v>39000</v>
      </c>
      <c r="AL48" s="186">
        <f>設定!$D$78</f>
        <v>1.1000000000000001</v>
      </c>
      <c r="AM48" s="130">
        <f>設定!$E$82</f>
        <v>0</v>
      </c>
      <c r="AN48" s="130">
        <f>設定!$I$82</f>
        <v>0</v>
      </c>
      <c r="AO48" s="954">
        <f>IF(AM48=0,ROUND(AL48*AK48,-AN48),IF(AM48=1,ROUNDUP(AL48*AK48,-AN48),IF(AM48=2,ROUNDDOWN(AL48*AK48,-AN48))))</f>
        <v>42900</v>
      </c>
      <c r="AQ48" s="206">
        <f t="shared" si="6"/>
        <v>1</v>
      </c>
    </row>
    <row r="49" spans="1:43">
      <c r="A49" s="1" t="s">
        <v>1836</v>
      </c>
      <c r="B49" s="246">
        <v>1</v>
      </c>
      <c r="D49" s="215" t="s">
        <v>1687</v>
      </c>
      <c r="E49" s="215" t="s">
        <v>828</v>
      </c>
      <c r="F49" s="215" t="s">
        <v>1638</v>
      </c>
      <c r="G49" s="249">
        <v>195</v>
      </c>
      <c r="H49" s="249">
        <v>55</v>
      </c>
      <c r="I49" s="249">
        <v>16</v>
      </c>
      <c r="J49" s="215" t="s">
        <v>304</v>
      </c>
      <c r="K49" s="249"/>
      <c r="L49" s="215" t="s">
        <v>1725</v>
      </c>
      <c r="M49" s="249" t="s">
        <v>1837</v>
      </c>
      <c r="N49" s="215" t="s">
        <v>49</v>
      </c>
      <c r="O49" s="215" t="s">
        <v>1688</v>
      </c>
      <c r="P49" s="1" t="str">
        <f t="shared" si="7"/>
        <v>★⑨</v>
      </c>
      <c r="Q49" s="949">
        <v>41900</v>
      </c>
      <c r="R49" s="186">
        <f>設定!$F$3</f>
        <v>1</v>
      </c>
      <c r="S49" s="130">
        <f>設定!$E$6</f>
        <v>1</v>
      </c>
      <c r="T49" s="950">
        <f t="shared" si="0"/>
        <v>41900</v>
      </c>
      <c r="U49" s="130">
        <f>設定!$E$12</f>
        <v>0</v>
      </c>
      <c r="V49" s="130">
        <f>設定!$I$12</f>
        <v>1</v>
      </c>
      <c r="W49" s="187">
        <f>設定!$C$24</f>
        <v>0</v>
      </c>
      <c r="X49" s="951">
        <f>IF(U49=0,T49-ROUND(ROUND(T49*W49,0),-V49),IF(U49=1,T49-ROUNDUP(ROUND(T49*W49,0),-V49),IF(U49=2,T49-ROUNDDOWN(ROUND(T49*W49,0),-V49))))</f>
        <v>41900</v>
      </c>
      <c r="Y49" s="130">
        <f>設定!$E$35</f>
        <v>0</v>
      </c>
      <c r="Z49" s="130">
        <f>設定!$I$35</f>
        <v>1</v>
      </c>
      <c r="AA49" s="188">
        <f>設定!$D$41</f>
        <v>0</v>
      </c>
      <c r="AB49" s="170">
        <f>設定!$C$50</f>
        <v>1</v>
      </c>
      <c r="AC49" s="950">
        <f>IF(Y49=0,ROUND(AB49*X49,-Z49),IF(Y49=1,ROUNDUP(AB49*X49,-Z49),IF(Y49=2,ROUNDDOWN(AB49*X49,-Z49))))+AA49</f>
        <v>41900</v>
      </c>
      <c r="AD49" s="186">
        <f>設定!$D$78</f>
        <v>1.1000000000000001</v>
      </c>
      <c r="AE49" s="130">
        <f>設定!$E$82</f>
        <v>0</v>
      </c>
      <c r="AF49" s="130">
        <f>設定!$I$82</f>
        <v>0</v>
      </c>
      <c r="AG49" s="952">
        <f>IF(AE49=0,ROUND(AD49*AC49,-AF49),IF(AE49=1,ROUNDUP(AD49*AC49,-AF49),IF(AE49=2,ROUNDDOWN(AD49*AC49,-AF49))))</f>
        <v>46090</v>
      </c>
      <c r="AH49" s="130">
        <f>設定!$E$35</f>
        <v>0</v>
      </c>
      <c r="AI49" s="130">
        <f>設定!$I$35</f>
        <v>1</v>
      </c>
      <c r="AJ49" s="170">
        <f>設定!$C$69</f>
        <v>0</v>
      </c>
      <c r="AK49" s="953">
        <f>IF(AH49=0,ROUND(X49/(1-AJ49),-AI49),IF(AH49=1,ROUNDUP(X49/(1-AJ49),-AI49),IF(AH49=2,ROUNDDOWN(X49/(1-AJ49),-AI49))))</f>
        <v>41900</v>
      </c>
      <c r="AL49" s="186">
        <f>設定!$D$78</f>
        <v>1.1000000000000001</v>
      </c>
      <c r="AM49" s="130">
        <f>設定!$E$82</f>
        <v>0</v>
      </c>
      <c r="AN49" s="130">
        <f>設定!$I$82</f>
        <v>0</v>
      </c>
      <c r="AO49" s="954">
        <f>IF(AM49=0,ROUND(AL49*AK49,-AN49),IF(AM49=1,ROUNDUP(AL49*AK49,-AN49),IF(AM49=2,ROUNDDOWN(AL49*AK49,-AN49))))</f>
        <v>46090</v>
      </c>
      <c r="AQ49" s="206">
        <f t="shared" si="6"/>
        <v>1</v>
      </c>
    </row>
    <row r="50" spans="1:43">
      <c r="A50" s="1" t="s">
        <v>1836</v>
      </c>
      <c r="B50" s="246">
        <v>1</v>
      </c>
      <c r="D50" s="215" t="s">
        <v>1686</v>
      </c>
      <c r="E50" s="215" t="s">
        <v>828</v>
      </c>
      <c r="F50" s="215" t="s">
        <v>1638</v>
      </c>
      <c r="G50" s="249">
        <v>205</v>
      </c>
      <c r="H50" s="249">
        <v>55</v>
      </c>
      <c r="I50" s="249">
        <v>16</v>
      </c>
      <c r="J50" s="215"/>
      <c r="K50" s="249"/>
      <c r="L50" s="215" t="s">
        <v>1725</v>
      </c>
      <c r="M50" s="249" t="s">
        <v>1837</v>
      </c>
      <c r="N50" s="215" t="s">
        <v>51</v>
      </c>
      <c r="O50" s="215" t="s">
        <v>203</v>
      </c>
      <c r="P50" s="1" t="str">
        <f t="shared" si="7"/>
        <v>⑨</v>
      </c>
      <c r="Q50" s="949">
        <v>44800</v>
      </c>
      <c r="R50" s="186">
        <f>設定!$F$3</f>
        <v>1</v>
      </c>
      <c r="S50" s="130">
        <f>設定!$E$6</f>
        <v>1</v>
      </c>
      <c r="T50" s="950">
        <f t="shared" si="0"/>
        <v>44800</v>
      </c>
      <c r="U50" s="130">
        <f>設定!$E$12</f>
        <v>0</v>
      </c>
      <c r="V50" s="130">
        <f>設定!$I$12</f>
        <v>1</v>
      </c>
      <c r="W50" s="187">
        <f>設定!$C$24</f>
        <v>0</v>
      </c>
      <c r="X50" s="951">
        <f t="shared" si="8"/>
        <v>44800</v>
      </c>
      <c r="Y50" s="130">
        <f>設定!$E$35</f>
        <v>0</v>
      </c>
      <c r="Z50" s="130">
        <f>設定!$I$35</f>
        <v>1</v>
      </c>
      <c r="AA50" s="188">
        <f>設定!$D$41</f>
        <v>0</v>
      </c>
      <c r="AB50" s="170">
        <f>設定!$C$50</f>
        <v>1</v>
      </c>
      <c r="AC50" s="950">
        <f t="shared" si="13"/>
        <v>44800</v>
      </c>
      <c r="AD50" s="186">
        <f>設定!$D$78</f>
        <v>1.1000000000000001</v>
      </c>
      <c r="AE50" s="130">
        <f>設定!$E$82</f>
        <v>0</v>
      </c>
      <c r="AF50" s="130">
        <f>設定!$I$82</f>
        <v>0</v>
      </c>
      <c r="AG50" s="952">
        <f t="shared" si="9"/>
        <v>49280</v>
      </c>
      <c r="AH50" s="130">
        <f>設定!$E$35</f>
        <v>0</v>
      </c>
      <c r="AI50" s="130">
        <f>設定!$I$35</f>
        <v>1</v>
      </c>
      <c r="AJ50" s="170">
        <f>設定!$C$69</f>
        <v>0</v>
      </c>
      <c r="AK50" s="953">
        <f t="shared" si="10"/>
        <v>44800</v>
      </c>
      <c r="AL50" s="186">
        <f>設定!$D$78</f>
        <v>1.1000000000000001</v>
      </c>
      <c r="AM50" s="130">
        <f>設定!$E$82</f>
        <v>0</v>
      </c>
      <c r="AN50" s="130">
        <f>設定!$I$82</f>
        <v>0</v>
      </c>
      <c r="AO50" s="954">
        <f t="shared" si="11"/>
        <v>49280</v>
      </c>
      <c r="AQ50" s="206">
        <f t="shared" si="6"/>
        <v>1</v>
      </c>
    </row>
    <row r="51" spans="1:43">
      <c r="A51" s="1" t="s">
        <v>1836</v>
      </c>
      <c r="B51" s="246">
        <v>1</v>
      </c>
      <c r="D51" s="215" t="s">
        <v>1695</v>
      </c>
      <c r="E51" s="215" t="s">
        <v>310</v>
      </c>
      <c r="F51" s="215" t="s">
        <v>1638</v>
      </c>
      <c r="G51" s="249">
        <v>175</v>
      </c>
      <c r="H51" s="249">
        <v>60</v>
      </c>
      <c r="I51" s="249">
        <v>16</v>
      </c>
      <c r="J51" s="215"/>
      <c r="K51" s="249"/>
      <c r="L51" s="215" t="s">
        <v>1725</v>
      </c>
      <c r="M51" s="249" t="s">
        <v>1837</v>
      </c>
      <c r="N51" s="215" t="s">
        <v>55</v>
      </c>
      <c r="O51" s="215" t="s">
        <v>206</v>
      </c>
      <c r="P51" s="1" t="str">
        <f t="shared" si="7"/>
        <v>⑨</v>
      </c>
      <c r="Q51" s="949">
        <v>31600</v>
      </c>
      <c r="R51" s="186">
        <f>設定!$F$3</f>
        <v>1</v>
      </c>
      <c r="S51" s="130">
        <f>設定!$E$6</f>
        <v>1</v>
      </c>
      <c r="T51" s="950">
        <f t="shared" si="0"/>
        <v>31600</v>
      </c>
      <c r="U51" s="130">
        <f>設定!$E$12</f>
        <v>0</v>
      </c>
      <c r="V51" s="130">
        <f>設定!$I$12</f>
        <v>1</v>
      </c>
      <c r="W51" s="187">
        <f>設定!$C$24</f>
        <v>0</v>
      </c>
      <c r="X51" s="951">
        <f>IF(U51=0,T51-ROUND(ROUND(T51*W51,0),-V51),IF(U51=1,T51-ROUNDUP(ROUND(T51*W51,0),-V51),IF(U51=2,T51-ROUNDDOWN(ROUND(T51*W51,0),-V51))))</f>
        <v>31600</v>
      </c>
      <c r="Y51" s="130">
        <f>設定!$E$35</f>
        <v>0</v>
      </c>
      <c r="Z51" s="130">
        <f>設定!$I$35</f>
        <v>1</v>
      </c>
      <c r="AA51" s="188">
        <f>設定!$D$41</f>
        <v>0</v>
      </c>
      <c r="AB51" s="170">
        <f>設定!$C$50</f>
        <v>1</v>
      </c>
      <c r="AC51" s="950">
        <f>IF(Y51=0,ROUND(AB51*X51,-Z51),IF(Y51=1,ROUNDUP(AB51*X51,-Z51),IF(Y51=2,ROUNDDOWN(AB51*X51,-Z51))))+AA51</f>
        <v>31600</v>
      </c>
      <c r="AD51" s="186">
        <f>設定!$D$78</f>
        <v>1.1000000000000001</v>
      </c>
      <c r="AE51" s="130">
        <f>設定!$E$82</f>
        <v>0</v>
      </c>
      <c r="AF51" s="130">
        <f>設定!$I$82</f>
        <v>0</v>
      </c>
      <c r="AG51" s="952">
        <f>IF(AE51=0,ROUND(AD51*AC51,-AF51),IF(AE51=1,ROUNDUP(AD51*AC51,-AF51),IF(AE51=2,ROUNDDOWN(AD51*AC51,-AF51))))</f>
        <v>34760</v>
      </c>
      <c r="AH51" s="130">
        <f>設定!$E$35</f>
        <v>0</v>
      </c>
      <c r="AI51" s="130">
        <f>設定!$I$35</f>
        <v>1</v>
      </c>
      <c r="AJ51" s="170">
        <f>設定!$C$69</f>
        <v>0</v>
      </c>
      <c r="AK51" s="953">
        <f>IF(AH51=0,ROUND(X51/(1-AJ51),-AI51),IF(AH51=1,ROUNDUP(X51/(1-AJ51),-AI51),IF(AH51=2,ROUNDDOWN(X51/(1-AJ51),-AI51))))</f>
        <v>31600</v>
      </c>
      <c r="AL51" s="186">
        <f>設定!$D$78</f>
        <v>1.1000000000000001</v>
      </c>
      <c r="AM51" s="130">
        <f>設定!$E$82</f>
        <v>0</v>
      </c>
      <c r="AN51" s="130">
        <f>設定!$I$82</f>
        <v>0</v>
      </c>
      <c r="AO51" s="954">
        <f>IF(AM51=0,ROUND(AL51*AK51,-AN51),IF(AM51=1,ROUNDUP(AL51*AK51,-AN51),IF(AM51=2,ROUNDDOWN(AL51*AK51,-AN51))))</f>
        <v>34760</v>
      </c>
      <c r="AQ51" s="206">
        <f t="shared" si="6"/>
        <v>1</v>
      </c>
    </row>
    <row r="52" spans="1:43">
      <c r="A52" s="1" t="s">
        <v>1836</v>
      </c>
      <c r="B52" s="246">
        <v>1</v>
      </c>
      <c r="D52" s="215" t="s">
        <v>1693</v>
      </c>
      <c r="E52" s="215" t="s">
        <v>310</v>
      </c>
      <c r="F52" s="215" t="s">
        <v>1638</v>
      </c>
      <c r="G52" s="249">
        <v>185</v>
      </c>
      <c r="H52" s="249">
        <v>60</v>
      </c>
      <c r="I52" s="249">
        <v>16</v>
      </c>
      <c r="J52" s="215" t="s">
        <v>304</v>
      </c>
      <c r="K52" s="249"/>
      <c r="L52" s="215" t="s">
        <v>1725</v>
      </c>
      <c r="M52" s="249" t="s">
        <v>1837</v>
      </c>
      <c r="N52" s="215" t="s">
        <v>56</v>
      </c>
      <c r="O52" s="215" t="s">
        <v>1694</v>
      </c>
      <c r="P52" s="1" t="str">
        <f t="shared" si="7"/>
        <v>★⑨</v>
      </c>
      <c r="Q52" s="949">
        <v>33800</v>
      </c>
      <c r="R52" s="186">
        <f>設定!$F$3</f>
        <v>1</v>
      </c>
      <c r="S52" s="130">
        <f>設定!$E$6</f>
        <v>1</v>
      </c>
      <c r="T52" s="950">
        <f t="shared" si="0"/>
        <v>33800</v>
      </c>
      <c r="U52" s="130">
        <f>設定!$E$12</f>
        <v>0</v>
      </c>
      <c r="V52" s="130">
        <f>設定!$I$12</f>
        <v>1</v>
      </c>
      <c r="W52" s="187">
        <f>設定!$C$24</f>
        <v>0</v>
      </c>
      <c r="X52" s="951">
        <f>IF(U52=0,T52-ROUND(ROUND(T52*W52,0),-V52),IF(U52=1,T52-ROUNDUP(ROUND(T52*W52,0),-V52),IF(U52=2,T52-ROUNDDOWN(ROUND(T52*W52,0),-V52))))</f>
        <v>33800</v>
      </c>
      <c r="Y52" s="130">
        <f>設定!$E$35</f>
        <v>0</v>
      </c>
      <c r="Z52" s="130">
        <f>設定!$I$35</f>
        <v>1</v>
      </c>
      <c r="AA52" s="188">
        <f>設定!$D$41</f>
        <v>0</v>
      </c>
      <c r="AB52" s="170">
        <f>設定!$C$50</f>
        <v>1</v>
      </c>
      <c r="AC52" s="950">
        <f>IF(Y52=0,ROUND(AB52*X52,-Z52),IF(Y52=1,ROUNDUP(AB52*X52,-Z52),IF(Y52=2,ROUNDDOWN(AB52*X52,-Z52))))+AA52</f>
        <v>33800</v>
      </c>
      <c r="AD52" s="186">
        <f>設定!$D$78</f>
        <v>1.1000000000000001</v>
      </c>
      <c r="AE52" s="130">
        <f>設定!$E$82</f>
        <v>0</v>
      </c>
      <c r="AF52" s="130">
        <f>設定!$I$82</f>
        <v>0</v>
      </c>
      <c r="AG52" s="952">
        <f>IF(AE52=0,ROUND(AD52*AC52,-AF52),IF(AE52=1,ROUNDUP(AD52*AC52,-AF52),IF(AE52=2,ROUNDDOWN(AD52*AC52,-AF52))))</f>
        <v>37180</v>
      </c>
      <c r="AH52" s="130">
        <f>設定!$E$35</f>
        <v>0</v>
      </c>
      <c r="AI52" s="130">
        <f>設定!$I$35</f>
        <v>1</v>
      </c>
      <c r="AJ52" s="170">
        <f>設定!$C$69</f>
        <v>0</v>
      </c>
      <c r="AK52" s="953">
        <f>IF(AH52=0,ROUND(X52/(1-AJ52),-AI52),IF(AH52=1,ROUNDUP(X52/(1-AJ52),-AI52),IF(AH52=2,ROUNDDOWN(X52/(1-AJ52),-AI52))))</f>
        <v>33800</v>
      </c>
      <c r="AL52" s="186">
        <f>設定!$D$78</f>
        <v>1.1000000000000001</v>
      </c>
      <c r="AM52" s="130">
        <f>設定!$E$82</f>
        <v>0</v>
      </c>
      <c r="AN52" s="130">
        <f>設定!$I$82</f>
        <v>0</v>
      </c>
      <c r="AO52" s="954">
        <f>IF(AM52=0,ROUND(AL52*AK52,-AN52),IF(AM52=1,ROUNDUP(AL52*AK52,-AN52),IF(AM52=2,ROUNDDOWN(AL52*AK52,-AN52))))</f>
        <v>37180</v>
      </c>
      <c r="AQ52" s="206">
        <f t="shared" si="6"/>
        <v>1</v>
      </c>
    </row>
    <row r="53" spans="1:43">
      <c r="A53" s="1" t="s">
        <v>1836</v>
      </c>
      <c r="B53" s="246">
        <v>1</v>
      </c>
      <c r="D53" s="215" t="s">
        <v>1692</v>
      </c>
      <c r="E53" s="215" t="s">
        <v>310</v>
      </c>
      <c r="F53" s="215" t="s">
        <v>1638</v>
      </c>
      <c r="G53" s="249">
        <v>195</v>
      </c>
      <c r="H53" s="249">
        <v>60</v>
      </c>
      <c r="I53" s="249">
        <v>16</v>
      </c>
      <c r="J53" s="215"/>
      <c r="K53" s="249"/>
      <c r="L53" s="215" t="s">
        <v>1725</v>
      </c>
      <c r="M53" s="249" t="s">
        <v>1837</v>
      </c>
      <c r="N53" s="215" t="s">
        <v>57</v>
      </c>
      <c r="O53" s="215" t="s">
        <v>208</v>
      </c>
      <c r="P53" s="1" t="str">
        <f t="shared" si="7"/>
        <v>⑨</v>
      </c>
      <c r="Q53" s="949">
        <v>35900</v>
      </c>
      <c r="R53" s="186">
        <f>設定!$F$3</f>
        <v>1</v>
      </c>
      <c r="S53" s="130">
        <f>設定!$E$6</f>
        <v>1</v>
      </c>
      <c r="T53" s="950">
        <f t="shared" si="0"/>
        <v>35900</v>
      </c>
      <c r="U53" s="130">
        <f>設定!$E$12</f>
        <v>0</v>
      </c>
      <c r="V53" s="130">
        <f>設定!$I$12</f>
        <v>1</v>
      </c>
      <c r="W53" s="187">
        <f>設定!$C$24</f>
        <v>0</v>
      </c>
      <c r="X53" s="951">
        <f>IF(U53=0,T53-ROUND(ROUND(T53*W53,0),-V53),IF(U53=1,T53-ROUNDUP(ROUND(T53*W53,0),-V53),IF(U53=2,T53-ROUNDDOWN(ROUND(T53*W53,0),-V53))))</f>
        <v>35900</v>
      </c>
      <c r="Y53" s="130">
        <f>設定!$E$35</f>
        <v>0</v>
      </c>
      <c r="Z53" s="130">
        <f>設定!$I$35</f>
        <v>1</v>
      </c>
      <c r="AA53" s="188">
        <f>設定!$D$41</f>
        <v>0</v>
      </c>
      <c r="AB53" s="170">
        <f>設定!$C$50</f>
        <v>1</v>
      </c>
      <c r="AC53" s="950">
        <f>IF(Y53=0,ROUND(AB53*X53,-Z53),IF(Y53=1,ROUNDUP(AB53*X53,-Z53),IF(Y53=2,ROUNDDOWN(AB53*X53,-Z53))))+AA53</f>
        <v>35900</v>
      </c>
      <c r="AD53" s="186">
        <f>設定!$D$78</f>
        <v>1.1000000000000001</v>
      </c>
      <c r="AE53" s="130">
        <f>設定!$E$82</f>
        <v>0</v>
      </c>
      <c r="AF53" s="130">
        <f>設定!$I$82</f>
        <v>0</v>
      </c>
      <c r="AG53" s="952">
        <f>IF(AE53=0,ROUND(AD53*AC53,-AF53),IF(AE53=1,ROUNDUP(AD53*AC53,-AF53),IF(AE53=2,ROUNDDOWN(AD53*AC53,-AF53))))</f>
        <v>39490</v>
      </c>
      <c r="AH53" s="130">
        <f>設定!$E$35</f>
        <v>0</v>
      </c>
      <c r="AI53" s="130">
        <f>設定!$I$35</f>
        <v>1</v>
      </c>
      <c r="AJ53" s="170">
        <f>設定!$C$69</f>
        <v>0</v>
      </c>
      <c r="AK53" s="953">
        <f>IF(AH53=0,ROUND(X53/(1-AJ53),-AI53),IF(AH53=1,ROUNDUP(X53/(1-AJ53),-AI53),IF(AH53=2,ROUNDDOWN(X53/(1-AJ53),-AI53))))</f>
        <v>35900</v>
      </c>
      <c r="AL53" s="186">
        <f>設定!$D$78</f>
        <v>1.1000000000000001</v>
      </c>
      <c r="AM53" s="130">
        <f>設定!$E$82</f>
        <v>0</v>
      </c>
      <c r="AN53" s="130">
        <f>設定!$I$82</f>
        <v>0</v>
      </c>
      <c r="AO53" s="954">
        <f>IF(AM53=0,ROUND(AL53*AK53,-AN53),IF(AM53=1,ROUNDUP(AL53*AK53,-AN53),IF(AM53=2,ROUNDDOWN(AL53*AK53,-AN53))))</f>
        <v>39490</v>
      </c>
      <c r="AQ53" s="206">
        <f t="shared" si="6"/>
        <v>1</v>
      </c>
    </row>
    <row r="54" spans="1:43">
      <c r="A54" s="1" t="s">
        <v>1836</v>
      </c>
      <c r="B54" s="246">
        <v>1</v>
      </c>
      <c r="D54" s="215" t="s">
        <v>1691</v>
      </c>
      <c r="E54" s="215" t="s">
        <v>310</v>
      </c>
      <c r="F54" s="215" t="s">
        <v>1638</v>
      </c>
      <c r="G54" s="249">
        <v>205</v>
      </c>
      <c r="H54" s="249">
        <v>60</v>
      </c>
      <c r="I54" s="249">
        <v>16</v>
      </c>
      <c r="J54" s="215" t="s">
        <v>304</v>
      </c>
      <c r="K54" s="249"/>
      <c r="L54" s="215" t="s">
        <v>1725</v>
      </c>
      <c r="M54" s="249" t="s">
        <v>1837</v>
      </c>
      <c r="N54" s="215" t="s">
        <v>58</v>
      </c>
      <c r="O54" s="215" t="s">
        <v>1234</v>
      </c>
      <c r="P54" s="1" t="str">
        <f t="shared" si="7"/>
        <v>★⑨</v>
      </c>
      <c r="Q54" s="949">
        <v>38000</v>
      </c>
      <c r="R54" s="186">
        <f>設定!$F$3</f>
        <v>1</v>
      </c>
      <c r="S54" s="130">
        <f>設定!$E$6</f>
        <v>1</v>
      </c>
      <c r="T54" s="950">
        <f t="shared" si="0"/>
        <v>38000</v>
      </c>
      <c r="U54" s="130">
        <f>設定!$E$12</f>
        <v>0</v>
      </c>
      <c r="V54" s="130">
        <f>設定!$I$12</f>
        <v>1</v>
      </c>
      <c r="W54" s="187">
        <f>設定!$C$24</f>
        <v>0</v>
      </c>
      <c r="X54" s="951">
        <f>IF(U54=0,T54-ROUND(ROUND(T54*W54,0),-V54),IF(U54=1,T54-ROUNDUP(ROUND(T54*W54,0),-V54),IF(U54=2,T54-ROUNDDOWN(ROUND(T54*W54,0),-V54))))</f>
        <v>38000</v>
      </c>
      <c r="Y54" s="130">
        <f>設定!$E$35</f>
        <v>0</v>
      </c>
      <c r="Z54" s="130">
        <f>設定!$I$35</f>
        <v>1</v>
      </c>
      <c r="AA54" s="188">
        <f>設定!$D$41</f>
        <v>0</v>
      </c>
      <c r="AB54" s="170">
        <f>設定!$C$50</f>
        <v>1</v>
      </c>
      <c r="AC54" s="950">
        <f>IF(Y54=0,ROUND(AB54*X54,-Z54),IF(Y54=1,ROUNDUP(AB54*X54,-Z54),IF(Y54=2,ROUNDDOWN(AB54*X54,-Z54))))+AA54</f>
        <v>38000</v>
      </c>
      <c r="AD54" s="186">
        <f>設定!$D$78</f>
        <v>1.1000000000000001</v>
      </c>
      <c r="AE54" s="130">
        <f>設定!$E$82</f>
        <v>0</v>
      </c>
      <c r="AF54" s="130">
        <f>設定!$I$82</f>
        <v>0</v>
      </c>
      <c r="AG54" s="952">
        <f>IF(AE54=0,ROUND(AD54*AC54,-AF54),IF(AE54=1,ROUNDUP(AD54*AC54,-AF54),IF(AE54=2,ROUNDDOWN(AD54*AC54,-AF54))))</f>
        <v>41800</v>
      </c>
      <c r="AH54" s="130">
        <f>設定!$E$35</f>
        <v>0</v>
      </c>
      <c r="AI54" s="130">
        <f>設定!$I$35</f>
        <v>1</v>
      </c>
      <c r="AJ54" s="170">
        <f>設定!$C$69</f>
        <v>0</v>
      </c>
      <c r="AK54" s="953">
        <f>IF(AH54=0,ROUND(X54/(1-AJ54),-AI54),IF(AH54=1,ROUNDUP(X54/(1-AJ54),-AI54),IF(AH54=2,ROUNDDOWN(X54/(1-AJ54),-AI54))))</f>
        <v>38000</v>
      </c>
      <c r="AL54" s="186">
        <f>設定!$D$78</f>
        <v>1.1000000000000001</v>
      </c>
      <c r="AM54" s="130">
        <f>設定!$E$82</f>
        <v>0</v>
      </c>
      <c r="AN54" s="130">
        <f>設定!$I$82</f>
        <v>0</v>
      </c>
      <c r="AO54" s="954">
        <f>IF(AM54=0,ROUND(AL54*AK54,-AN54),IF(AM54=1,ROUNDUP(AL54*AK54,-AN54),IF(AM54=2,ROUNDDOWN(AL54*AK54,-AN54))))</f>
        <v>41800</v>
      </c>
      <c r="AQ54" s="206">
        <f t="shared" si="6"/>
        <v>1</v>
      </c>
    </row>
    <row r="55" spans="1:43">
      <c r="A55" s="1" t="s">
        <v>1836</v>
      </c>
      <c r="B55" s="246">
        <v>1</v>
      </c>
      <c r="D55" s="215" t="s">
        <v>1690</v>
      </c>
      <c r="E55" s="215" t="s">
        <v>310</v>
      </c>
      <c r="F55" s="215" t="s">
        <v>1638</v>
      </c>
      <c r="G55" s="249">
        <v>215</v>
      </c>
      <c r="H55" s="249">
        <v>60</v>
      </c>
      <c r="I55" s="249">
        <v>16</v>
      </c>
      <c r="J55" s="215"/>
      <c r="K55" s="249"/>
      <c r="L55" s="215" t="s">
        <v>1725</v>
      </c>
      <c r="M55" s="249" t="s">
        <v>1837</v>
      </c>
      <c r="N55" s="215" t="s">
        <v>59</v>
      </c>
      <c r="O55" s="215" t="s">
        <v>209</v>
      </c>
      <c r="P55" s="1" t="str">
        <f t="shared" si="7"/>
        <v>⑨</v>
      </c>
      <c r="Q55" s="949">
        <v>40100</v>
      </c>
      <c r="R55" s="186">
        <f>設定!$F$3</f>
        <v>1</v>
      </c>
      <c r="S55" s="130">
        <f>設定!$E$6</f>
        <v>1</v>
      </c>
      <c r="T55" s="950">
        <f t="shared" si="0"/>
        <v>40100</v>
      </c>
      <c r="U55" s="130">
        <f>設定!$E$12</f>
        <v>0</v>
      </c>
      <c r="V55" s="130">
        <f>設定!$I$12</f>
        <v>1</v>
      </c>
      <c r="W55" s="187">
        <f>設定!$C$24</f>
        <v>0</v>
      </c>
      <c r="X55" s="951">
        <f t="shared" si="8"/>
        <v>40100</v>
      </c>
      <c r="Y55" s="130">
        <f>設定!$E$35</f>
        <v>0</v>
      </c>
      <c r="Z55" s="130">
        <f>設定!$I$35</f>
        <v>1</v>
      </c>
      <c r="AA55" s="188">
        <f>設定!$D$41</f>
        <v>0</v>
      </c>
      <c r="AB55" s="170">
        <f>設定!$C$50</f>
        <v>1</v>
      </c>
      <c r="AC55" s="950">
        <f t="shared" si="13"/>
        <v>40100</v>
      </c>
      <c r="AD55" s="186">
        <f>設定!$D$78</f>
        <v>1.1000000000000001</v>
      </c>
      <c r="AE55" s="130">
        <f>設定!$E$82</f>
        <v>0</v>
      </c>
      <c r="AF55" s="130">
        <f>設定!$I$82</f>
        <v>0</v>
      </c>
      <c r="AG55" s="952">
        <f t="shared" si="9"/>
        <v>44110</v>
      </c>
      <c r="AH55" s="130">
        <f>設定!$E$35</f>
        <v>0</v>
      </c>
      <c r="AI55" s="130">
        <f>設定!$I$35</f>
        <v>1</v>
      </c>
      <c r="AJ55" s="170">
        <f>設定!$C$69</f>
        <v>0</v>
      </c>
      <c r="AK55" s="953">
        <f t="shared" si="10"/>
        <v>40100</v>
      </c>
      <c r="AL55" s="186">
        <f>設定!$D$78</f>
        <v>1.1000000000000001</v>
      </c>
      <c r="AM55" s="130">
        <f>設定!$E$82</f>
        <v>0</v>
      </c>
      <c r="AN55" s="130">
        <f>設定!$I$82</f>
        <v>0</v>
      </c>
      <c r="AO55" s="954">
        <f t="shared" si="11"/>
        <v>44110</v>
      </c>
      <c r="AQ55" s="206">
        <f t="shared" si="6"/>
        <v>1</v>
      </c>
    </row>
    <row r="56" spans="1:43">
      <c r="A56" s="1" t="s">
        <v>1836</v>
      </c>
      <c r="B56" s="246">
        <v>1</v>
      </c>
      <c r="D56" s="215" t="s">
        <v>1698</v>
      </c>
      <c r="E56" s="215" t="s">
        <v>311</v>
      </c>
      <c r="F56" s="215" t="s">
        <v>1638</v>
      </c>
      <c r="G56" s="249">
        <v>195</v>
      </c>
      <c r="H56" s="249">
        <v>65</v>
      </c>
      <c r="I56" s="249">
        <v>16</v>
      </c>
      <c r="J56" s="215"/>
      <c r="K56" s="249"/>
      <c r="L56" s="215" t="s">
        <v>1725</v>
      </c>
      <c r="M56" s="249" t="s">
        <v>1837</v>
      </c>
      <c r="N56" s="215" t="s">
        <v>61</v>
      </c>
      <c r="O56" s="215" t="s">
        <v>211</v>
      </c>
      <c r="P56" s="1" t="str">
        <f t="shared" si="7"/>
        <v>⑨</v>
      </c>
      <c r="Q56" s="949">
        <v>31900</v>
      </c>
      <c r="R56" s="186">
        <f>設定!$F$3</f>
        <v>1</v>
      </c>
      <c r="S56" s="130">
        <f>設定!$E$6</f>
        <v>1</v>
      </c>
      <c r="T56" s="950">
        <f t="shared" si="0"/>
        <v>31900</v>
      </c>
      <c r="U56" s="130">
        <f>設定!$E$12</f>
        <v>0</v>
      </c>
      <c r="V56" s="130">
        <f>設定!$I$12</f>
        <v>1</v>
      </c>
      <c r="W56" s="187">
        <f>設定!$C$24</f>
        <v>0</v>
      </c>
      <c r="X56" s="951">
        <f>IF(U56=0,T56-ROUND(ROUND(T56*W56,0),-V56),IF(U56=1,T56-ROUNDUP(ROUND(T56*W56,0),-V56),IF(U56=2,T56-ROUNDDOWN(ROUND(T56*W56,0),-V56))))</f>
        <v>31900</v>
      </c>
      <c r="Y56" s="130">
        <f>設定!$E$35</f>
        <v>0</v>
      </c>
      <c r="Z56" s="130">
        <f>設定!$I$35</f>
        <v>1</v>
      </c>
      <c r="AA56" s="188">
        <f>設定!$D$41</f>
        <v>0</v>
      </c>
      <c r="AB56" s="170">
        <f>設定!$C$50</f>
        <v>1</v>
      </c>
      <c r="AC56" s="950">
        <f>IF(Y56=0,ROUND(AB56*X56,-Z56),IF(Y56=1,ROUNDUP(AB56*X56,-Z56),IF(Y56=2,ROUNDDOWN(AB56*X56,-Z56))))+AA56</f>
        <v>31900</v>
      </c>
      <c r="AD56" s="186">
        <f>設定!$D$78</f>
        <v>1.1000000000000001</v>
      </c>
      <c r="AE56" s="130">
        <f>設定!$E$82</f>
        <v>0</v>
      </c>
      <c r="AF56" s="130">
        <f>設定!$I$82</f>
        <v>0</v>
      </c>
      <c r="AG56" s="952">
        <f>IF(AE56=0,ROUND(AD56*AC56,-AF56),IF(AE56=1,ROUNDUP(AD56*AC56,-AF56),IF(AE56=2,ROUNDDOWN(AD56*AC56,-AF56))))</f>
        <v>35090</v>
      </c>
      <c r="AH56" s="130">
        <f>設定!$E$35</f>
        <v>0</v>
      </c>
      <c r="AI56" s="130">
        <f>設定!$I$35</f>
        <v>1</v>
      </c>
      <c r="AJ56" s="170">
        <f>設定!$C$69</f>
        <v>0</v>
      </c>
      <c r="AK56" s="953">
        <f>IF(AH56=0,ROUND(X56/(1-AJ56),-AI56),IF(AH56=1,ROUNDUP(X56/(1-AJ56),-AI56),IF(AH56=2,ROUNDDOWN(X56/(1-AJ56),-AI56))))</f>
        <v>31900</v>
      </c>
      <c r="AL56" s="186">
        <f>設定!$D$78</f>
        <v>1.1000000000000001</v>
      </c>
      <c r="AM56" s="130">
        <f>設定!$E$82</f>
        <v>0</v>
      </c>
      <c r="AN56" s="130">
        <f>設定!$I$82</f>
        <v>0</v>
      </c>
      <c r="AO56" s="954">
        <f>IF(AM56=0,ROUND(AL56*AK56,-AN56),IF(AM56=1,ROUNDUP(AL56*AK56,-AN56),IF(AM56=2,ROUNDDOWN(AL56*AK56,-AN56))))</f>
        <v>35090</v>
      </c>
      <c r="AQ56" s="206">
        <f t="shared" si="6"/>
        <v>1</v>
      </c>
    </row>
    <row r="57" spans="1:43">
      <c r="A57" s="1" t="s">
        <v>1836</v>
      </c>
      <c r="B57" s="246">
        <v>1</v>
      </c>
      <c r="D57" s="215" t="s">
        <v>1697</v>
      </c>
      <c r="E57" s="215" t="s">
        <v>311</v>
      </c>
      <c r="F57" s="215" t="s">
        <v>1638</v>
      </c>
      <c r="G57" s="249">
        <v>205</v>
      </c>
      <c r="H57" s="249">
        <v>65</v>
      </c>
      <c r="I57" s="249">
        <v>16</v>
      </c>
      <c r="J57" s="215"/>
      <c r="K57" s="249"/>
      <c r="L57" s="215" t="s">
        <v>1725</v>
      </c>
      <c r="M57" s="249" t="s">
        <v>1837</v>
      </c>
      <c r="N57" s="215" t="s">
        <v>62</v>
      </c>
      <c r="O57" s="215" t="s">
        <v>212</v>
      </c>
      <c r="P57" s="1" t="str">
        <f t="shared" si="7"/>
        <v>⑨</v>
      </c>
      <c r="Q57" s="949">
        <v>32200</v>
      </c>
      <c r="R57" s="186">
        <f>設定!$F$3</f>
        <v>1</v>
      </c>
      <c r="S57" s="130">
        <f>設定!$E$6</f>
        <v>1</v>
      </c>
      <c r="T57" s="950">
        <f t="shared" si="0"/>
        <v>32200</v>
      </c>
      <c r="U57" s="130">
        <f>設定!$E$12</f>
        <v>0</v>
      </c>
      <c r="V57" s="130">
        <f>設定!$I$12</f>
        <v>1</v>
      </c>
      <c r="W57" s="187">
        <f>設定!$C$24</f>
        <v>0</v>
      </c>
      <c r="X57" s="951">
        <f>IF(U57=0,T57-ROUND(ROUND(T57*W57,0),-V57),IF(U57=1,T57-ROUNDUP(ROUND(T57*W57,0),-V57),IF(U57=2,T57-ROUNDDOWN(ROUND(T57*W57,0),-V57))))</f>
        <v>32200</v>
      </c>
      <c r="Y57" s="130">
        <f>設定!$E$35</f>
        <v>0</v>
      </c>
      <c r="Z57" s="130">
        <f>設定!$I$35</f>
        <v>1</v>
      </c>
      <c r="AA57" s="188">
        <f>設定!$D$41</f>
        <v>0</v>
      </c>
      <c r="AB57" s="170">
        <f>設定!$C$50</f>
        <v>1</v>
      </c>
      <c r="AC57" s="950">
        <f>IF(Y57=0,ROUND(AB57*X57,-Z57),IF(Y57=1,ROUNDUP(AB57*X57,-Z57),IF(Y57=2,ROUNDDOWN(AB57*X57,-Z57))))+AA57</f>
        <v>32200</v>
      </c>
      <c r="AD57" s="186">
        <f>設定!$D$78</f>
        <v>1.1000000000000001</v>
      </c>
      <c r="AE57" s="130">
        <f>設定!$E$82</f>
        <v>0</v>
      </c>
      <c r="AF57" s="130">
        <f>設定!$I$82</f>
        <v>0</v>
      </c>
      <c r="AG57" s="952">
        <f>IF(AE57=0,ROUND(AD57*AC57,-AF57),IF(AE57=1,ROUNDUP(AD57*AC57,-AF57),IF(AE57=2,ROUNDDOWN(AD57*AC57,-AF57))))</f>
        <v>35420</v>
      </c>
      <c r="AH57" s="130">
        <f>設定!$E$35</f>
        <v>0</v>
      </c>
      <c r="AI57" s="130">
        <f>設定!$I$35</f>
        <v>1</v>
      </c>
      <c r="AJ57" s="170">
        <f>設定!$C$69</f>
        <v>0</v>
      </c>
      <c r="AK57" s="953">
        <f>IF(AH57=0,ROUND(X57/(1-AJ57),-AI57),IF(AH57=1,ROUNDUP(X57/(1-AJ57),-AI57),IF(AH57=2,ROUNDDOWN(X57/(1-AJ57),-AI57))))</f>
        <v>32200</v>
      </c>
      <c r="AL57" s="186">
        <f>設定!$D$78</f>
        <v>1.1000000000000001</v>
      </c>
      <c r="AM57" s="130">
        <f>設定!$E$82</f>
        <v>0</v>
      </c>
      <c r="AN57" s="130">
        <f>設定!$I$82</f>
        <v>0</v>
      </c>
      <c r="AO57" s="954">
        <f>IF(AM57=0,ROUND(AL57*AK57,-AN57),IF(AM57=1,ROUNDUP(AL57*AK57,-AN57),IF(AM57=2,ROUNDDOWN(AL57*AK57,-AN57))))</f>
        <v>35420</v>
      </c>
      <c r="AQ57" s="206">
        <f t="shared" si="6"/>
        <v>1</v>
      </c>
    </row>
    <row r="58" spans="1:43">
      <c r="A58" s="1" t="s">
        <v>1836</v>
      </c>
      <c r="B58" s="246">
        <v>1</v>
      </c>
      <c r="D58" s="215" t="s">
        <v>1696</v>
      </c>
      <c r="E58" s="215" t="s">
        <v>311</v>
      </c>
      <c r="F58" s="215" t="s">
        <v>1638</v>
      </c>
      <c r="G58" s="249">
        <v>215</v>
      </c>
      <c r="H58" s="249">
        <v>65</v>
      </c>
      <c r="I58" s="249">
        <v>16</v>
      </c>
      <c r="J58" s="215"/>
      <c r="K58" s="249"/>
      <c r="L58" s="215" t="s">
        <v>1725</v>
      </c>
      <c r="M58" s="249" t="s">
        <v>1837</v>
      </c>
      <c r="N58" s="215" t="s">
        <v>63</v>
      </c>
      <c r="O58" s="215" t="s">
        <v>213</v>
      </c>
      <c r="P58" s="1" t="str">
        <f t="shared" si="7"/>
        <v>⑨</v>
      </c>
      <c r="Q58" s="949">
        <v>37400</v>
      </c>
      <c r="R58" s="186">
        <f>設定!$F$3</f>
        <v>1</v>
      </c>
      <c r="S58" s="130">
        <f>設定!$E$6</f>
        <v>1</v>
      </c>
      <c r="T58" s="950">
        <f t="shared" si="0"/>
        <v>37400</v>
      </c>
      <c r="U58" s="130">
        <f>設定!$E$12</f>
        <v>0</v>
      </c>
      <c r="V58" s="130">
        <f>設定!$I$12</f>
        <v>1</v>
      </c>
      <c r="W58" s="187">
        <f>設定!$C$24</f>
        <v>0</v>
      </c>
      <c r="X58" s="951">
        <f t="shared" si="8"/>
        <v>37400</v>
      </c>
      <c r="Y58" s="130">
        <f>設定!$E$35</f>
        <v>0</v>
      </c>
      <c r="Z58" s="130">
        <f>設定!$I$35</f>
        <v>1</v>
      </c>
      <c r="AA58" s="188">
        <f>設定!$D$41</f>
        <v>0</v>
      </c>
      <c r="AB58" s="170">
        <f>設定!$C$50</f>
        <v>1</v>
      </c>
      <c r="AC58" s="950">
        <f t="shared" si="13"/>
        <v>37400</v>
      </c>
      <c r="AD58" s="186">
        <f>設定!$D$78</f>
        <v>1.1000000000000001</v>
      </c>
      <c r="AE58" s="130">
        <f>設定!$E$82</f>
        <v>0</v>
      </c>
      <c r="AF58" s="130">
        <f>設定!$I$82</f>
        <v>0</v>
      </c>
      <c r="AG58" s="952">
        <f t="shared" si="9"/>
        <v>41140</v>
      </c>
      <c r="AH58" s="130">
        <f>設定!$E$35</f>
        <v>0</v>
      </c>
      <c r="AI58" s="130">
        <f>設定!$I$35</f>
        <v>1</v>
      </c>
      <c r="AJ58" s="170">
        <f>設定!$C$69</f>
        <v>0</v>
      </c>
      <c r="AK58" s="953">
        <f t="shared" si="10"/>
        <v>37400</v>
      </c>
      <c r="AL58" s="186">
        <f>設定!$D$78</f>
        <v>1.1000000000000001</v>
      </c>
      <c r="AM58" s="130">
        <f>設定!$E$82</f>
        <v>0</v>
      </c>
      <c r="AN58" s="130">
        <f>設定!$I$82</f>
        <v>0</v>
      </c>
      <c r="AO58" s="954">
        <f t="shared" si="11"/>
        <v>41140</v>
      </c>
      <c r="AQ58" s="206">
        <f t="shared" si="6"/>
        <v>1</v>
      </c>
    </row>
    <row r="59" spans="1:43">
      <c r="A59" s="1" t="s">
        <v>1836</v>
      </c>
      <c r="B59" s="246">
        <v>1</v>
      </c>
      <c r="D59" s="215" t="s">
        <v>1701</v>
      </c>
      <c r="E59" s="215" t="s">
        <v>828</v>
      </c>
      <c r="F59" s="215" t="s">
        <v>1638</v>
      </c>
      <c r="G59" s="249">
        <v>165</v>
      </c>
      <c r="H59" s="249">
        <v>55</v>
      </c>
      <c r="I59" s="249">
        <v>15</v>
      </c>
      <c r="J59" s="215"/>
      <c r="K59" s="249"/>
      <c r="L59" s="215" t="s">
        <v>1725</v>
      </c>
      <c r="M59" s="249" t="s">
        <v>1837</v>
      </c>
      <c r="N59" s="215" t="s">
        <v>64</v>
      </c>
      <c r="O59" s="215" t="s">
        <v>214</v>
      </c>
      <c r="P59" s="1" t="str">
        <f t="shared" si="7"/>
        <v>⑨</v>
      </c>
      <c r="Q59" s="949">
        <v>28100</v>
      </c>
      <c r="R59" s="186">
        <f>設定!$F$3</f>
        <v>1</v>
      </c>
      <c r="S59" s="130">
        <f>設定!$E$6</f>
        <v>1</v>
      </c>
      <c r="T59" s="950">
        <f t="shared" si="0"/>
        <v>28100</v>
      </c>
      <c r="U59" s="130">
        <f>設定!$E$12</f>
        <v>0</v>
      </c>
      <c r="V59" s="130">
        <f>設定!$I$12</f>
        <v>1</v>
      </c>
      <c r="W59" s="187">
        <f>設定!$C$24</f>
        <v>0</v>
      </c>
      <c r="X59" s="951">
        <f>IF(U59=0,T59-ROUND(ROUND(T59*W59,0),-V59),IF(U59=1,T59-ROUNDUP(ROUND(T59*W59,0),-V59),IF(U59=2,T59-ROUNDDOWN(ROUND(T59*W59,0),-V59))))</f>
        <v>28100</v>
      </c>
      <c r="Y59" s="130">
        <f>設定!$E$35</f>
        <v>0</v>
      </c>
      <c r="Z59" s="130">
        <f>設定!$I$35</f>
        <v>1</v>
      </c>
      <c r="AA59" s="188">
        <f>設定!$D$41</f>
        <v>0</v>
      </c>
      <c r="AB59" s="170">
        <f>設定!$C$50</f>
        <v>1</v>
      </c>
      <c r="AC59" s="950">
        <f>IF(Y59=0,ROUND(AB59*X59,-Z59),IF(Y59=1,ROUNDUP(AB59*X59,-Z59),IF(Y59=2,ROUNDDOWN(AB59*X59,-Z59))))+AA59</f>
        <v>28100</v>
      </c>
      <c r="AD59" s="186">
        <f>設定!$D$78</f>
        <v>1.1000000000000001</v>
      </c>
      <c r="AE59" s="130">
        <f>設定!$E$82</f>
        <v>0</v>
      </c>
      <c r="AF59" s="130">
        <f>設定!$I$82</f>
        <v>0</v>
      </c>
      <c r="AG59" s="952">
        <f>IF(AE59=0,ROUND(AD59*AC59,-AF59),IF(AE59=1,ROUNDUP(AD59*AC59,-AF59),IF(AE59=2,ROUNDDOWN(AD59*AC59,-AF59))))</f>
        <v>30910</v>
      </c>
      <c r="AH59" s="130">
        <f>設定!$E$35</f>
        <v>0</v>
      </c>
      <c r="AI59" s="130">
        <f>設定!$I$35</f>
        <v>1</v>
      </c>
      <c r="AJ59" s="170">
        <f>設定!$C$69</f>
        <v>0</v>
      </c>
      <c r="AK59" s="953">
        <f>IF(AH59=0,ROUND(X59/(1-AJ59),-AI59),IF(AH59=1,ROUNDUP(X59/(1-AJ59),-AI59),IF(AH59=2,ROUNDDOWN(X59/(1-AJ59),-AI59))))</f>
        <v>28100</v>
      </c>
      <c r="AL59" s="186">
        <f>設定!$D$78</f>
        <v>1.1000000000000001</v>
      </c>
      <c r="AM59" s="130">
        <f>設定!$E$82</f>
        <v>0</v>
      </c>
      <c r="AN59" s="130">
        <f>設定!$I$82</f>
        <v>0</v>
      </c>
      <c r="AO59" s="954">
        <f>IF(AM59=0,ROUND(AL59*AK59,-AN59),IF(AM59=1,ROUNDUP(AL59*AK59,-AN59),IF(AM59=2,ROUNDDOWN(AL59*AK59,-AN59))))</f>
        <v>30910</v>
      </c>
      <c r="AQ59" s="206">
        <f t="shared" si="6"/>
        <v>1</v>
      </c>
    </row>
    <row r="60" spans="1:43">
      <c r="A60" s="1" t="s">
        <v>1836</v>
      </c>
      <c r="B60" s="246">
        <v>1</v>
      </c>
      <c r="D60" s="215" t="s">
        <v>1700</v>
      </c>
      <c r="E60" s="215" t="s">
        <v>828</v>
      </c>
      <c r="F60" s="215" t="s">
        <v>1638</v>
      </c>
      <c r="G60" s="249">
        <v>175</v>
      </c>
      <c r="H60" s="249">
        <v>55</v>
      </c>
      <c r="I60" s="249">
        <v>15</v>
      </c>
      <c r="J60" s="215"/>
      <c r="K60" s="249"/>
      <c r="L60" s="215" t="s">
        <v>1725</v>
      </c>
      <c r="M60" s="249" t="s">
        <v>1837</v>
      </c>
      <c r="N60" s="215" t="s">
        <v>65</v>
      </c>
      <c r="O60" s="215" t="s">
        <v>215</v>
      </c>
      <c r="P60" s="1" t="str">
        <f t="shared" si="7"/>
        <v>⑨</v>
      </c>
      <c r="Q60" s="949">
        <v>32100</v>
      </c>
      <c r="R60" s="186">
        <f>設定!$F$3</f>
        <v>1</v>
      </c>
      <c r="S60" s="130">
        <f>設定!$E$6</f>
        <v>1</v>
      </c>
      <c r="T60" s="950">
        <f t="shared" si="0"/>
        <v>32100</v>
      </c>
      <c r="U60" s="130">
        <f>設定!$E$12</f>
        <v>0</v>
      </c>
      <c r="V60" s="130">
        <f>設定!$I$12</f>
        <v>1</v>
      </c>
      <c r="W60" s="187">
        <f>設定!$C$24</f>
        <v>0</v>
      </c>
      <c r="X60" s="951">
        <f>IF(U60=0,T60-ROUND(ROUND(T60*W60,0),-V60),IF(U60=1,T60-ROUNDUP(ROUND(T60*W60,0),-V60),IF(U60=2,T60-ROUNDDOWN(ROUND(T60*W60,0),-V60))))</f>
        <v>32100</v>
      </c>
      <c r="Y60" s="130">
        <f>設定!$E$35</f>
        <v>0</v>
      </c>
      <c r="Z60" s="130">
        <f>設定!$I$35</f>
        <v>1</v>
      </c>
      <c r="AA60" s="188">
        <f>設定!$D$41</f>
        <v>0</v>
      </c>
      <c r="AB60" s="170">
        <f>設定!$C$50</f>
        <v>1</v>
      </c>
      <c r="AC60" s="950">
        <f>IF(Y60=0,ROUND(AB60*X60,-Z60),IF(Y60=1,ROUNDUP(AB60*X60,-Z60),IF(Y60=2,ROUNDDOWN(AB60*X60,-Z60))))+AA60</f>
        <v>32100</v>
      </c>
      <c r="AD60" s="186">
        <f>設定!$D$78</f>
        <v>1.1000000000000001</v>
      </c>
      <c r="AE60" s="130">
        <f>設定!$E$82</f>
        <v>0</v>
      </c>
      <c r="AF60" s="130">
        <f>設定!$I$82</f>
        <v>0</v>
      </c>
      <c r="AG60" s="952">
        <f>IF(AE60=0,ROUND(AD60*AC60,-AF60),IF(AE60=1,ROUNDUP(AD60*AC60,-AF60),IF(AE60=2,ROUNDDOWN(AD60*AC60,-AF60))))</f>
        <v>35310</v>
      </c>
      <c r="AH60" s="130">
        <f>設定!$E$35</f>
        <v>0</v>
      </c>
      <c r="AI60" s="130">
        <f>設定!$I$35</f>
        <v>1</v>
      </c>
      <c r="AJ60" s="170">
        <f>設定!$C$69</f>
        <v>0</v>
      </c>
      <c r="AK60" s="953">
        <f>IF(AH60=0,ROUND(X60/(1-AJ60),-AI60),IF(AH60=1,ROUNDUP(X60/(1-AJ60),-AI60),IF(AH60=2,ROUNDDOWN(X60/(1-AJ60),-AI60))))</f>
        <v>32100</v>
      </c>
      <c r="AL60" s="186">
        <f>設定!$D$78</f>
        <v>1.1000000000000001</v>
      </c>
      <c r="AM60" s="130">
        <f>設定!$E$82</f>
        <v>0</v>
      </c>
      <c r="AN60" s="130">
        <f>設定!$I$82</f>
        <v>0</v>
      </c>
      <c r="AO60" s="954">
        <f>IF(AM60=0,ROUND(AL60*AK60,-AN60),IF(AM60=1,ROUNDUP(AL60*AK60,-AN60),IF(AM60=2,ROUNDDOWN(AL60*AK60,-AN60))))</f>
        <v>35310</v>
      </c>
      <c r="AQ60" s="206">
        <f t="shared" si="6"/>
        <v>1</v>
      </c>
    </row>
    <row r="61" spans="1:43">
      <c r="A61" s="1" t="s">
        <v>1836</v>
      </c>
      <c r="B61" s="246">
        <v>1</v>
      </c>
      <c r="D61" s="215" t="s">
        <v>1699</v>
      </c>
      <c r="E61" s="215" t="s">
        <v>828</v>
      </c>
      <c r="F61" s="215" t="s">
        <v>1638</v>
      </c>
      <c r="G61" s="249">
        <v>185</v>
      </c>
      <c r="H61" s="249">
        <v>55</v>
      </c>
      <c r="I61" s="249">
        <v>15</v>
      </c>
      <c r="J61" s="215"/>
      <c r="K61" s="249"/>
      <c r="L61" s="215" t="s">
        <v>1726</v>
      </c>
      <c r="M61" s="249" t="s">
        <v>1837</v>
      </c>
      <c r="N61" s="215" t="s">
        <v>66</v>
      </c>
      <c r="O61" s="215" t="s">
        <v>216</v>
      </c>
      <c r="P61" s="1" t="str">
        <f t="shared" si="7"/>
        <v>⑩</v>
      </c>
      <c r="Q61" s="949">
        <v>33100</v>
      </c>
      <c r="R61" s="186">
        <f>設定!$F$3</f>
        <v>1</v>
      </c>
      <c r="S61" s="130">
        <f>設定!$E$6</f>
        <v>1</v>
      </c>
      <c r="T61" s="950">
        <f t="shared" si="0"/>
        <v>33100</v>
      </c>
      <c r="U61" s="130">
        <f>設定!$E$12</f>
        <v>0</v>
      </c>
      <c r="V61" s="130">
        <f>設定!$I$12</f>
        <v>1</v>
      </c>
      <c r="W61" s="187">
        <f>設定!$C$24</f>
        <v>0</v>
      </c>
      <c r="X61" s="951">
        <f t="shared" si="8"/>
        <v>33100</v>
      </c>
      <c r="Y61" s="130">
        <f>設定!$E$35</f>
        <v>0</v>
      </c>
      <c r="Z61" s="130">
        <f>設定!$I$35</f>
        <v>1</v>
      </c>
      <c r="AA61" s="188">
        <f>設定!$D$41</f>
        <v>0</v>
      </c>
      <c r="AB61" s="170">
        <f>設定!$C$50</f>
        <v>1</v>
      </c>
      <c r="AC61" s="950">
        <f t="shared" si="13"/>
        <v>33100</v>
      </c>
      <c r="AD61" s="186">
        <f>設定!$D$78</f>
        <v>1.1000000000000001</v>
      </c>
      <c r="AE61" s="130">
        <f>設定!$E$82</f>
        <v>0</v>
      </c>
      <c r="AF61" s="130">
        <f>設定!$I$82</f>
        <v>0</v>
      </c>
      <c r="AG61" s="952">
        <f t="shared" si="9"/>
        <v>36410</v>
      </c>
      <c r="AH61" s="130">
        <f>設定!$E$35</f>
        <v>0</v>
      </c>
      <c r="AI61" s="130">
        <f>設定!$I$35</f>
        <v>1</v>
      </c>
      <c r="AJ61" s="170">
        <f>設定!$C$69</f>
        <v>0</v>
      </c>
      <c r="AK61" s="953">
        <f t="shared" si="10"/>
        <v>33100</v>
      </c>
      <c r="AL61" s="186">
        <f>設定!$D$78</f>
        <v>1.1000000000000001</v>
      </c>
      <c r="AM61" s="130">
        <f>設定!$E$82</f>
        <v>0</v>
      </c>
      <c r="AN61" s="130">
        <f>設定!$I$82</f>
        <v>0</v>
      </c>
      <c r="AO61" s="954">
        <f t="shared" si="11"/>
        <v>36410</v>
      </c>
      <c r="AQ61" s="206">
        <f t="shared" si="6"/>
        <v>1</v>
      </c>
    </row>
    <row r="62" spans="1:43">
      <c r="A62" s="1" t="s">
        <v>1836</v>
      </c>
      <c r="B62" s="246">
        <v>1</v>
      </c>
      <c r="D62" s="215" t="s">
        <v>1703</v>
      </c>
      <c r="E62" s="215" t="s">
        <v>310</v>
      </c>
      <c r="F62" s="215" t="s">
        <v>1638</v>
      </c>
      <c r="G62" s="249">
        <v>165</v>
      </c>
      <c r="H62" s="249">
        <v>60</v>
      </c>
      <c r="I62" s="249">
        <v>15</v>
      </c>
      <c r="J62" s="215"/>
      <c r="K62" s="249"/>
      <c r="L62" s="215" t="s">
        <v>1725</v>
      </c>
      <c r="M62" s="249" t="s">
        <v>1837</v>
      </c>
      <c r="N62" s="215" t="s">
        <v>70</v>
      </c>
      <c r="O62" s="215" t="s">
        <v>220</v>
      </c>
      <c r="P62" s="1" t="str">
        <f t="shared" si="7"/>
        <v>⑨</v>
      </c>
      <c r="Q62" s="949">
        <v>26400</v>
      </c>
      <c r="R62" s="186">
        <f>設定!$F$3</f>
        <v>1</v>
      </c>
      <c r="S62" s="130">
        <f>設定!$E$6</f>
        <v>1</v>
      </c>
      <c r="T62" s="950">
        <f t="shared" si="0"/>
        <v>26400</v>
      </c>
      <c r="U62" s="130">
        <f>設定!$E$12</f>
        <v>0</v>
      </c>
      <c r="V62" s="130">
        <f>設定!$I$12</f>
        <v>1</v>
      </c>
      <c r="W62" s="187">
        <f>設定!$C$24</f>
        <v>0</v>
      </c>
      <c r="X62" s="951">
        <f>IF(U62=0,T62-ROUND(ROUND(T62*W62,0),-V62),IF(U62=1,T62-ROUNDUP(ROUND(T62*W62,0),-V62),IF(U62=2,T62-ROUNDDOWN(ROUND(T62*W62,0),-V62))))</f>
        <v>26400</v>
      </c>
      <c r="Y62" s="130">
        <f>設定!$E$35</f>
        <v>0</v>
      </c>
      <c r="Z62" s="130">
        <f>設定!$I$35</f>
        <v>1</v>
      </c>
      <c r="AA62" s="188">
        <f>設定!$D$41</f>
        <v>0</v>
      </c>
      <c r="AB62" s="170">
        <f>設定!$C$50</f>
        <v>1</v>
      </c>
      <c r="AC62" s="950">
        <f>IF(Y62=0,ROUND(AB62*X62,-Z62),IF(Y62=1,ROUNDUP(AB62*X62,-Z62),IF(Y62=2,ROUNDDOWN(AB62*X62,-Z62))))+AA62</f>
        <v>26400</v>
      </c>
      <c r="AD62" s="186">
        <f>設定!$D$78</f>
        <v>1.1000000000000001</v>
      </c>
      <c r="AE62" s="130">
        <f>設定!$E$82</f>
        <v>0</v>
      </c>
      <c r="AF62" s="130">
        <f>設定!$I$82</f>
        <v>0</v>
      </c>
      <c r="AG62" s="952">
        <f>IF(AE62=0,ROUND(AD62*AC62,-AF62),IF(AE62=1,ROUNDUP(AD62*AC62,-AF62),IF(AE62=2,ROUNDDOWN(AD62*AC62,-AF62))))</f>
        <v>29040</v>
      </c>
      <c r="AH62" s="130">
        <f>設定!$E$35</f>
        <v>0</v>
      </c>
      <c r="AI62" s="130">
        <f>設定!$I$35</f>
        <v>1</v>
      </c>
      <c r="AJ62" s="170">
        <f>設定!$C$69</f>
        <v>0</v>
      </c>
      <c r="AK62" s="953">
        <f>IF(AH62=0,ROUND(X62/(1-AJ62),-AI62),IF(AH62=1,ROUNDUP(X62/(1-AJ62),-AI62),IF(AH62=2,ROUNDDOWN(X62/(1-AJ62),-AI62))))</f>
        <v>26400</v>
      </c>
      <c r="AL62" s="186">
        <f>設定!$D$78</f>
        <v>1.1000000000000001</v>
      </c>
      <c r="AM62" s="130">
        <f>設定!$E$82</f>
        <v>0</v>
      </c>
      <c r="AN62" s="130">
        <f>設定!$I$82</f>
        <v>0</v>
      </c>
      <c r="AO62" s="954">
        <f>IF(AM62=0,ROUND(AL62*AK62,-AN62),IF(AM62=1,ROUNDUP(AL62*AK62,-AN62),IF(AM62=2,ROUNDDOWN(AL62*AK62,-AN62))))</f>
        <v>29040</v>
      </c>
      <c r="AQ62" s="206">
        <f t="shared" si="6"/>
        <v>1</v>
      </c>
    </row>
    <row r="63" spans="1:43">
      <c r="A63" s="1" t="s">
        <v>1836</v>
      </c>
      <c r="B63" s="246">
        <v>1</v>
      </c>
      <c r="D63" s="215" t="s">
        <v>1702</v>
      </c>
      <c r="E63" s="215" t="s">
        <v>310</v>
      </c>
      <c r="F63" s="215" t="s">
        <v>1638</v>
      </c>
      <c r="G63" s="249">
        <v>185</v>
      </c>
      <c r="H63" s="249">
        <v>60</v>
      </c>
      <c r="I63" s="249">
        <v>15</v>
      </c>
      <c r="J63" s="215"/>
      <c r="K63" s="249"/>
      <c r="L63" s="215" t="s">
        <v>1725</v>
      </c>
      <c r="M63" s="249" t="s">
        <v>1837</v>
      </c>
      <c r="N63" s="215" t="s">
        <v>72</v>
      </c>
      <c r="O63" s="215" t="s">
        <v>222</v>
      </c>
      <c r="P63" s="1" t="str">
        <f t="shared" si="7"/>
        <v>⑨</v>
      </c>
      <c r="Q63" s="949">
        <v>30700</v>
      </c>
      <c r="R63" s="186">
        <f>設定!$F$3</f>
        <v>1</v>
      </c>
      <c r="S63" s="130">
        <f>設定!$E$6</f>
        <v>1</v>
      </c>
      <c r="T63" s="950">
        <f t="shared" si="0"/>
        <v>30700</v>
      </c>
      <c r="U63" s="130">
        <f>設定!$E$12</f>
        <v>0</v>
      </c>
      <c r="V63" s="130">
        <f>設定!$I$12</f>
        <v>1</v>
      </c>
      <c r="W63" s="187">
        <f>設定!$C$24</f>
        <v>0</v>
      </c>
      <c r="X63" s="951">
        <f t="shared" si="8"/>
        <v>30700</v>
      </c>
      <c r="Y63" s="130">
        <f>設定!$E$35</f>
        <v>0</v>
      </c>
      <c r="Z63" s="130">
        <f>設定!$I$35</f>
        <v>1</v>
      </c>
      <c r="AA63" s="188">
        <f>設定!$D$41</f>
        <v>0</v>
      </c>
      <c r="AB63" s="170">
        <f>設定!$C$50</f>
        <v>1</v>
      </c>
      <c r="AC63" s="950">
        <f t="shared" si="13"/>
        <v>30700</v>
      </c>
      <c r="AD63" s="186">
        <f>設定!$D$78</f>
        <v>1.1000000000000001</v>
      </c>
      <c r="AE63" s="130">
        <f>設定!$E$82</f>
        <v>0</v>
      </c>
      <c r="AF63" s="130">
        <f>設定!$I$82</f>
        <v>0</v>
      </c>
      <c r="AG63" s="952">
        <f t="shared" si="9"/>
        <v>33770</v>
      </c>
      <c r="AH63" s="130">
        <f>設定!$E$35</f>
        <v>0</v>
      </c>
      <c r="AI63" s="130">
        <f>設定!$I$35</f>
        <v>1</v>
      </c>
      <c r="AJ63" s="170">
        <f>設定!$C$69</f>
        <v>0</v>
      </c>
      <c r="AK63" s="953">
        <f t="shared" si="10"/>
        <v>30700</v>
      </c>
      <c r="AL63" s="186">
        <f>設定!$D$78</f>
        <v>1.1000000000000001</v>
      </c>
      <c r="AM63" s="130">
        <f>設定!$E$82</f>
        <v>0</v>
      </c>
      <c r="AN63" s="130">
        <f>設定!$I$82</f>
        <v>0</v>
      </c>
      <c r="AO63" s="954">
        <f t="shared" si="11"/>
        <v>33770</v>
      </c>
      <c r="AQ63" s="206">
        <f t="shared" si="6"/>
        <v>1</v>
      </c>
    </row>
    <row r="64" spans="1:43">
      <c r="A64" s="1" t="s">
        <v>1836</v>
      </c>
      <c r="B64" s="246">
        <v>1</v>
      </c>
      <c r="D64" s="215" t="s">
        <v>1708</v>
      </c>
      <c r="E64" s="215" t="s">
        <v>311</v>
      </c>
      <c r="F64" s="215" t="s">
        <v>1638</v>
      </c>
      <c r="G64" s="249">
        <v>165</v>
      </c>
      <c r="H64" s="249">
        <v>65</v>
      </c>
      <c r="I64" s="249">
        <v>15</v>
      </c>
      <c r="J64" s="215"/>
      <c r="K64" s="249"/>
      <c r="L64" s="215" t="s">
        <v>1725</v>
      </c>
      <c r="M64" s="249" t="s">
        <v>1837</v>
      </c>
      <c r="N64" s="215" t="s">
        <v>76</v>
      </c>
      <c r="O64" s="215" t="s">
        <v>226</v>
      </c>
      <c r="P64" s="1" t="str">
        <f t="shared" si="7"/>
        <v>⑨</v>
      </c>
      <c r="Q64" s="949">
        <v>19800</v>
      </c>
      <c r="R64" s="186">
        <f>設定!$F$3</f>
        <v>1</v>
      </c>
      <c r="S64" s="130">
        <f>設定!$E$6</f>
        <v>1</v>
      </c>
      <c r="T64" s="950">
        <f t="shared" si="0"/>
        <v>19800</v>
      </c>
      <c r="U64" s="130">
        <f>設定!$E$12</f>
        <v>0</v>
      </c>
      <c r="V64" s="130">
        <f>設定!$I$12</f>
        <v>1</v>
      </c>
      <c r="W64" s="187">
        <f>設定!$C$24</f>
        <v>0</v>
      </c>
      <c r="X64" s="951">
        <f>IF(U64=0,T64-ROUND(ROUND(T64*W64,0),-V64),IF(U64=1,T64-ROUNDUP(ROUND(T64*W64,0),-V64),IF(U64=2,T64-ROUNDDOWN(ROUND(T64*W64,0),-V64))))</f>
        <v>19800</v>
      </c>
      <c r="Y64" s="130">
        <f>設定!$E$35</f>
        <v>0</v>
      </c>
      <c r="Z64" s="130">
        <f>設定!$I$35</f>
        <v>1</v>
      </c>
      <c r="AA64" s="188">
        <f>設定!$D$41</f>
        <v>0</v>
      </c>
      <c r="AB64" s="170">
        <f>設定!$C$50</f>
        <v>1</v>
      </c>
      <c r="AC64" s="950">
        <f>IF(Y64=0,ROUND(AB64*X64,-Z64),IF(Y64=1,ROUNDUP(AB64*X64,-Z64),IF(Y64=2,ROUNDDOWN(AB64*X64,-Z64))))+AA64</f>
        <v>19800</v>
      </c>
      <c r="AD64" s="186">
        <f>設定!$D$78</f>
        <v>1.1000000000000001</v>
      </c>
      <c r="AE64" s="130">
        <f>設定!$E$82</f>
        <v>0</v>
      </c>
      <c r="AF64" s="130">
        <f>設定!$I$82</f>
        <v>0</v>
      </c>
      <c r="AG64" s="952">
        <f>IF(AE64=0,ROUND(AD64*AC64,-AF64),IF(AE64=1,ROUNDUP(AD64*AC64,-AF64),IF(AE64=2,ROUNDDOWN(AD64*AC64,-AF64))))</f>
        <v>21780</v>
      </c>
      <c r="AH64" s="130">
        <f>設定!$E$35</f>
        <v>0</v>
      </c>
      <c r="AI64" s="130">
        <f>設定!$I$35</f>
        <v>1</v>
      </c>
      <c r="AJ64" s="170">
        <f>設定!$C$69</f>
        <v>0</v>
      </c>
      <c r="AK64" s="953">
        <f>IF(AH64=0,ROUND(X64/(1-AJ64),-AI64),IF(AH64=1,ROUNDUP(X64/(1-AJ64),-AI64),IF(AH64=2,ROUNDDOWN(X64/(1-AJ64),-AI64))))</f>
        <v>19800</v>
      </c>
      <c r="AL64" s="186">
        <f>設定!$D$78</f>
        <v>1.1000000000000001</v>
      </c>
      <c r="AM64" s="130">
        <f>設定!$E$82</f>
        <v>0</v>
      </c>
      <c r="AN64" s="130">
        <f>設定!$I$82</f>
        <v>0</v>
      </c>
      <c r="AO64" s="954">
        <f>IF(AM64=0,ROUND(AL64*AK64,-AN64),IF(AM64=1,ROUNDUP(AL64*AK64,-AN64),IF(AM64=2,ROUNDDOWN(AL64*AK64,-AN64))))</f>
        <v>21780</v>
      </c>
      <c r="AQ64" s="206">
        <f t="shared" si="6"/>
        <v>1</v>
      </c>
    </row>
    <row r="65" spans="1:43">
      <c r="A65" s="1" t="s">
        <v>1836</v>
      </c>
      <c r="B65" s="246">
        <v>1</v>
      </c>
      <c r="D65" s="215" t="s">
        <v>1707</v>
      </c>
      <c r="E65" s="215" t="s">
        <v>311</v>
      </c>
      <c r="F65" s="215" t="s">
        <v>1638</v>
      </c>
      <c r="G65" s="249">
        <v>175</v>
      </c>
      <c r="H65" s="249">
        <v>65</v>
      </c>
      <c r="I65" s="249">
        <v>15</v>
      </c>
      <c r="J65" s="215" t="s">
        <v>304</v>
      </c>
      <c r="K65" s="249"/>
      <c r="L65" s="215" t="s">
        <v>1725</v>
      </c>
      <c r="M65" s="249" t="s">
        <v>1837</v>
      </c>
      <c r="N65" s="215" t="s">
        <v>77</v>
      </c>
      <c r="O65" s="215" t="s">
        <v>1235</v>
      </c>
      <c r="P65" s="1" t="str">
        <f t="shared" si="7"/>
        <v>★⑨</v>
      </c>
      <c r="Q65" s="949">
        <v>21400</v>
      </c>
      <c r="R65" s="186">
        <f>設定!$F$3</f>
        <v>1</v>
      </c>
      <c r="S65" s="130">
        <f>設定!$E$6</f>
        <v>1</v>
      </c>
      <c r="T65" s="950">
        <f t="shared" si="0"/>
        <v>21400</v>
      </c>
      <c r="U65" s="130">
        <f>設定!$E$12</f>
        <v>0</v>
      </c>
      <c r="V65" s="130">
        <f>設定!$I$12</f>
        <v>1</v>
      </c>
      <c r="W65" s="187">
        <f>設定!$C$24</f>
        <v>0</v>
      </c>
      <c r="X65" s="951">
        <f>IF(U65=0,T65-ROUND(ROUND(T65*W65,0),-V65),IF(U65=1,T65-ROUNDUP(ROUND(T65*W65,0),-V65),IF(U65=2,T65-ROUNDDOWN(ROUND(T65*W65,0),-V65))))</f>
        <v>21400</v>
      </c>
      <c r="Y65" s="130">
        <f>設定!$E$35</f>
        <v>0</v>
      </c>
      <c r="Z65" s="130">
        <f>設定!$I$35</f>
        <v>1</v>
      </c>
      <c r="AA65" s="188">
        <f>設定!$D$41</f>
        <v>0</v>
      </c>
      <c r="AB65" s="170">
        <f>設定!$C$50</f>
        <v>1</v>
      </c>
      <c r="AC65" s="950">
        <f>IF(Y65=0,ROUND(AB65*X65,-Z65),IF(Y65=1,ROUNDUP(AB65*X65,-Z65),IF(Y65=2,ROUNDDOWN(AB65*X65,-Z65))))+AA65</f>
        <v>21400</v>
      </c>
      <c r="AD65" s="186">
        <f>設定!$D$78</f>
        <v>1.1000000000000001</v>
      </c>
      <c r="AE65" s="130">
        <f>設定!$E$82</f>
        <v>0</v>
      </c>
      <c r="AF65" s="130">
        <f>設定!$I$82</f>
        <v>0</v>
      </c>
      <c r="AG65" s="952">
        <f>IF(AE65=0,ROUND(AD65*AC65,-AF65),IF(AE65=1,ROUNDUP(AD65*AC65,-AF65),IF(AE65=2,ROUNDDOWN(AD65*AC65,-AF65))))</f>
        <v>23540</v>
      </c>
      <c r="AH65" s="130">
        <f>設定!$E$35</f>
        <v>0</v>
      </c>
      <c r="AI65" s="130">
        <f>設定!$I$35</f>
        <v>1</v>
      </c>
      <c r="AJ65" s="170">
        <f>設定!$C$69</f>
        <v>0</v>
      </c>
      <c r="AK65" s="953">
        <f>IF(AH65=0,ROUND(X65/(1-AJ65),-AI65),IF(AH65=1,ROUNDUP(X65/(1-AJ65),-AI65),IF(AH65=2,ROUNDDOWN(X65/(1-AJ65),-AI65))))</f>
        <v>21400</v>
      </c>
      <c r="AL65" s="186">
        <f>設定!$D$78</f>
        <v>1.1000000000000001</v>
      </c>
      <c r="AM65" s="130">
        <f>設定!$E$82</f>
        <v>0</v>
      </c>
      <c r="AN65" s="130">
        <f>設定!$I$82</f>
        <v>0</v>
      </c>
      <c r="AO65" s="954">
        <f>IF(AM65=0,ROUND(AL65*AK65,-AN65),IF(AM65=1,ROUNDUP(AL65*AK65,-AN65),IF(AM65=2,ROUNDDOWN(AL65*AK65,-AN65))))</f>
        <v>23540</v>
      </c>
      <c r="AQ65" s="206">
        <f t="shared" si="6"/>
        <v>1</v>
      </c>
    </row>
    <row r="66" spans="1:43">
      <c r="A66" s="1" t="s">
        <v>1836</v>
      </c>
      <c r="B66" s="246">
        <v>1</v>
      </c>
      <c r="D66" s="215" t="s">
        <v>1706</v>
      </c>
      <c r="E66" s="215" t="s">
        <v>311</v>
      </c>
      <c r="F66" s="215" t="s">
        <v>1638</v>
      </c>
      <c r="G66" s="249">
        <v>185</v>
      </c>
      <c r="H66" s="249">
        <v>65</v>
      </c>
      <c r="I66" s="249">
        <v>15</v>
      </c>
      <c r="J66" s="215"/>
      <c r="K66" s="249"/>
      <c r="L66" s="215" t="s">
        <v>1725</v>
      </c>
      <c r="M66" s="249" t="s">
        <v>1837</v>
      </c>
      <c r="N66" s="215" t="s">
        <v>78</v>
      </c>
      <c r="O66" s="215" t="s">
        <v>228</v>
      </c>
      <c r="P66" s="1" t="str">
        <f t="shared" si="7"/>
        <v>⑨</v>
      </c>
      <c r="Q66" s="949">
        <v>24200</v>
      </c>
      <c r="R66" s="186">
        <f>設定!$F$3</f>
        <v>1</v>
      </c>
      <c r="S66" s="130">
        <f>設定!$E$6</f>
        <v>1</v>
      </c>
      <c r="T66" s="950">
        <f t="shared" si="0"/>
        <v>24200</v>
      </c>
      <c r="U66" s="130">
        <f>設定!$E$12</f>
        <v>0</v>
      </c>
      <c r="V66" s="130">
        <f>設定!$I$12</f>
        <v>1</v>
      </c>
      <c r="W66" s="187">
        <f>設定!$C$24</f>
        <v>0</v>
      </c>
      <c r="X66" s="951">
        <f>IF(U66=0,T66-ROUND(ROUND(T66*W66,0),-V66),IF(U66=1,T66-ROUNDUP(ROUND(T66*W66,0),-V66),IF(U66=2,T66-ROUNDDOWN(ROUND(T66*W66,0),-V66))))</f>
        <v>24200</v>
      </c>
      <c r="Y66" s="130">
        <f>設定!$E$35</f>
        <v>0</v>
      </c>
      <c r="Z66" s="130">
        <f>設定!$I$35</f>
        <v>1</v>
      </c>
      <c r="AA66" s="188">
        <f>設定!$D$41</f>
        <v>0</v>
      </c>
      <c r="AB66" s="170">
        <f>設定!$C$50</f>
        <v>1</v>
      </c>
      <c r="AC66" s="950">
        <f>IF(Y66=0,ROUND(AB66*X66,-Z66),IF(Y66=1,ROUNDUP(AB66*X66,-Z66),IF(Y66=2,ROUNDDOWN(AB66*X66,-Z66))))+AA66</f>
        <v>24200</v>
      </c>
      <c r="AD66" s="186">
        <f>設定!$D$78</f>
        <v>1.1000000000000001</v>
      </c>
      <c r="AE66" s="130">
        <f>設定!$E$82</f>
        <v>0</v>
      </c>
      <c r="AF66" s="130">
        <f>設定!$I$82</f>
        <v>0</v>
      </c>
      <c r="AG66" s="952">
        <f>IF(AE66=0,ROUND(AD66*AC66,-AF66),IF(AE66=1,ROUNDUP(AD66*AC66,-AF66),IF(AE66=2,ROUNDDOWN(AD66*AC66,-AF66))))</f>
        <v>26620</v>
      </c>
      <c r="AH66" s="130">
        <f>設定!$E$35</f>
        <v>0</v>
      </c>
      <c r="AI66" s="130">
        <f>設定!$I$35</f>
        <v>1</v>
      </c>
      <c r="AJ66" s="170">
        <f>設定!$C$69</f>
        <v>0</v>
      </c>
      <c r="AK66" s="953">
        <f>IF(AH66=0,ROUND(X66/(1-AJ66),-AI66),IF(AH66=1,ROUNDUP(X66/(1-AJ66),-AI66),IF(AH66=2,ROUNDDOWN(X66/(1-AJ66),-AI66))))</f>
        <v>24200</v>
      </c>
      <c r="AL66" s="186">
        <f>設定!$D$78</f>
        <v>1.1000000000000001</v>
      </c>
      <c r="AM66" s="130">
        <f>設定!$E$82</f>
        <v>0</v>
      </c>
      <c r="AN66" s="130">
        <f>設定!$I$82</f>
        <v>0</v>
      </c>
      <c r="AO66" s="954">
        <f>IF(AM66=0,ROUND(AL66*AK66,-AN66),IF(AM66=1,ROUNDUP(AL66*AK66,-AN66),IF(AM66=2,ROUNDDOWN(AL66*AK66,-AN66))))</f>
        <v>26620</v>
      </c>
      <c r="AQ66" s="206">
        <f t="shared" si="6"/>
        <v>1</v>
      </c>
    </row>
    <row r="67" spans="1:43">
      <c r="A67" s="1" t="s">
        <v>1836</v>
      </c>
      <c r="B67" s="246">
        <v>1</v>
      </c>
      <c r="D67" s="215" t="s">
        <v>1705</v>
      </c>
      <c r="E67" s="215" t="s">
        <v>311</v>
      </c>
      <c r="F67" s="215" t="s">
        <v>1638</v>
      </c>
      <c r="G67" s="249">
        <v>195</v>
      </c>
      <c r="H67" s="249">
        <v>65</v>
      </c>
      <c r="I67" s="249">
        <v>15</v>
      </c>
      <c r="J67" s="215"/>
      <c r="K67" s="249"/>
      <c r="L67" s="215" t="s">
        <v>1725</v>
      </c>
      <c r="M67" s="249" t="s">
        <v>1837</v>
      </c>
      <c r="N67" s="215" t="s">
        <v>79</v>
      </c>
      <c r="O67" s="215" t="s">
        <v>229</v>
      </c>
      <c r="P67" s="1" t="str">
        <f t="shared" si="7"/>
        <v>⑨</v>
      </c>
      <c r="Q67" s="949">
        <v>26800</v>
      </c>
      <c r="R67" s="186">
        <f>設定!$F$3</f>
        <v>1</v>
      </c>
      <c r="S67" s="130">
        <f>設定!$E$6</f>
        <v>1</v>
      </c>
      <c r="T67" s="950">
        <f t="shared" si="0"/>
        <v>26800</v>
      </c>
      <c r="U67" s="130">
        <f>設定!$E$12</f>
        <v>0</v>
      </c>
      <c r="V67" s="130">
        <f>設定!$I$12</f>
        <v>1</v>
      </c>
      <c r="W67" s="187">
        <f>設定!$C$24</f>
        <v>0</v>
      </c>
      <c r="X67" s="951">
        <f>IF(U67=0,T67-ROUND(ROUND(T67*W67,0),-V67),IF(U67=1,T67-ROUNDUP(ROUND(T67*W67,0),-V67),IF(U67=2,T67-ROUNDDOWN(ROUND(T67*W67,0),-V67))))</f>
        <v>26800</v>
      </c>
      <c r="Y67" s="130">
        <f>設定!$E$35</f>
        <v>0</v>
      </c>
      <c r="Z67" s="130">
        <f>設定!$I$35</f>
        <v>1</v>
      </c>
      <c r="AA67" s="188">
        <f>設定!$D$41</f>
        <v>0</v>
      </c>
      <c r="AB67" s="170">
        <f>設定!$C$50</f>
        <v>1</v>
      </c>
      <c r="AC67" s="950">
        <f>IF(Y67=0,ROUND(AB67*X67,-Z67),IF(Y67=1,ROUNDUP(AB67*X67,-Z67),IF(Y67=2,ROUNDDOWN(AB67*X67,-Z67))))+AA67</f>
        <v>26800</v>
      </c>
      <c r="AD67" s="186">
        <f>設定!$D$78</f>
        <v>1.1000000000000001</v>
      </c>
      <c r="AE67" s="130">
        <f>設定!$E$82</f>
        <v>0</v>
      </c>
      <c r="AF67" s="130">
        <f>設定!$I$82</f>
        <v>0</v>
      </c>
      <c r="AG67" s="952">
        <f>IF(AE67=0,ROUND(AD67*AC67,-AF67),IF(AE67=1,ROUNDUP(AD67*AC67,-AF67),IF(AE67=2,ROUNDDOWN(AD67*AC67,-AF67))))</f>
        <v>29480</v>
      </c>
      <c r="AH67" s="130">
        <f>設定!$E$35</f>
        <v>0</v>
      </c>
      <c r="AI67" s="130">
        <f>設定!$I$35</f>
        <v>1</v>
      </c>
      <c r="AJ67" s="170">
        <f>設定!$C$69</f>
        <v>0</v>
      </c>
      <c r="AK67" s="953">
        <f>IF(AH67=0,ROUND(X67/(1-AJ67),-AI67),IF(AH67=1,ROUNDUP(X67/(1-AJ67),-AI67),IF(AH67=2,ROUNDDOWN(X67/(1-AJ67),-AI67))))</f>
        <v>26800</v>
      </c>
      <c r="AL67" s="186">
        <f>設定!$D$78</f>
        <v>1.1000000000000001</v>
      </c>
      <c r="AM67" s="130">
        <f>設定!$E$82</f>
        <v>0</v>
      </c>
      <c r="AN67" s="130">
        <f>設定!$I$82</f>
        <v>0</v>
      </c>
      <c r="AO67" s="954">
        <f>IF(AM67=0,ROUND(AL67*AK67,-AN67),IF(AM67=1,ROUNDUP(AL67*AK67,-AN67),IF(AM67=2,ROUNDDOWN(AL67*AK67,-AN67))))</f>
        <v>29480</v>
      </c>
      <c r="AQ67" s="206">
        <f t="shared" si="6"/>
        <v>1</v>
      </c>
    </row>
    <row r="68" spans="1:43">
      <c r="A68" s="1" t="s">
        <v>1836</v>
      </c>
      <c r="B68" s="246">
        <v>1</v>
      </c>
      <c r="D68" s="215" t="s">
        <v>1704</v>
      </c>
      <c r="E68" s="215" t="s">
        <v>311</v>
      </c>
      <c r="F68" s="215" t="s">
        <v>1638</v>
      </c>
      <c r="G68" s="249">
        <v>205</v>
      </c>
      <c r="H68" s="249">
        <v>65</v>
      </c>
      <c r="I68" s="249">
        <v>15</v>
      </c>
      <c r="J68" s="215"/>
      <c r="K68" s="249"/>
      <c r="L68" s="215" t="s">
        <v>1726</v>
      </c>
      <c r="M68" s="249" t="s">
        <v>1837</v>
      </c>
      <c r="N68" s="215" t="s">
        <v>80</v>
      </c>
      <c r="O68" s="215" t="s">
        <v>230</v>
      </c>
      <c r="P68" s="1" t="str">
        <f t="shared" si="7"/>
        <v>⑩</v>
      </c>
      <c r="Q68" s="949">
        <v>29300</v>
      </c>
      <c r="R68" s="186">
        <f>設定!$F$3</f>
        <v>1</v>
      </c>
      <c r="S68" s="130">
        <f>設定!$E$6</f>
        <v>1</v>
      </c>
      <c r="T68" s="950">
        <f t="shared" si="0"/>
        <v>29300</v>
      </c>
      <c r="U68" s="130">
        <f>設定!$E$12</f>
        <v>0</v>
      </c>
      <c r="V68" s="130">
        <f>設定!$I$12</f>
        <v>1</v>
      </c>
      <c r="W68" s="187">
        <f>設定!$C$24</f>
        <v>0</v>
      </c>
      <c r="X68" s="951">
        <f t="shared" si="8"/>
        <v>29300</v>
      </c>
      <c r="Y68" s="130">
        <f>設定!$E$35</f>
        <v>0</v>
      </c>
      <c r="Z68" s="130">
        <f>設定!$I$35</f>
        <v>1</v>
      </c>
      <c r="AA68" s="188">
        <f>設定!$D$41</f>
        <v>0</v>
      </c>
      <c r="AB68" s="170">
        <f>設定!$C$50</f>
        <v>1</v>
      </c>
      <c r="AC68" s="950">
        <f t="shared" si="13"/>
        <v>29300</v>
      </c>
      <c r="AD68" s="186">
        <f>設定!$D$78</f>
        <v>1.1000000000000001</v>
      </c>
      <c r="AE68" s="130">
        <f>設定!$E$82</f>
        <v>0</v>
      </c>
      <c r="AF68" s="130">
        <f>設定!$I$82</f>
        <v>0</v>
      </c>
      <c r="AG68" s="952">
        <f t="shared" si="9"/>
        <v>32230</v>
      </c>
      <c r="AH68" s="130">
        <f>設定!$E$35</f>
        <v>0</v>
      </c>
      <c r="AI68" s="130">
        <f>設定!$I$35</f>
        <v>1</v>
      </c>
      <c r="AJ68" s="170">
        <f>設定!$C$69</f>
        <v>0</v>
      </c>
      <c r="AK68" s="953">
        <f t="shared" si="10"/>
        <v>29300</v>
      </c>
      <c r="AL68" s="186">
        <f>設定!$D$78</f>
        <v>1.1000000000000001</v>
      </c>
      <c r="AM68" s="130">
        <f>設定!$E$82</f>
        <v>0</v>
      </c>
      <c r="AN68" s="130">
        <f>設定!$I$82</f>
        <v>0</v>
      </c>
      <c r="AO68" s="954">
        <f t="shared" si="11"/>
        <v>32230</v>
      </c>
      <c r="AQ68" s="206">
        <f t="shared" si="6"/>
        <v>1</v>
      </c>
    </row>
    <row r="69" spans="1:43">
      <c r="A69" s="1" t="s">
        <v>1836</v>
      </c>
      <c r="B69" s="246">
        <v>1</v>
      </c>
      <c r="D69" s="215" t="s">
        <v>1709</v>
      </c>
      <c r="E69" s="215" t="s">
        <v>828</v>
      </c>
      <c r="F69" s="215" t="s">
        <v>1638</v>
      </c>
      <c r="G69" s="249">
        <v>165</v>
      </c>
      <c r="H69" s="249">
        <v>55</v>
      </c>
      <c r="I69" s="249">
        <v>14</v>
      </c>
      <c r="J69" s="215"/>
      <c r="K69" s="249"/>
      <c r="L69" s="215" t="s">
        <v>1725</v>
      </c>
      <c r="M69" s="249" t="s">
        <v>1837</v>
      </c>
      <c r="N69" s="215" t="s">
        <v>85</v>
      </c>
      <c r="O69" s="215" t="s">
        <v>235</v>
      </c>
      <c r="P69" s="1" t="str">
        <f t="shared" si="7"/>
        <v>⑨</v>
      </c>
      <c r="Q69" s="949">
        <v>24200</v>
      </c>
      <c r="R69" s="186">
        <f>設定!$F$3</f>
        <v>1</v>
      </c>
      <c r="S69" s="130">
        <f>設定!$E$6</f>
        <v>1</v>
      </c>
      <c r="T69" s="950">
        <f t="shared" ref="T69:T132" si="14">ROUND(ROUND(ROUND(Q69*R69,0),-1),-S69)</f>
        <v>24200</v>
      </c>
      <c r="U69" s="130">
        <f>設定!$E$12</f>
        <v>0</v>
      </c>
      <c r="V69" s="130">
        <f>設定!$I$12</f>
        <v>1</v>
      </c>
      <c r="W69" s="187">
        <f>設定!$C$24</f>
        <v>0</v>
      </c>
      <c r="X69" s="951">
        <f t="shared" si="8"/>
        <v>24200</v>
      </c>
      <c r="Y69" s="130">
        <f>設定!$E$35</f>
        <v>0</v>
      </c>
      <c r="Z69" s="130">
        <f>設定!$I$35</f>
        <v>1</v>
      </c>
      <c r="AA69" s="188">
        <f>設定!$D$41</f>
        <v>0</v>
      </c>
      <c r="AB69" s="170">
        <f>設定!$C$50</f>
        <v>1</v>
      </c>
      <c r="AC69" s="950">
        <f t="shared" si="13"/>
        <v>24200</v>
      </c>
      <c r="AD69" s="186">
        <f>設定!$D$78</f>
        <v>1.1000000000000001</v>
      </c>
      <c r="AE69" s="130">
        <f>設定!$E$82</f>
        <v>0</v>
      </c>
      <c r="AF69" s="130">
        <f>設定!$I$82</f>
        <v>0</v>
      </c>
      <c r="AG69" s="952">
        <f t="shared" si="9"/>
        <v>26620</v>
      </c>
      <c r="AH69" s="130">
        <f>設定!$E$35</f>
        <v>0</v>
      </c>
      <c r="AI69" s="130">
        <f>設定!$I$35</f>
        <v>1</v>
      </c>
      <c r="AJ69" s="170">
        <f>設定!$C$69</f>
        <v>0</v>
      </c>
      <c r="AK69" s="953">
        <f t="shared" si="10"/>
        <v>24200</v>
      </c>
      <c r="AL69" s="186">
        <f>設定!$D$78</f>
        <v>1.1000000000000001</v>
      </c>
      <c r="AM69" s="130">
        <f>設定!$E$82</f>
        <v>0</v>
      </c>
      <c r="AN69" s="130">
        <f>設定!$I$82</f>
        <v>0</v>
      </c>
      <c r="AO69" s="954">
        <f t="shared" si="11"/>
        <v>26620</v>
      </c>
      <c r="AQ69" s="206">
        <f t="shared" si="6"/>
        <v>1</v>
      </c>
    </row>
    <row r="70" spans="1:43">
      <c r="A70" s="1" t="s">
        <v>1836</v>
      </c>
      <c r="B70" s="246">
        <v>1</v>
      </c>
      <c r="D70" s="215" t="s">
        <v>1710</v>
      </c>
      <c r="E70" s="215" t="s">
        <v>310</v>
      </c>
      <c r="F70" s="215" t="s">
        <v>1638</v>
      </c>
      <c r="G70" s="249">
        <v>165</v>
      </c>
      <c r="H70" s="249">
        <v>60</v>
      </c>
      <c r="I70" s="249">
        <v>14</v>
      </c>
      <c r="J70" s="215"/>
      <c r="K70" s="249"/>
      <c r="L70" s="215" t="s">
        <v>1844</v>
      </c>
      <c r="M70" s="249" t="s">
        <v>1837</v>
      </c>
      <c r="N70" s="215" t="s">
        <v>86</v>
      </c>
      <c r="O70" s="215" t="s">
        <v>236</v>
      </c>
      <c r="P70" s="1" t="str">
        <f t="shared" si="7"/>
        <v>⑩</v>
      </c>
      <c r="Q70" s="949">
        <v>22200</v>
      </c>
      <c r="R70" s="186">
        <f>設定!$F$3</f>
        <v>1</v>
      </c>
      <c r="S70" s="130">
        <f>設定!$E$6</f>
        <v>1</v>
      </c>
      <c r="T70" s="950">
        <f t="shared" si="14"/>
        <v>22200</v>
      </c>
      <c r="U70" s="130">
        <f>設定!$E$12</f>
        <v>0</v>
      </c>
      <c r="V70" s="130">
        <f>設定!$I$12</f>
        <v>1</v>
      </c>
      <c r="W70" s="187">
        <f>設定!$C$24</f>
        <v>0</v>
      </c>
      <c r="X70" s="951">
        <f t="shared" si="8"/>
        <v>22200</v>
      </c>
      <c r="Y70" s="130">
        <f>設定!$E$35</f>
        <v>0</v>
      </c>
      <c r="Z70" s="130">
        <f>設定!$I$35</f>
        <v>1</v>
      </c>
      <c r="AA70" s="188">
        <f>設定!$D$41</f>
        <v>0</v>
      </c>
      <c r="AB70" s="170">
        <f>設定!$C$50</f>
        <v>1</v>
      </c>
      <c r="AC70" s="950">
        <f t="shared" si="13"/>
        <v>22200</v>
      </c>
      <c r="AD70" s="186">
        <f>設定!$D$78</f>
        <v>1.1000000000000001</v>
      </c>
      <c r="AE70" s="130">
        <f>設定!$E$82</f>
        <v>0</v>
      </c>
      <c r="AF70" s="130">
        <f>設定!$I$82</f>
        <v>0</v>
      </c>
      <c r="AG70" s="952">
        <f t="shared" si="9"/>
        <v>24420</v>
      </c>
      <c r="AH70" s="130">
        <f>設定!$E$35</f>
        <v>0</v>
      </c>
      <c r="AI70" s="130">
        <f>設定!$I$35</f>
        <v>1</v>
      </c>
      <c r="AJ70" s="170">
        <f>設定!$C$69</f>
        <v>0</v>
      </c>
      <c r="AK70" s="953">
        <f t="shared" si="10"/>
        <v>22200</v>
      </c>
      <c r="AL70" s="186">
        <f>設定!$D$78</f>
        <v>1.1000000000000001</v>
      </c>
      <c r="AM70" s="130">
        <f>設定!$E$82</f>
        <v>0</v>
      </c>
      <c r="AN70" s="130">
        <f>設定!$I$82</f>
        <v>0</v>
      </c>
      <c r="AO70" s="954">
        <f t="shared" si="11"/>
        <v>24420</v>
      </c>
      <c r="AQ70" s="206">
        <f t="shared" ref="AQ70:AQ133" si="15">COUNTIF(D:D,D70)</f>
        <v>1</v>
      </c>
    </row>
    <row r="71" spans="1:43">
      <c r="A71" s="1" t="s">
        <v>1836</v>
      </c>
      <c r="B71" s="246">
        <v>1</v>
      </c>
      <c r="D71" s="215" t="s">
        <v>1713</v>
      </c>
      <c r="E71" s="215" t="s">
        <v>311</v>
      </c>
      <c r="F71" s="215" t="s">
        <v>1638</v>
      </c>
      <c r="G71" s="249">
        <v>155</v>
      </c>
      <c r="H71" s="249">
        <v>65</v>
      </c>
      <c r="I71" s="249">
        <v>14</v>
      </c>
      <c r="J71" s="215"/>
      <c r="K71" s="249"/>
      <c r="L71" s="215" t="s">
        <v>1725</v>
      </c>
      <c r="M71" s="249" t="s">
        <v>1837</v>
      </c>
      <c r="N71" s="215" t="s">
        <v>89</v>
      </c>
      <c r="O71" s="215" t="s">
        <v>239</v>
      </c>
      <c r="P71" s="1" t="str">
        <f t="shared" ref="P71:P134" si="16">IF(M71="△","△","") &amp; J71 &amp; K71 &amp; L71</f>
        <v>⑨</v>
      </c>
      <c r="Q71" s="949">
        <v>15500</v>
      </c>
      <c r="R71" s="186">
        <f>設定!$F$3</f>
        <v>1</v>
      </c>
      <c r="S71" s="130">
        <f>設定!$E$6</f>
        <v>1</v>
      </c>
      <c r="T71" s="950">
        <f t="shared" si="14"/>
        <v>15500</v>
      </c>
      <c r="U71" s="130">
        <f>設定!$E$12</f>
        <v>0</v>
      </c>
      <c r="V71" s="130">
        <f>設定!$I$12</f>
        <v>1</v>
      </c>
      <c r="W71" s="187">
        <f>設定!$C$24</f>
        <v>0</v>
      </c>
      <c r="X71" s="951">
        <f t="shared" ref="X71:X76" si="17">IF(U71=0,T71-ROUND(ROUND(T71*W71,0),-V71),IF(U71=1,T71-ROUNDUP(ROUND(T71*W71,0),-V71),IF(U71=2,T71-ROUNDDOWN(ROUND(T71*W71,0),-V71))))</f>
        <v>15500</v>
      </c>
      <c r="Y71" s="130">
        <f>設定!$E$35</f>
        <v>0</v>
      </c>
      <c r="Z71" s="130">
        <f>設定!$I$35</f>
        <v>1</v>
      </c>
      <c r="AA71" s="188">
        <f>設定!$D$41</f>
        <v>0</v>
      </c>
      <c r="AB71" s="170">
        <f>設定!$C$50</f>
        <v>1</v>
      </c>
      <c r="AC71" s="950">
        <f t="shared" si="13"/>
        <v>15500</v>
      </c>
      <c r="AD71" s="186">
        <f>設定!$D$78</f>
        <v>1.1000000000000001</v>
      </c>
      <c r="AE71" s="130">
        <f>設定!$E$82</f>
        <v>0</v>
      </c>
      <c r="AF71" s="130">
        <f>設定!$I$82</f>
        <v>0</v>
      </c>
      <c r="AG71" s="952">
        <f t="shared" ref="AG71:AG76" si="18">IF(AE71=0,ROUND(AD71*AC71,-AF71),IF(AE71=1,ROUNDUP(AD71*AC71,-AF71),IF(AE71=2,ROUNDDOWN(AD71*AC71,-AF71))))</f>
        <v>17050</v>
      </c>
      <c r="AH71" s="130">
        <f>設定!$E$35</f>
        <v>0</v>
      </c>
      <c r="AI71" s="130">
        <f>設定!$I$35</f>
        <v>1</v>
      </c>
      <c r="AJ71" s="170">
        <f>設定!$C$69</f>
        <v>0</v>
      </c>
      <c r="AK71" s="953">
        <f t="shared" ref="AK71:AK76" si="19">IF(AH71=0,ROUND(X71/(1-AJ71),-AI71),IF(AH71=1,ROUNDUP(X71/(1-AJ71),-AI71),IF(AH71=2,ROUNDDOWN(X71/(1-AJ71),-AI71))))</f>
        <v>15500</v>
      </c>
      <c r="AL71" s="186">
        <f>設定!$D$78</f>
        <v>1.1000000000000001</v>
      </c>
      <c r="AM71" s="130">
        <f>設定!$E$82</f>
        <v>0</v>
      </c>
      <c r="AN71" s="130">
        <f>設定!$I$82</f>
        <v>0</v>
      </c>
      <c r="AO71" s="954">
        <f t="shared" ref="AO71:AO76" si="20">IF(AM71=0,ROUND(AL71*AK71,-AN71),IF(AM71=1,ROUNDUP(AL71*AK71,-AN71),IF(AM71=2,ROUNDDOWN(AL71*AK71,-AN71))))</f>
        <v>17050</v>
      </c>
      <c r="AQ71" s="206">
        <f t="shared" si="15"/>
        <v>1</v>
      </c>
    </row>
    <row r="72" spans="1:43">
      <c r="A72" s="1" t="s">
        <v>1836</v>
      </c>
      <c r="B72" s="246">
        <v>1</v>
      </c>
      <c r="D72" s="215" t="s">
        <v>1712</v>
      </c>
      <c r="E72" s="215" t="s">
        <v>311</v>
      </c>
      <c r="F72" s="215" t="s">
        <v>1638</v>
      </c>
      <c r="G72" s="249">
        <v>165</v>
      </c>
      <c r="H72" s="249">
        <v>65</v>
      </c>
      <c r="I72" s="249">
        <v>14</v>
      </c>
      <c r="J72" s="215"/>
      <c r="K72" s="249"/>
      <c r="L72" s="215" t="s">
        <v>1725</v>
      </c>
      <c r="M72" s="249" t="s">
        <v>1837</v>
      </c>
      <c r="N72" s="215" t="s">
        <v>90</v>
      </c>
      <c r="O72" s="215" t="s">
        <v>240</v>
      </c>
      <c r="P72" s="1" t="str">
        <f t="shared" si="16"/>
        <v>⑨</v>
      </c>
      <c r="Q72" s="949">
        <v>17000</v>
      </c>
      <c r="R72" s="186">
        <f>設定!$F$3</f>
        <v>1</v>
      </c>
      <c r="S72" s="130">
        <f>設定!$E$6</f>
        <v>1</v>
      </c>
      <c r="T72" s="950">
        <f t="shared" si="14"/>
        <v>17000</v>
      </c>
      <c r="U72" s="130">
        <f>設定!$E$12</f>
        <v>0</v>
      </c>
      <c r="V72" s="130">
        <f>設定!$I$12</f>
        <v>1</v>
      </c>
      <c r="W72" s="187">
        <f>設定!$C$24</f>
        <v>0</v>
      </c>
      <c r="X72" s="951">
        <f t="shared" si="17"/>
        <v>17000</v>
      </c>
      <c r="Y72" s="130">
        <f>設定!$E$35</f>
        <v>0</v>
      </c>
      <c r="Z72" s="130">
        <f>設定!$I$35</f>
        <v>1</v>
      </c>
      <c r="AA72" s="188">
        <f>設定!$D$41</f>
        <v>0</v>
      </c>
      <c r="AB72" s="170">
        <f>設定!$C$50</f>
        <v>1</v>
      </c>
      <c r="AC72" s="950">
        <f t="shared" si="13"/>
        <v>17000</v>
      </c>
      <c r="AD72" s="186">
        <f>設定!$D$78</f>
        <v>1.1000000000000001</v>
      </c>
      <c r="AE72" s="130">
        <f>設定!$E$82</f>
        <v>0</v>
      </c>
      <c r="AF72" s="130">
        <f>設定!$I$82</f>
        <v>0</v>
      </c>
      <c r="AG72" s="952">
        <f t="shared" si="18"/>
        <v>18700</v>
      </c>
      <c r="AH72" s="130">
        <f>設定!$E$35</f>
        <v>0</v>
      </c>
      <c r="AI72" s="130">
        <f>設定!$I$35</f>
        <v>1</v>
      </c>
      <c r="AJ72" s="170">
        <f>設定!$C$69</f>
        <v>0</v>
      </c>
      <c r="AK72" s="953">
        <f t="shared" si="19"/>
        <v>17000</v>
      </c>
      <c r="AL72" s="186">
        <f>設定!$D$78</f>
        <v>1.1000000000000001</v>
      </c>
      <c r="AM72" s="130">
        <f>設定!$E$82</f>
        <v>0</v>
      </c>
      <c r="AN72" s="130">
        <f>設定!$I$82</f>
        <v>0</v>
      </c>
      <c r="AO72" s="954">
        <f t="shared" si="20"/>
        <v>18700</v>
      </c>
      <c r="AQ72" s="206">
        <f t="shared" si="15"/>
        <v>1</v>
      </c>
    </row>
    <row r="73" spans="1:43">
      <c r="A73" s="1" t="s">
        <v>1836</v>
      </c>
      <c r="B73" s="246">
        <v>1</v>
      </c>
      <c r="D73" s="215" t="s">
        <v>1711</v>
      </c>
      <c r="E73" s="215" t="s">
        <v>311</v>
      </c>
      <c r="F73" s="215" t="s">
        <v>1638</v>
      </c>
      <c r="G73" s="249">
        <v>175</v>
      </c>
      <c r="H73" s="249">
        <v>65</v>
      </c>
      <c r="I73" s="249">
        <v>14</v>
      </c>
      <c r="J73" s="215"/>
      <c r="K73" s="249"/>
      <c r="L73" s="215" t="s">
        <v>1725</v>
      </c>
      <c r="M73" s="249" t="s">
        <v>1837</v>
      </c>
      <c r="N73" s="215" t="s">
        <v>91</v>
      </c>
      <c r="O73" s="215" t="s">
        <v>241</v>
      </c>
      <c r="P73" s="1" t="str">
        <f t="shared" si="16"/>
        <v>⑨</v>
      </c>
      <c r="Q73" s="949">
        <v>19800</v>
      </c>
      <c r="R73" s="186">
        <f>設定!$F$3</f>
        <v>1</v>
      </c>
      <c r="S73" s="130">
        <f>設定!$E$6</f>
        <v>1</v>
      </c>
      <c r="T73" s="950">
        <f t="shared" si="14"/>
        <v>19800</v>
      </c>
      <c r="U73" s="130">
        <f>設定!$E$12</f>
        <v>0</v>
      </c>
      <c r="V73" s="130">
        <f>設定!$I$12</f>
        <v>1</v>
      </c>
      <c r="W73" s="187">
        <f>設定!$C$24</f>
        <v>0</v>
      </c>
      <c r="X73" s="951">
        <f t="shared" si="17"/>
        <v>19800</v>
      </c>
      <c r="Y73" s="130">
        <f>設定!$E$35</f>
        <v>0</v>
      </c>
      <c r="Z73" s="130">
        <f>設定!$I$35</f>
        <v>1</v>
      </c>
      <c r="AA73" s="188">
        <f>設定!$D$41</f>
        <v>0</v>
      </c>
      <c r="AB73" s="170">
        <f>設定!$C$50</f>
        <v>1</v>
      </c>
      <c r="AC73" s="950">
        <f t="shared" si="13"/>
        <v>19800</v>
      </c>
      <c r="AD73" s="186">
        <f>設定!$D$78</f>
        <v>1.1000000000000001</v>
      </c>
      <c r="AE73" s="130">
        <f>設定!$E$82</f>
        <v>0</v>
      </c>
      <c r="AF73" s="130">
        <f>設定!$I$82</f>
        <v>0</v>
      </c>
      <c r="AG73" s="952">
        <f t="shared" si="18"/>
        <v>21780</v>
      </c>
      <c r="AH73" s="130">
        <f>設定!$E$35</f>
        <v>0</v>
      </c>
      <c r="AI73" s="130">
        <f>設定!$I$35</f>
        <v>1</v>
      </c>
      <c r="AJ73" s="170">
        <f>設定!$C$69</f>
        <v>0</v>
      </c>
      <c r="AK73" s="953">
        <f t="shared" si="19"/>
        <v>19800</v>
      </c>
      <c r="AL73" s="186">
        <f>設定!$D$78</f>
        <v>1.1000000000000001</v>
      </c>
      <c r="AM73" s="130">
        <f>設定!$E$82</f>
        <v>0</v>
      </c>
      <c r="AN73" s="130">
        <f>設定!$I$82</f>
        <v>0</v>
      </c>
      <c r="AO73" s="954">
        <f t="shared" si="20"/>
        <v>21780</v>
      </c>
      <c r="AQ73" s="206">
        <f t="shared" si="15"/>
        <v>1</v>
      </c>
    </row>
    <row r="74" spans="1:43">
      <c r="A74" s="1" t="s">
        <v>1836</v>
      </c>
      <c r="B74" s="246">
        <v>1</v>
      </c>
      <c r="D74" s="215" t="s">
        <v>1716</v>
      </c>
      <c r="E74" s="215" t="s">
        <v>312</v>
      </c>
      <c r="F74" s="215" t="s">
        <v>1638</v>
      </c>
      <c r="G74" s="249">
        <v>165</v>
      </c>
      <c r="H74" s="249">
        <v>70</v>
      </c>
      <c r="I74" s="249">
        <v>14</v>
      </c>
      <c r="J74" s="215"/>
      <c r="K74" s="249"/>
      <c r="L74" s="215" t="s">
        <v>1725</v>
      </c>
      <c r="M74" s="249" t="s">
        <v>1837</v>
      </c>
      <c r="N74" s="215" t="s">
        <v>94</v>
      </c>
      <c r="O74" s="215" t="s">
        <v>244</v>
      </c>
      <c r="P74" s="1" t="str">
        <f t="shared" si="16"/>
        <v>⑨</v>
      </c>
      <c r="Q74" s="949">
        <v>17100</v>
      </c>
      <c r="R74" s="186">
        <f>設定!$F$3</f>
        <v>1</v>
      </c>
      <c r="S74" s="130">
        <f>設定!$E$6</f>
        <v>1</v>
      </c>
      <c r="T74" s="950">
        <f t="shared" si="14"/>
        <v>17100</v>
      </c>
      <c r="U74" s="130">
        <f>設定!$E$12</f>
        <v>0</v>
      </c>
      <c r="V74" s="130">
        <f>設定!$I$12</f>
        <v>1</v>
      </c>
      <c r="W74" s="187">
        <f>設定!$C$24</f>
        <v>0</v>
      </c>
      <c r="X74" s="951">
        <f t="shared" si="17"/>
        <v>17100</v>
      </c>
      <c r="Y74" s="130">
        <f>設定!$E$35</f>
        <v>0</v>
      </c>
      <c r="Z74" s="130">
        <f>設定!$I$35</f>
        <v>1</v>
      </c>
      <c r="AA74" s="188">
        <f>設定!$D$41</f>
        <v>0</v>
      </c>
      <c r="AB74" s="170">
        <f>設定!$C$50</f>
        <v>1</v>
      </c>
      <c r="AC74" s="950">
        <f t="shared" si="13"/>
        <v>17100</v>
      </c>
      <c r="AD74" s="186">
        <f>設定!$D$78</f>
        <v>1.1000000000000001</v>
      </c>
      <c r="AE74" s="130">
        <f>設定!$E$82</f>
        <v>0</v>
      </c>
      <c r="AF74" s="130">
        <f>設定!$I$82</f>
        <v>0</v>
      </c>
      <c r="AG74" s="952">
        <f t="shared" si="18"/>
        <v>18810</v>
      </c>
      <c r="AH74" s="130">
        <f>設定!$E$35</f>
        <v>0</v>
      </c>
      <c r="AI74" s="130">
        <f>設定!$I$35</f>
        <v>1</v>
      </c>
      <c r="AJ74" s="170">
        <f>設定!$C$69</f>
        <v>0</v>
      </c>
      <c r="AK74" s="953">
        <f t="shared" si="19"/>
        <v>17100</v>
      </c>
      <c r="AL74" s="186">
        <f>設定!$D$78</f>
        <v>1.1000000000000001</v>
      </c>
      <c r="AM74" s="130">
        <f>設定!$E$82</f>
        <v>0</v>
      </c>
      <c r="AN74" s="130">
        <f>設定!$I$82</f>
        <v>0</v>
      </c>
      <c r="AO74" s="954">
        <f t="shared" si="20"/>
        <v>18810</v>
      </c>
      <c r="AQ74" s="206">
        <f t="shared" si="15"/>
        <v>1</v>
      </c>
    </row>
    <row r="75" spans="1:43">
      <c r="A75" s="1" t="s">
        <v>1836</v>
      </c>
      <c r="B75" s="246">
        <v>1</v>
      </c>
      <c r="D75" s="215" t="s">
        <v>1715</v>
      </c>
      <c r="E75" s="215" t="s">
        <v>312</v>
      </c>
      <c r="F75" s="215" t="s">
        <v>1638</v>
      </c>
      <c r="G75" s="249">
        <v>175</v>
      </c>
      <c r="H75" s="249">
        <v>70</v>
      </c>
      <c r="I75" s="249">
        <v>14</v>
      </c>
      <c r="J75" s="215"/>
      <c r="K75" s="249"/>
      <c r="L75" s="215" t="s">
        <v>1725</v>
      </c>
      <c r="M75" s="249" t="s">
        <v>1837</v>
      </c>
      <c r="N75" s="215" t="s">
        <v>95</v>
      </c>
      <c r="O75" s="215" t="s">
        <v>245</v>
      </c>
      <c r="P75" s="1" t="str">
        <f t="shared" si="16"/>
        <v>⑨</v>
      </c>
      <c r="Q75" s="949">
        <v>18600</v>
      </c>
      <c r="R75" s="186">
        <f>設定!$F$3</f>
        <v>1</v>
      </c>
      <c r="S75" s="130">
        <f>設定!$E$6</f>
        <v>1</v>
      </c>
      <c r="T75" s="950">
        <f t="shared" si="14"/>
        <v>18600</v>
      </c>
      <c r="U75" s="130">
        <f>設定!$E$12</f>
        <v>0</v>
      </c>
      <c r="V75" s="130">
        <f>設定!$I$12</f>
        <v>1</v>
      </c>
      <c r="W75" s="187">
        <f>設定!$C$24</f>
        <v>0</v>
      </c>
      <c r="X75" s="951">
        <f t="shared" si="17"/>
        <v>18600</v>
      </c>
      <c r="Y75" s="130">
        <f>設定!$E$35</f>
        <v>0</v>
      </c>
      <c r="Z75" s="130">
        <f>設定!$I$35</f>
        <v>1</v>
      </c>
      <c r="AA75" s="188">
        <f>設定!$D$41</f>
        <v>0</v>
      </c>
      <c r="AB75" s="170">
        <f>設定!$C$50</f>
        <v>1</v>
      </c>
      <c r="AC75" s="950">
        <f t="shared" ref="AC75:AC76" si="21">IF(Y75=0,ROUND(AB75*X75,-Z75),IF(Y75=1,ROUNDUP(AB75*X75,-Z75),IF(Y75=2,ROUNDDOWN(AB75*X75,-Z75))))+AA75</f>
        <v>18600</v>
      </c>
      <c r="AD75" s="186">
        <f>設定!$D$78</f>
        <v>1.1000000000000001</v>
      </c>
      <c r="AE75" s="130">
        <f>設定!$E$82</f>
        <v>0</v>
      </c>
      <c r="AF75" s="130">
        <f>設定!$I$82</f>
        <v>0</v>
      </c>
      <c r="AG75" s="952">
        <f t="shared" si="18"/>
        <v>20460</v>
      </c>
      <c r="AH75" s="130">
        <f>設定!$E$35</f>
        <v>0</v>
      </c>
      <c r="AI75" s="130">
        <f>設定!$I$35</f>
        <v>1</v>
      </c>
      <c r="AJ75" s="170">
        <f>設定!$C$69</f>
        <v>0</v>
      </c>
      <c r="AK75" s="953">
        <f t="shared" si="19"/>
        <v>18600</v>
      </c>
      <c r="AL75" s="186">
        <f>設定!$D$78</f>
        <v>1.1000000000000001</v>
      </c>
      <c r="AM75" s="130">
        <f>設定!$E$82</f>
        <v>0</v>
      </c>
      <c r="AN75" s="130">
        <f>設定!$I$82</f>
        <v>0</v>
      </c>
      <c r="AO75" s="954">
        <f t="shared" si="20"/>
        <v>20460</v>
      </c>
      <c r="AQ75" s="206">
        <f t="shared" si="15"/>
        <v>1</v>
      </c>
    </row>
    <row r="76" spans="1:43">
      <c r="A76" s="1" t="s">
        <v>1836</v>
      </c>
      <c r="B76" s="246">
        <v>1</v>
      </c>
      <c r="D76" s="215" t="s">
        <v>1714</v>
      </c>
      <c r="E76" s="215" t="s">
        <v>312</v>
      </c>
      <c r="F76" s="215" t="s">
        <v>1638</v>
      </c>
      <c r="G76" s="249">
        <v>185</v>
      </c>
      <c r="H76" s="249">
        <v>70</v>
      </c>
      <c r="I76" s="249">
        <v>14</v>
      </c>
      <c r="J76" s="215"/>
      <c r="K76" s="249"/>
      <c r="L76" s="215" t="s">
        <v>1844</v>
      </c>
      <c r="M76" s="249" t="s">
        <v>1837</v>
      </c>
      <c r="N76" s="215" t="s">
        <v>96</v>
      </c>
      <c r="O76" s="215" t="s">
        <v>246</v>
      </c>
      <c r="P76" s="1" t="str">
        <f t="shared" si="16"/>
        <v>⑩</v>
      </c>
      <c r="Q76" s="949">
        <v>20800</v>
      </c>
      <c r="R76" s="186">
        <f>設定!$F$3</f>
        <v>1</v>
      </c>
      <c r="S76" s="130">
        <f>設定!$E$6</f>
        <v>1</v>
      </c>
      <c r="T76" s="950">
        <f t="shared" si="14"/>
        <v>20800</v>
      </c>
      <c r="U76" s="130">
        <f>設定!$E$12</f>
        <v>0</v>
      </c>
      <c r="V76" s="130">
        <f>設定!$I$12</f>
        <v>1</v>
      </c>
      <c r="W76" s="187">
        <f>設定!$C$24</f>
        <v>0</v>
      </c>
      <c r="X76" s="951">
        <f t="shared" si="17"/>
        <v>20800</v>
      </c>
      <c r="Y76" s="130">
        <f>設定!$E$35</f>
        <v>0</v>
      </c>
      <c r="Z76" s="130">
        <f>設定!$I$35</f>
        <v>1</v>
      </c>
      <c r="AA76" s="188">
        <f>設定!$D$41</f>
        <v>0</v>
      </c>
      <c r="AB76" s="170">
        <f>設定!$C$50</f>
        <v>1</v>
      </c>
      <c r="AC76" s="950">
        <f t="shared" si="21"/>
        <v>20800</v>
      </c>
      <c r="AD76" s="186">
        <f>設定!$D$78</f>
        <v>1.1000000000000001</v>
      </c>
      <c r="AE76" s="130">
        <f>設定!$E$82</f>
        <v>0</v>
      </c>
      <c r="AF76" s="130">
        <f>設定!$I$82</f>
        <v>0</v>
      </c>
      <c r="AG76" s="952">
        <f t="shared" si="18"/>
        <v>22880</v>
      </c>
      <c r="AH76" s="130">
        <f>設定!$E$35</f>
        <v>0</v>
      </c>
      <c r="AI76" s="130">
        <f>設定!$I$35</f>
        <v>1</v>
      </c>
      <c r="AJ76" s="170">
        <f>設定!$C$69</f>
        <v>0</v>
      </c>
      <c r="AK76" s="953">
        <f t="shared" si="19"/>
        <v>20800</v>
      </c>
      <c r="AL76" s="186">
        <f>設定!$D$78</f>
        <v>1.1000000000000001</v>
      </c>
      <c r="AM76" s="130">
        <f>設定!$E$82</f>
        <v>0</v>
      </c>
      <c r="AN76" s="130">
        <f>設定!$I$82</f>
        <v>0</v>
      </c>
      <c r="AO76" s="954">
        <f t="shared" si="20"/>
        <v>22880</v>
      </c>
      <c r="AQ76" s="206">
        <f t="shared" si="15"/>
        <v>1</v>
      </c>
    </row>
    <row r="77" spans="1:43">
      <c r="B77" s="246">
        <v>1</v>
      </c>
      <c r="D77" s="1" t="s">
        <v>1277</v>
      </c>
      <c r="E77" s="1" t="s">
        <v>828</v>
      </c>
      <c r="F77" s="1" t="s">
        <v>1135</v>
      </c>
      <c r="G77" s="208" t="str">
        <f>LEFT(O77,3)</f>
        <v>265</v>
      </c>
      <c r="H77" s="208" t="str">
        <f>MID(O77,5,2)</f>
        <v>35</v>
      </c>
      <c r="I77" s="208" t="str">
        <f>MID(O77,8,2)</f>
        <v>21</v>
      </c>
      <c r="J77" s="174" t="s">
        <v>304</v>
      </c>
      <c r="K77" s="174" t="s">
        <v>742</v>
      </c>
      <c r="L77" s="174"/>
      <c r="M77" s="174" t="s">
        <v>1837</v>
      </c>
      <c r="N77" s="1" t="s">
        <v>1285</v>
      </c>
      <c r="O77" s="1" t="s">
        <v>1359</v>
      </c>
      <c r="P77" s="1" t="str">
        <f t="shared" si="16"/>
        <v>★◇</v>
      </c>
      <c r="Q77" s="168">
        <v>125500</v>
      </c>
      <c r="R77" s="169">
        <f>設定!$F$3</f>
        <v>1</v>
      </c>
      <c r="S77" s="130">
        <f>設定!$E$6</f>
        <v>1</v>
      </c>
      <c r="T77" s="950">
        <f t="shared" si="14"/>
        <v>125500</v>
      </c>
      <c r="U77" s="130">
        <f>設定!$E$12</f>
        <v>0</v>
      </c>
      <c r="V77" s="130">
        <f>設定!$I$12</f>
        <v>1</v>
      </c>
      <c r="W77" s="170">
        <f>設定!$C$25</f>
        <v>0</v>
      </c>
      <c r="X77" s="951">
        <f t="shared" si="1"/>
        <v>125500</v>
      </c>
      <c r="Y77" s="130">
        <f>設定!$E$35</f>
        <v>0</v>
      </c>
      <c r="Z77" s="130">
        <f>設定!$I$35</f>
        <v>1</v>
      </c>
      <c r="AA77" s="171">
        <f>設定!$D$41</f>
        <v>0</v>
      </c>
      <c r="AB77" s="170">
        <f>設定!$C$51</f>
        <v>1</v>
      </c>
      <c r="AC77" s="950">
        <f t="shared" si="2"/>
        <v>125500</v>
      </c>
      <c r="AD77" s="169">
        <f>設定!$D$78</f>
        <v>1.1000000000000001</v>
      </c>
      <c r="AE77" s="130">
        <f>設定!$E$82</f>
        <v>0</v>
      </c>
      <c r="AF77" s="130">
        <f>設定!$I$82</f>
        <v>0</v>
      </c>
      <c r="AG77" s="952">
        <f t="shared" si="3"/>
        <v>138050</v>
      </c>
      <c r="AH77" s="130">
        <f>設定!$E$35</f>
        <v>0</v>
      </c>
      <c r="AI77" s="130">
        <f>設定!$I$35</f>
        <v>1</v>
      </c>
      <c r="AJ77" s="170">
        <f>設定!$C$70</f>
        <v>0</v>
      </c>
      <c r="AK77" s="953">
        <f t="shared" si="4"/>
        <v>125500</v>
      </c>
      <c r="AL77" s="169">
        <f>設定!$D$78</f>
        <v>1.1000000000000001</v>
      </c>
      <c r="AM77" s="130">
        <f>設定!$E$82</f>
        <v>0</v>
      </c>
      <c r="AN77" s="130">
        <f>設定!$I$82</f>
        <v>0</v>
      </c>
      <c r="AO77" s="954">
        <f t="shared" si="5"/>
        <v>138050</v>
      </c>
      <c r="AP77" s="207"/>
      <c r="AQ77" s="202">
        <f t="shared" si="15"/>
        <v>1</v>
      </c>
    </row>
    <row r="78" spans="1:43">
      <c r="A78" s="246"/>
      <c r="B78" s="246">
        <v>1</v>
      </c>
      <c r="D78" s="1" t="s">
        <v>1498</v>
      </c>
      <c r="E78" s="1" t="s">
        <v>829</v>
      </c>
      <c r="F78" s="1" t="s">
        <v>1135</v>
      </c>
      <c r="G78" s="208">
        <v>245</v>
      </c>
      <c r="H78" s="208">
        <v>40</v>
      </c>
      <c r="I78" s="208">
        <v>21</v>
      </c>
      <c r="J78" s="174" t="s">
        <v>304</v>
      </c>
      <c r="K78" s="174" t="s">
        <v>317</v>
      </c>
      <c r="L78" s="174"/>
      <c r="M78" s="174" t="s">
        <v>1837</v>
      </c>
      <c r="N78" s="1" t="s">
        <v>1499</v>
      </c>
      <c r="O78" s="1" t="s">
        <v>1500</v>
      </c>
      <c r="P78" s="1" t="str">
        <f t="shared" si="16"/>
        <v>★◇</v>
      </c>
      <c r="Q78" s="168">
        <v>95000</v>
      </c>
      <c r="R78" s="186">
        <f>設定!$F$3</f>
        <v>1</v>
      </c>
      <c r="S78" s="130">
        <f>設定!$E$6</f>
        <v>1</v>
      </c>
      <c r="T78" s="950">
        <f t="shared" si="14"/>
        <v>95000</v>
      </c>
      <c r="U78" s="130">
        <f>設定!$E$12</f>
        <v>0</v>
      </c>
      <c r="V78" s="130">
        <f>設定!$I$12</f>
        <v>1</v>
      </c>
      <c r="W78" s="187">
        <f>設定!$C$25</f>
        <v>0</v>
      </c>
      <c r="X78" s="951">
        <f t="shared" si="1"/>
        <v>95000</v>
      </c>
      <c r="Y78" s="130">
        <f>設定!$E$35</f>
        <v>0</v>
      </c>
      <c r="Z78" s="130">
        <f>設定!$I$35</f>
        <v>1</v>
      </c>
      <c r="AA78" s="188">
        <f>設定!$D$41</f>
        <v>0</v>
      </c>
      <c r="AB78" s="187">
        <f>設定!$C$51</f>
        <v>1</v>
      </c>
      <c r="AC78" s="950">
        <f t="shared" si="2"/>
        <v>95000</v>
      </c>
      <c r="AD78" s="186">
        <f>設定!$D$78</f>
        <v>1.1000000000000001</v>
      </c>
      <c r="AE78" s="130">
        <f>設定!$E$82</f>
        <v>0</v>
      </c>
      <c r="AF78" s="130">
        <f>設定!$I$82</f>
        <v>0</v>
      </c>
      <c r="AG78" s="952">
        <f t="shared" si="3"/>
        <v>104500</v>
      </c>
      <c r="AH78" s="130">
        <f>設定!$E$35</f>
        <v>0</v>
      </c>
      <c r="AI78" s="130">
        <f>設定!$I$35</f>
        <v>1</v>
      </c>
      <c r="AJ78" s="187">
        <f>設定!$C$70</f>
        <v>0</v>
      </c>
      <c r="AK78" s="953">
        <f t="shared" si="4"/>
        <v>95000</v>
      </c>
      <c r="AL78" s="186">
        <f>設定!$D$78</f>
        <v>1.1000000000000001</v>
      </c>
      <c r="AM78" s="130">
        <f>設定!$E$82</f>
        <v>0</v>
      </c>
      <c r="AN78" s="130">
        <f>設定!$I$82</f>
        <v>0</v>
      </c>
      <c r="AO78" s="954">
        <f t="shared" si="5"/>
        <v>104500</v>
      </c>
      <c r="AP78" s="207"/>
      <c r="AQ78" s="202">
        <f t="shared" si="15"/>
        <v>1</v>
      </c>
    </row>
    <row r="79" spans="1:43">
      <c r="B79" s="246">
        <v>1</v>
      </c>
      <c r="D79" s="1" t="s">
        <v>1278</v>
      </c>
      <c r="E79" s="1" t="s">
        <v>828</v>
      </c>
      <c r="F79" s="1" t="s">
        <v>1135</v>
      </c>
      <c r="G79" s="208" t="str">
        <f t="shared" ref="G79:G104" si="22">LEFT(O79,3)</f>
        <v>265</v>
      </c>
      <c r="H79" s="208" t="str">
        <f t="shared" ref="H79:H91" si="23">MID(O79,5,2)</f>
        <v>40</v>
      </c>
      <c r="I79" s="208" t="str">
        <f t="shared" ref="I79:I104" si="24">MID(O79,8,2)</f>
        <v>21</v>
      </c>
      <c r="J79" s="174" t="s">
        <v>304</v>
      </c>
      <c r="K79" s="174" t="s">
        <v>742</v>
      </c>
      <c r="L79" s="174"/>
      <c r="M79" s="174" t="s">
        <v>1837</v>
      </c>
      <c r="N79" s="1" t="s">
        <v>1286</v>
      </c>
      <c r="O79" s="1" t="s">
        <v>1360</v>
      </c>
      <c r="P79" s="1" t="str">
        <f t="shared" si="16"/>
        <v>★◇</v>
      </c>
      <c r="Q79" s="168">
        <v>111700</v>
      </c>
      <c r="R79" s="169">
        <f>設定!$F$3</f>
        <v>1</v>
      </c>
      <c r="S79" s="130">
        <f>設定!$E$6</f>
        <v>1</v>
      </c>
      <c r="T79" s="950">
        <f t="shared" si="14"/>
        <v>111700</v>
      </c>
      <c r="U79" s="130">
        <f>設定!$E$12</f>
        <v>0</v>
      </c>
      <c r="V79" s="130">
        <f>設定!$I$12</f>
        <v>1</v>
      </c>
      <c r="W79" s="170">
        <f>設定!$C$25</f>
        <v>0</v>
      </c>
      <c r="X79" s="951">
        <f t="shared" si="1"/>
        <v>111700</v>
      </c>
      <c r="Y79" s="130">
        <f>設定!$E$35</f>
        <v>0</v>
      </c>
      <c r="Z79" s="130">
        <f>設定!$I$35</f>
        <v>1</v>
      </c>
      <c r="AA79" s="171">
        <f>設定!$D$41</f>
        <v>0</v>
      </c>
      <c r="AB79" s="170">
        <f>設定!$C$51</f>
        <v>1</v>
      </c>
      <c r="AC79" s="950">
        <f t="shared" si="2"/>
        <v>111700</v>
      </c>
      <c r="AD79" s="169">
        <f>設定!$D$78</f>
        <v>1.1000000000000001</v>
      </c>
      <c r="AE79" s="130">
        <f>設定!$E$82</f>
        <v>0</v>
      </c>
      <c r="AF79" s="130">
        <f>設定!$I$82</f>
        <v>0</v>
      </c>
      <c r="AG79" s="952">
        <f t="shared" si="3"/>
        <v>122870</v>
      </c>
      <c r="AH79" s="130">
        <f>設定!$E$35</f>
        <v>0</v>
      </c>
      <c r="AI79" s="130">
        <f>設定!$I$35</f>
        <v>1</v>
      </c>
      <c r="AJ79" s="170">
        <f>設定!$C$70</f>
        <v>0</v>
      </c>
      <c r="AK79" s="953">
        <f t="shared" si="4"/>
        <v>111700</v>
      </c>
      <c r="AL79" s="169">
        <f>設定!$D$78</f>
        <v>1.1000000000000001</v>
      </c>
      <c r="AM79" s="130">
        <f>設定!$E$82</f>
        <v>0</v>
      </c>
      <c r="AN79" s="130">
        <f>設定!$I$82</f>
        <v>0</v>
      </c>
      <c r="AO79" s="954">
        <f t="shared" si="5"/>
        <v>122870</v>
      </c>
      <c r="AP79" s="207"/>
      <c r="AQ79" s="202">
        <f t="shared" si="15"/>
        <v>1</v>
      </c>
    </row>
    <row r="80" spans="1:43">
      <c r="B80" s="246">
        <v>1</v>
      </c>
      <c r="D80" s="1" t="s">
        <v>1279</v>
      </c>
      <c r="E80" s="1" t="s">
        <v>828</v>
      </c>
      <c r="F80" s="1" t="s">
        <v>1135</v>
      </c>
      <c r="G80" s="208" t="str">
        <f t="shared" si="22"/>
        <v>225</v>
      </c>
      <c r="H80" s="208" t="str">
        <f t="shared" si="23"/>
        <v>45</v>
      </c>
      <c r="I80" s="208" t="str">
        <f t="shared" si="24"/>
        <v>21</v>
      </c>
      <c r="J80" s="174"/>
      <c r="K80" s="174"/>
      <c r="L80" s="174"/>
      <c r="M80" s="174" t="s">
        <v>1730</v>
      </c>
      <c r="N80" s="1" t="s">
        <v>1287</v>
      </c>
      <c r="O80" s="1" t="s">
        <v>1449</v>
      </c>
      <c r="P80" s="1" t="str">
        <f t="shared" si="16"/>
        <v>△</v>
      </c>
      <c r="Q80" s="168">
        <v>69500</v>
      </c>
      <c r="R80" s="169">
        <f>設定!$F$3</f>
        <v>1</v>
      </c>
      <c r="S80" s="130">
        <f>設定!$E$6</f>
        <v>1</v>
      </c>
      <c r="T80" s="950">
        <f t="shared" si="14"/>
        <v>69500</v>
      </c>
      <c r="U80" s="130">
        <f>設定!$E$12</f>
        <v>0</v>
      </c>
      <c r="V80" s="130">
        <f>設定!$I$12</f>
        <v>1</v>
      </c>
      <c r="W80" s="170">
        <f>設定!$C$25</f>
        <v>0</v>
      </c>
      <c r="X80" s="951">
        <f t="shared" si="1"/>
        <v>69500</v>
      </c>
      <c r="Y80" s="130">
        <f>設定!$E$35</f>
        <v>0</v>
      </c>
      <c r="Z80" s="130">
        <f>設定!$I$35</f>
        <v>1</v>
      </c>
      <c r="AA80" s="171">
        <f>設定!$D$41</f>
        <v>0</v>
      </c>
      <c r="AB80" s="170">
        <f>設定!$C$51</f>
        <v>1</v>
      </c>
      <c r="AC80" s="950">
        <f t="shared" si="2"/>
        <v>69500</v>
      </c>
      <c r="AD80" s="169">
        <f>設定!$D$78</f>
        <v>1.1000000000000001</v>
      </c>
      <c r="AE80" s="130">
        <f>設定!$E$82</f>
        <v>0</v>
      </c>
      <c r="AF80" s="130">
        <f>設定!$I$82</f>
        <v>0</v>
      </c>
      <c r="AG80" s="952">
        <f t="shared" si="3"/>
        <v>76450</v>
      </c>
      <c r="AH80" s="130">
        <f>設定!$E$35</f>
        <v>0</v>
      </c>
      <c r="AI80" s="130">
        <f>設定!$I$35</f>
        <v>1</v>
      </c>
      <c r="AJ80" s="170">
        <f>設定!$C$70</f>
        <v>0</v>
      </c>
      <c r="AK80" s="953">
        <f t="shared" si="4"/>
        <v>69500</v>
      </c>
      <c r="AL80" s="169">
        <f>設定!$D$78</f>
        <v>1.1000000000000001</v>
      </c>
      <c r="AM80" s="130">
        <f>設定!$E$82</f>
        <v>0</v>
      </c>
      <c r="AN80" s="130">
        <f>設定!$I$82</f>
        <v>0</v>
      </c>
      <c r="AO80" s="954">
        <f t="shared" si="5"/>
        <v>76450</v>
      </c>
      <c r="AP80" s="207"/>
      <c r="AQ80" s="202">
        <f t="shared" si="15"/>
        <v>1</v>
      </c>
    </row>
    <row r="81" spans="1:43">
      <c r="A81" s="241"/>
      <c r="B81" s="246">
        <v>1</v>
      </c>
      <c r="D81" s="1" t="s">
        <v>1448</v>
      </c>
      <c r="E81" s="1" t="s">
        <v>829</v>
      </c>
      <c r="F81" s="1" t="s">
        <v>1135</v>
      </c>
      <c r="G81" s="208" t="str">
        <f t="shared" si="22"/>
        <v>235</v>
      </c>
      <c r="H81" s="208" t="str">
        <f t="shared" si="23"/>
        <v>45</v>
      </c>
      <c r="I81" s="208" t="str">
        <f t="shared" si="24"/>
        <v>21</v>
      </c>
      <c r="J81" s="174" t="s">
        <v>304</v>
      </c>
      <c r="K81" s="174" t="s">
        <v>317</v>
      </c>
      <c r="L81" s="243"/>
      <c r="M81" s="174" t="s">
        <v>1730</v>
      </c>
      <c r="N81" s="1" t="s">
        <v>1447</v>
      </c>
      <c r="O81" s="1" t="s">
        <v>1450</v>
      </c>
      <c r="P81" s="1" t="str">
        <f t="shared" si="16"/>
        <v>△★◇</v>
      </c>
      <c r="Q81" s="168">
        <v>69600</v>
      </c>
      <c r="R81" s="169">
        <f>設定!$F$3</f>
        <v>1</v>
      </c>
      <c r="S81" s="130">
        <f>設定!$E$6</f>
        <v>1</v>
      </c>
      <c r="T81" s="950">
        <f t="shared" si="14"/>
        <v>69600</v>
      </c>
      <c r="U81" s="130">
        <f>設定!$E$12</f>
        <v>0</v>
      </c>
      <c r="V81" s="130">
        <f>設定!$I$12</f>
        <v>1</v>
      </c>
      <c r="W81" s="170">
        <f>設定!$C$25</f>
        <v>0</v>
      </c>
      <c r="X81" s="951">
        <f t="shared" si="1"/>
        <v>69600</v>
      </c>
      <c r="Y81" s="130">
        <f>設定!$E$35</f>
        <v>0</v>
      </c>
      <c r="Z81" s="130">
        <f>設定!$I$35</f>
        <v>1</v>
      </c>
      <c r="AA81" s="171">
        <f>設定!$D$41</f>
        <v>0</v>
      </c>
      <c r="AB81" s="170">
        <f>設定!$C$51</f>
        <v>1</v>
      </c>
      <c r="AC81" s="950">
        <f t="shared" si="2"/>
        <v>69600</v>
      </c>
      <c r="AD81" s="169">
        <f>設定!$D$78</f>
        <v>1.1000000000000001</v>
      </c>
      <c r="AE81" s="130">
        <f>設定!$E$82</f>
        <v>0</v>
      </c>
      <c r="AF81" s="130">
        <f>設定!$I$82</f>
        <v>0</v>
      </c>
      <c r="AG81" s="952">
        <f t="shared" si="3"/>
        <v>76560</v>
      </c>
      <c r="AH81" s="130">
        <f>設定!$E$35</f>
        <v>0</v>
      </c>
      <c r="AI81" s="130">
        <f>設定!$I$35</f>
        <v>1</v>
      </c>
      <c r="AJ81" s="170">
        <f>設定!$C$70</f>
        <v>0</v>
      </c>
      <c r="AK81" s="953">
        <f t="shared" si="4"/>
        <v>69600</v>
      </c>
      <c r="AL81" s="169">
        <f>設定!$D$78</f>
        <v>1.1000000000000001</v>
      </c>
      <c r="AM81" s="130">
        <f>設定!$E$82</f>
        <v>0</v>
      </c>
      <c r="AN81" s="130">
        <f>設定!$I$82</f>
        <v>0</v>
      </c>
      <c r="AO81" s="954">
        <f t="shared" si="5"/>
        <v>76560</v>
      </c>
      <c r="AP81" s="207"/>
      <c r="AQ81" s="202">
        <f t="shared" si="15"/>
        <v>1</v>
      </c>
    </row>
    <row r="82" spans="1:43">
      <c r="B82" s="246">
        <v>1</v>
      </c>
      <c r="D82" s="1" t="s">
        <v>1280</v>
      </c>
      <c r="E82" s="1" t="s">
        <v>828</v>
      </c>
      <c r="F82" s="1" t="s">
        <v>1135</v>
      </c>
      <c r="G82" s="208" t="str">
        <f t="shared" si="22"/>
        <v>235</v>
      </c>
      <c r="H82" s="208" t="str">
        <f t="shared" si="23"/>
        <v>50</v>
      </c>
      <c r="I82" s="208" t="str">
        <f t="shared" si="24"/>
        <v>21</v>
      </c>
      <c r="J82" s="174"/>
      <c r="K82" s="174" t="s">
        <v>742</v>
      </c>
      <c r="L82" s="174"/>
      <c r="M82" s="174" t="s">
        <v>1730</v>
      </c>
      <c r="N82" s="1" t="s">
        <v>1288</v>
      </c>
      <c r="O82" s="1" t="s">
        <v>1281</v>
      </c>
      <c r="P82" s="1" t="str">
        <f t="shared" si="16"/>
        <v>△◇</v>
      </c>
      <c r="Q82" s="168">
        <v>69100</v>
      </c>
      <c r="R82" s="169">
        <f>設定!$F$3</f>
        <v>1</v>
      </c>
      <c r="S82" s="130">
        <f>設定!$E$6</f>
        <v>1</v>
      </c>
      <c r="T82" s="950">
        <f t="shared" si="14"/>
        <v>69100</v>
      </c>
      <c r="U82" s="130">
        <f>設定!$E$12</f>
        <v>0</v>
      </c>
      <c r="V82" s="130">
        <f>設定!$I$12</f>
        <v>1</v>
      </c>
      <c r="W82" s="170">
        <f>設定!$C$25</f>
        <v>0</v>
      </c>
      <c r="X82" s="951">
        <f t="shared" si="1"/>
        <v>69100</v>
      </c>
      <c r="Y82" s="130">
        <f>設定!$E$35</f>
        <v>0</v>
      </c>
      <c r="Z82" s="130">
        <f>設定!$I$35</f>
        <v>1</v>
      </c>
      <c r="AA82" s="171">
        <f>設定!$D$41</f>
        <v>0</v>
      </c>
      <c r="AB82" s="170">
        <f>設定!$C$51</f>
        <v>1</v>
      </c>
      <c r="AC82" s="950">
        <f t="shared" si="2"/>
        <v>69100</v>
      </c>
      <c r="AD82" s="169">
        <f>設定!$D$78</f>
        <v>1.1000000000000001</v>
      </c>
      <c r="AE82" s="130">
        <f>設定!$E$82</f>
        <v>0</v>
      </c>
      <c r="AF82" s="130">
        <f>設定!$I$82</f>
        <v>0</v>
      </c>
      <c r="AG82" s="952">
        <f t="shared" si="3"/>
        <v>76010</v>
      </c>
      <c r="AH82" s="130">
        <f>設定!$E$35</f>
        <v>0</v>
      </c>
      <c r="AI82" s="130">
        <f>設定!$I$35</f>
        <v>1</v>
      </c>
      <c r="AJ82" s="170">
        <f>設定!$C$70</f>
        <v>0</v>
      </c>
      <c r="AK82" s="953">
        <f t="shared" si="4"/>
        <v>69100</v>
      </c>
      <c r="AL82" s="169">
        <f>設定!$D$78</f>
        <v>1.1000000000000001</v>
      </c>
      <c r="AM82" s="130">
        <f>設定!$E$82</f>
        <v>0</v>
      </c>
      <c r="AN82" s="130">
        <f>設定!$I$82</f>
        <v>0</v>
      </c>
      <c r="AO82" s="954">
        <f t="shared" si="5"/>
        <v>76010</v>
      </c>
      <c r="AP82" s="207"/>
      <c r="AQ82" s="202">
        <f t="shared" si="15"/>
        <v>1</v>
      </c>
    </row>
    <row r="83" spans="1:43" s="246" customFormat="1">
      <c r="B83" s="246">
        <v>1</v>
      </c>
      <c r="D83" s="246" t="s">
        <v>1380</v>
      </c>
      <c r="E83" s="246" t="s">
        <v>829</v>
      </c>
      <c r="F83" s="246" t="s">
        <v>1135</v>
      </c>
      <c r="G83" s="840" t="str">
        <f t="shared" si="22"/>
        <v>295</v>
      </c>
      <c r="H83" s="840" t="str">
        <f t="shared" si="23"/>
        <v>30</v>
      </c>
      <c r="I83" s="840" t="str">
        <f t="shared" si="24"/>
        <v>20</v>
      </c>
      <c r="J83" s="243" t="s">
        <v>304</v>
      </c>
      <c r="K83" s="243" t="s">
        <v>317</v>
      </c>
      <c r="L83" s="174"/>
      <c r="M83" s="243" t="s">
        <v>1837</v>
      </c>
      <c r="N83" s="246" t="s">
        <v>1381</v>
      </c>
      <c r="O83" s="246" t="s">
        <v>1516</v>
      </c>
      <c r="P83" s="246" t="str">
        <f t="shared" si="16"/>
        <v>★◇</v>
      </c>
      <c r="Q83" s="955">
        <v>117500</v>
      </c>
      <c r="R83" s="956">
        <f>設定!$F$3</f>
        <v>1</v>
      </c>
      <c r="S83" s="244">
        <f>設定!$E$6</f>
        <v>1</v>
      </c>
      <c r="T83" s="950">
        <f t="shared" si="14"/>
        <v>117500</v>
      </c>
      <c r="U83" s="244">
        <f>設定!$E$12</f>
        <v>0</v>
      </c>
      <c r="V83" s="244">
        <f>設定!$I$12</f>
        <v>1</v>
      </c>
      <c r="W83" s="957">
        <f>設定!$C$25</f>
        <v>0</v>
      </c>
      <c r="X83" s="951">
        <f t="shared" si="1"/>
        <v>117500</v>
      </c>
      <c r="Y83" s="244">
        <f>設定!$E$35</f>
        <v>0</v>
      </c>
      <c r="Z83" s="244">
        <f>設定!$I$35</f>
        <v>1</v>
      </c>
      <c r="AA83" s="958">
        <f>設定!$D$41</f>
        <v>0</v>
      </c>
      <c r="AB83" s="957">
        <f>設定!$C$51</f>
        <v>1</v>
      </c>
      <c r="AC83" s="950">
        <f t="shared" si="2"/>
        <v>117500</v>
      </c>
      <c r="AD83" s="956">
        <f>設定!$D$78</f>
        <v>1.1000000000000001</v>
      </c>
      <c r="AE83" s="244">
        <f>設定!$E$82</f>
        <v>0</v>
      </c>
      <c r="AF83" s="244">
        <f>設定!$I$82</f>
        <v>0</v>
      </c>
      <c r="AG83" s="952">
        <f t="shared" si="3"/>
        <v>129250</v>
      </c>
      <c r="AH83" s="244">
        <f>設定!$E$35</f>
        <v>0</v>
      </c>
      <c r="AI83" s="244">
        <f>設定!$I$35</f>
        <v>1</v>
      </c>
      <c r="AJ83" s="957">
        <f>設定!$C$70</f>
        <v>0</v>
      </c>
      <c r="AK83" s="953">
        <f t="shared" si="4"/>
        <v>117500</v>
      </c>
      <c r="AL83" s="956">
        <f>設定!$D$78</f>
        <v>1.1000000000000001</v>
      </c>
      <c r="AM83" s="244">
        <f>設定!$E$82</f>
        <v>0</v>
      </c>
      <c r="AN83" s="244">
        <f>設定!$I$82</f>
        <v>0</v>
      </c>
      <c r="AO83" s="954">
        <f t="shared" si="5"/>
        <v>129250</v>
      </c>
      <c r="AP83" s="841"/>
      <c r="AQ83" s="842">
        <f t="shared" si="15"/>
        <v>1</v>
      </c>
    </row>
    <row r="84" spans="1:43" s="246" customFormat="1">
      <c r="B84" s="246">
        <v>1</v>
      </c>
      <c r="D84" s="246" t="s">
        <v>1382</v>
      </c>
      <c r="E84" s="246" t="s">
        <v>829</v>
      </c>
      <c r="F84" s="246" t="s">
        <v>1135</v>
      </c>
      <c r="G84" s="840" t="str">
        <f t="shared" si="22"/>
        <v>265</v>
      </c>
      <c r="H84" s="840" t="str">
        <f t="shared" si="23"/>
        <v>35</v>
      </c>
      <c r="I84" s="840" t="str">
        <f t="shared" si="24"/>
        <v>20</v>
      </c>
      <c r="J84" s="243" t="s">
        <v>304</v>
      </c>
      <c r="K84" s="243" t="s">
        <v>317</v>
      </c>
      <c r="L84" s="174"/>
      <c r="M84" s="243" t="s">
        <v>1837</v>
      </c>
      <c r="N84" s="246" t="s">
        <v>1384</v>
      </c>
      <c r="O84" s="246" t="s">
        <v>1386</v>
      </c>
      <c r="P84" s="246" t="str">
        <f t="shared" si="16"/>
        <v>★◇</v>
      </c>
      <c r="Q84" s="955">
        <v>96400</v>
      </c>
      <c r="R84" s="956">
        <f>設定!$F$3</f>
        <v>1</v>
      </c>
      <c r="S84" s="244">
        <f>設定!$E$6</f>
        <v>1</v>
      </c>
      <c r="T84" s="950">
        <f t="shared" si="14"/>
        <v>96400</v>
      </c>
      <c r="U84" s="244">
        <f>設定!$E$12</f>
        <v>0</v>
      </c>
      <c r="V84" s="244">
        <f>設定!$I$12</f>
        <v>1</v>
      </c>
      <c r="W84" s="957">
        <f>設定!$C$25</f>
        <v>0</v>
      </c>
      <c r="X84" s="951">
        <f t="shared" si="1"/>
        <v>96400</v>
      </c>
      <c r="Y84" s="244">
        <f>設定!$E$35</f>
        <v>0</v>
      </c>
      <c r="Z84" s="244">
        <f>設定!$I$35</f>
        <v>1</v>
      </c>
      <c r="AA84" s="958">
        <f>設定!$D$41</f>
        <v>0</v>
      </c>
      <c r="AB84" s="957">
        <f>設定!$C$51</f>
        <v>1</v>
      </c>
      <c r="AC84" s="950">
        <f t="shared" si="2"/>
        <v>96400</v>
      </c>
      <c r="AD84" s="956">
        <f>設定!$D$78</f>
        <v>1.1000000000000001</v>
      </c>
      <c r="AE84" s="244">
        <f>設定!$E$82</f>
        <v>0</v>
      </c>
      <c r="AF84" s="244">
        <f>設定!$I$82</f>
        <v>0</v>
      </c>
      <c r="AG84" s="952">
        <f t="shared" si="3"/>
        <v>106040</v>
      </c>
      <c r="AH84" s="244">
        <f>設定!$E$35</f>
        <v>0</v>
      </c>
      <c r="AI84" s="244">
        <f>設定!$I$35</f>
        <v>1</v>
      </c>
      <c r="AJ84" s="957">
        <f>設定!$C$70</f>
        <v>0</v>
      </c>
      <c r="AK84" s="953">
        <f t="shared" si="4"/>
        <v>96400</v>
      </c>
      <c r="AL84" s="956">
        <f>設定!$D$78</f>
        <v>1.1000000000000001</v>
      </c>
      <c r="AM84" s="244">
        <f>設定!$E$82</f>
        <v>0</v>
      </c>
      <c r="AN84" s="244">
        <f>設定!$I$82</f>
        <v>0</v>
      </c>
      <c r="AO84" s="954">
        <f t="shared" si="5"/>
        <v>106040</v>
      </c>
      <c r="AP84" s="841"/>
      <c r="AQ84" s="842">
        <f t="shared" si="15"/>
        <v>1</v>
      </c>
    </row>
    <row r="85" spans="1:43">
      <c r="A85" s="241"/>
      <c r="B85" s="246">
        <v>1</v>
      </c>
      <c r="D85" s="1" t="s">
        <v>1383</v>
      </c>
      <c r="E85" s="1" t="s">
        <v>829</v>
      </c>
      <c r="F85" s="1" t="s">
        <v>1135</v>
      </c>
      <c r="G85" s="208" t="str">
        <f t="shared" si="22"/>
        <v>295</v>
      </c>
      <c r="H85" s="208" t="str">
        <f t="shared" si="23"/>
        <v>35</v>
      </c>
      <c r="I85" s="208" t="str">
        <f t="shared" si="24"/>
        <v>20</v>
      </c>
      <c r="J85" s="174" t="s">
        <v>304</v>
      </c>
      <c r="K85" s="174" t="s">
        <v>317</v>
      </c>
      <c r="L85" s="174"/>
      <c r="M85" s="174" t="s">
        <v>1837</v>
      </c>
      <c r="N85" s="1" t="s">
        <v>1385</v>
      </c>
      <c r="O85" s="1" t="s">
        <v>1387</v>
      </c>
      <c r="P85" s="1" t="str">
        <f t="shared" si="16"/>
        <v>★◇</v>
      </c>
      <c r="Q85" s="168">
        <v>105700</v>
      </c>
      <c r="R85" s="169">
        <f>設定!$F$3</f>
        <v>1</v>
      </c>
      <c r="S85" s="130">
        <f>設定!$E$6</f>
        <v>1</v>
      </c>
      <c r="T85" s="950">
        <f t="shared" si="14"/>
        <v>105700</v>
      </c>
      <c r="U85" s="130">
        <f>設定!$E$12</f>
        <v>0</v>
      </c>
      <c r="V85" s="130">
        <f>設定!$I$12</f>
        <v>1</v>
      </c>
      <c r="W85" s="170">
        <f>設定!$C$25</f>
        <v>0</v>
      </c>
      <c r="X85" s="951">
        <f t="shared" si="1"/>
        <v>105700</v>
      </c>
      <c r="Y85" s="130">
        <f>設定!$E$35</f>
        <v>0</v>
      </c>
      <c r="Z85" s="130">
        <f>設定!$I$35</f>
        <v>1</v>
      </c>
      <c r="AA85" s="171">
        <f>設定!$D$41</f>
        <v>0</v>
      </c>
      <c r="AB85" s="170">
        <f>設定!$C$51</f>
        <v>1</v>
      </c>
      <c r="AC85" s="950">
        <f t="shared" si="2"/>
        <v>105700</v>
      </c>
      <c r="AD85" s="169">
        <f>設定!$D$78</f>
        <v>1.1000000000000001</v>
      </c>
      <c r="AE85" s="130">
        <f>設定!$E$82</f>
        <v>0</v>
      </c>
      <c r="AF85" s="130">
        <f>設定!$I$82</f>
        <v>0</v>
      </c>
      <c r="AG85" s="952">
        <f t="shared" si="3"/>
        <v>116270</v>
      </c>
      <c r="AH85" s="130">
        <f>設定!$E$35</f>
        <v>0</v>
      </c>
      <c r="AI85" s="130">
        <f>設定!$I$35</f>
        <v>1</v>
      </c>
      <c r="AJ85" s="170">
        <f>設定!$C$70</f>
        <v>0</v>
      </c>
      <c r="AK85" s="953">
        <f t="shared" si="4"/>
        <v>105700</v>
      </c>
      <c r="AL85" s="169">
        <f>設定!$D$78</f>
        <v>1.1000000000000001</v>
      </c>
      <c r="AM85" s="130">
        <f>設定!$E$82</f>
        <v>0</v>
      </c>
      <c r="AN85" s="130">
        <f>設定!$I$82</f>
        <v>0</v>
      </c>
      <c r="AO85" s="954">
        <f t="shared" si="5"/>
        <v>116270</v>
      </c>
      <c r="AP85" s="207"/>
      <c r="AQ85" s="202">
        <f t="shared" si="15"/>
        <v>1</v>
      </c>
    </row>
    <row r="86" spans="1:43">
      <c r="B86" s="246">
        <v>1</v>
      </c>
      <c r="D86" s="1" t="s">
        <v>1136</v>
      </c>
      <c r="E86" s="1" t="s">
        <v>829</v>
      </c>
      <c r="F86" s="1" t="s">
        <v>1135</v>
      </c>
      <c r="G86" s="208" t="str">
        <f t="shared" si="22"/>
        <v>245</v>
      </c>
      <c r="H86" s="208" t="str">
        <f t="shared" si="23"/>
        <v>40</v>
      </c>
      <c r="I86" s="208" t="str">
        <f t="shared" si="24"/>
        <v>20</v>
      </c>
      <c r="J86" s="174"/>
      <c r="K86" s="174" t="s">
        <v>317</v>
      </c>
      <c r="L86" s="174"/>
      <c r="M86" s="174" t="s">
        <v>1837</v>
      </c>
      <c r="N86" s="1" t="s">
        <v>117</v>
      </c>
      <c r="O86" s="1" t="s">
        <v>262</v>
      </c>
      <c r="P86" s="1" t="str">
        <f t="shared" si="16"/>
        <v>◇</v>
      </c>
      <c r="Q86" s="168">
        <v>93200</v>
      </c>
      <c r="R86" s="169">
        <f>設定!$F$3</f>
        <v>1</v>
      </c>
      <c r="S86" s="130">
        <f>設定!$E$6</f>
        <v>1</v>
      </c>
      <c r="T86" s="950">
        <f t="shared" si="14"/>
        <v>93200</v>
      </c>
      <c r="U86" s="130">
        <f>設定!$E$12</f>
        <v>0</v>
      </c>
      <c r="V86" s="130">
        <f>設定!$I$12</f>
        <v>1</v>
      </c>
      <c r="W86" s="170">
        <f>設定!$C$25</f>
        <v>0</v>
      </c>
      <c r="X86" s="951">
        <f t="shared" si="1"/>
        <v>93200</v>
      </c>
      <c r="Y86" s="130">
        <f>設定!$E$35</f>
        <v>0</v>
      </c>
      <c r="Z86" s="130">
        <f>設定!$I$35</f>
        <v>1</v>
      </c>
      <c r="AA86" s="171">
        <f>設定!$D$41</f>
        <v>0</v>
      </c>
      <c r="AB86" s="170">
        <f>設定!$C$51</f>
        <v>1</v>
      </c>
      <c r="AC86" s="950">
        <f t="shared" si="2"/>
        <v>93200</v>
      </c>
      <c r="AD86" s="169">
        <f>設定!$D$78</f>
        <v>1.1000000000000001</v>
      </c>
      <c r="AE86" s="130">
        <f>設定!$E$82</f>
        <v>0</v>
      </c>
      <c r="AF86" s="130">
        <f>設定!$I$82</f>
        <v>0</v>
      </c>
      <c r="AG86" s="952">
        <f t="shared" si="3"/>
        <v>102520</v>
      </c>
      <c r="AH86" s="130">
        <f>設定!$E$35</f>
        <v>0</v>
      </c>
      <c r="AI86" s="130">
        <f>設定!$I$35</f>
        <v>1</v>
      </c>
      <c r="AJ86" s="170">
        <f>設定!$C$70</f>
        <v>0</v>
      </c>
      <c r="AK86" s="953">
        <f t="shared" si="4"/>
        <v>93200</v>
      </c>
      <c r="AL86" s="169">
        <f>設定!$D$78</f>
        <v>1.1000000000000001</v>
      </c>
      <c r="AM86" s="130">
        <f>設定!$E$82</f>
        <v>0</v>
      </c>
      <c r="AN86" s="130">
        <f>設定!$I$82</f>
        <v>0</v>
      </c>
      <c r="AO86" s="954">
        <f t="shared" si="5"/>
        <v>102520</v>
      </c>
      <c r="AP86" s="207"/>
      <c r="AQ86" s="202">
        <f t="shared" si="15"/>
        <v>1</v>
      </c>
    </row>
    <row r="87" spans="1:43">
      <c r="B87" s="246">
        <v>1</v>
      </c>
      <c r="D87" s="1" t="s">
        <v>1275</v>
      </c>
      <c r="E87" s="1" t="s">
        <v>828</v>
      </c>
      <c r="F87" s="1" t="s">
        <v>1135</v>
      </c>
      <c r="G87" s="208" t="str">
        <f t="shared" si="22"/>
        <v>255</v>
      </c>
      <c r="H87" s="208" t="str">
        <f t="shared" si="23"/>
        <v>40</v>
      </c>
      <c r="I87" s="208" t="str">
        <f t="shared" si="24"/>
        <v>20</v>
      </c>
      <c r="J87" s="174" t="s">
        <v>304</v>
      </c>
      <c r="K87" s="174" t="s">
        <v>742</v>
      </c>
      <c r="L87" s="174"/>
      <c r="M87" s="174" t="s">
        <v>1837</v>
      </c>
      <c r="N87" s="1" t="s">
        <v>1284</v>
      </c>
      <c r="O87" s="1" t="s">
        <v>1276</v>
      </c>
      <c r="P87" s="1" t="str">
        <f t="shared" si="16"/>
        <v>★◇</v>
      </c>
      <c r="Q87" s="168">
        <v>95000</v>
      </c>
      <c r="R87" s="169">
        <f>設定!$F$3</f>
        <v>1</v>
      </c>
      <c r="S87" s="130">
        <f>設定!$E$6</f>
        <v>1</v>
      </c>
      <c r="T87" s="950">
        <f t="shared" si="14"/>
        <v>95000</v>
      </c>
      <c r="U87" s="130">
        <f>設定!$E$12</f>
        <v>0</v>
      </c>
      <c r="V87" s="130">
        <f>設定!$I$12</f>
        <v>1</v>
      </c>
      <c r="W87" s="170">
        <f>設定!$C$25</f>
        <v>0</v>
      </c>
      <c r="X87" s="951">
        <f t="shared" si="1"/>
        <v>95000</v>
      </c>
      <c r="Y87" s="130">
        <f>設定!$E$35</f>
        <v>0</v>
      </c>
      <c r="Z87" s="130">
        <f>設定!$I$35</f>
        <v>1</v>
      </c>
      <c r="AA87" s="171">
        <f>設定!$D$41</f>
        <v>0</v>
      </c>
      <c r="AB87" s="170">
        <f>設定!$C$51</f>
        <v>1</v>
      </c>
      <c r="AC87" s="950">
        <f t="shared" si="2"/>
        <v>95000</v>
      </c>
      <c r="AD87" s="169">
        <f>設定!$D$78</f>
        <v>1.1000000000000001</v>
      </c>
      <c r="AE87" s="130">
        <f>設定!$E$82</f>
        <v>0</v>
      </c>
      <c r="AF87" s="130">
        <f>設定!$I$82</f>
        <v>0</v>
      </c>
      <c r="AG87" s="952">
        <f t="shared" si="3"/>
        <v>104500</v>
      </c>
      <c r="AH87" s="130">
        <f>設定!$E$35</f>
        <v>0</v>
      </c>
      <c r="AI87" s="130">
        <f>設定!$I$35</f>
        <v>1</v>
      </c>
      <c r="AJ87" s="170">
        <f>設定!$C$70</f>
        <v>0</v>
      </c>
      <c r="AK87" s="953">
        <f t="shared" si="4"/>
        <v>95000</v>
      </c>
      <c r="AL87" s="169">
        <f>設定!$D$78</f>
        <v>1.1000000000000001</v>
      </c>
      <c r="AM87" s="130">
        <f>設定!$E$82</f>
        <v>0</v>
      </c>
      <c r="AN87" s="130">
        <f>設定!$I$82</f>
        <v>0</v>
      </c>
      <c r="AO87" s="954">
        <f t="shared" si="5"/>
        <v>104500</v>
      </c>
      <c r="AP87" s="207"/>
      <c r="AQ87" s="202">
        <f t="shared" si="15"/>
        <v>1</v>
      </c>
    </row>
    <row r="88" spans="1:43">
      <c r="A88" s="241"/>
      <c r="B88" s="246">
        <v>1</v>
      </c>
      <c r="D88" s="1" t="s">
        <v>1388</v>
      </c>
      <c r="E88" s="1" t="s">
        <v>829</v>
      </c>
      <c r="F88" s="1" t="s">
        <v>1135</v>
      </c>
      <c r="G88" s="208" t="str">
        <f t="shared" si="22"/>
        <v>265</v>
      </c>
      <c r="H88" s="208" t="str">
        <f t="shared" si="23"/>
        <v>40</v>
      </c>
      <c r="I88" s="208" t="str">
        <f t="shared" si="24"/>
        <v>20</v>
      </c>
      <c r="J88" s="174" t="s">
        <v>304</v>
      </c>
      <c r="K88" s="174" t="s">
        <v>317</v>
      </c>
      <c r="L88" s="174"/>
      <c r="M88" s="174" t="s">
        <v>1837</v>
      </c>
      <c r="N88" s="1" t="s">
        <v>1394</v>
      </c>
      <c r="O88" s="1" t="s">
        <v>1392</v>
      </c>
      <c r="P88" s="1" t="str">
        <f t="shared" si="16"/>
        <v>★◇</v>
      </c>
      <c r="Q88" s="168">
        <v>94900</v>
      </c>
      <c r="R88" s="169">
        <f>設定!$F$3</f>
        <v>1</v>
      </c>
      <c r="S88" s="130">
        <f>設定!$E$6</f>
        <v>1</v>
      </c>
      <c r="T88" s="950">
        <f t="shared" si="14"/>
        <v>94900</v>
      </c>
      <c r="U88" s="130">
        <f>設定!$E$12</f>
        <v>0</v>
      </c>
      <c r="V88" s="130">
        <f>設定!$I$12</f>
        <v>1</v>
      </c>
      <c r="W88" s="170">
        <f>設定!$C$25</f>
        <v>0</v>
      </c>
      <c r="X88" s="951">
        <f t="shared" si="1"/>
        <v>94900</v>
      </c>
      <c r="Y88" s="130">
        <f>設定!$E$35</f>
        <v>0</v>
      </c>
      <c r="Z88" s="130">
        <f>設定!$I$35</f>
        <v>1</v>
      </c>
      <c r="AA88" s="171">
        <f>設定!$D$41</f>
        <v>0</v>
      </c>
      <c r="AB88" s="170">
        <f>設定!$C$51</f>
        <v>1</v>
      </c>
      <c r="AC88" s="950">
        <f t="shared" si="2"/>
        <v>94900</v>
      </c>
      <c r="AD88" s="169">
        <f>設定!$D$78</f>
        <v>1.1000000000000001</v>
      </c>
      <c r="AE88" s="130">
        <f>設定!$E$82</f>
        <v>0</v>
      </c>
      <c r="AF88" s="130">
        <f>設定!$I$82</f>
        <v>0</v>
      </c>
      <c r="AG88" s="952">
        <f t="shared" si="3"/>
        <v>104390</v>
      </c>
      <c r="AH88" s="130">
        <f>設定!$E$35</f>
        <v>0</v>
      </c>
      <c r="AI88" s="130">
        <f>設定!$I$35</f>
        <v>1</v>
      </c>
      <c r="AJ88" s="170">
        <f>設定!$C$70</f>
        <v>0</v>
      </c>
      <c r="AK88" s="953">
        <f t="shared" si="4"/>
        <v>94900</v>
      </c>
      <c r="AL88" s="169">
        <f>設定!$D$78</f>
        <v>1.1000000000000001</v>
      </c>
      <c r="AM88" s="130">
        <f>設定!$E$82</f>
        <v>0</v>
      </c>
      <c r="AN88" s="130">
        <f>設定!$I$82</f>
        <v>0</v>
      </c>
      <c r="AO88" s="954">
        <f t="shared" si="5"/>
        <v>104390</v>
      </c>
      <c r="AP88" s="207"/>
      <c r="AQ88" s="202">
        <f t="shared" si="15"/>
        <v>1</v>
      </c>
    </row>
    <row r="89" spans="1:43">
      <c r="A89" s="241"/>
      <c r="B89" s="246">
        <v>1</v>
      </c>
      <c r="D89" s="1" t="s">
        <v>1389</v>
      </c>
      <c r="E89" s="1" t="s">
        <v>829</v>
      </c>
      <c r="F89" s="1" t="s">
        <v>1135</v>
      </c>
      <c r="G89" s="208" t="str">
        <f t="shared" si="22"/>
        <v>245</v>
      </c>
      <c r="H89" s="208" t="str">
        <f t="shared" si="23"/>
        <v>45</v>
      </c>
      <c r="I89" s="208" t="str">
        <f t="shared" si="24"/>
        <v>20</v>
      </c>
      <c r="J89" s="174" t="s">
        <v>304</v>
      </c>
      <c r="K89" s="174" t="s">
        <v>317</v>
      </c>
      <c r="L89" s="174"/>
      <c r="M89" s="174" t="s">
        <v>1837</v>
      </c>
      <c r="N89" s="1" t="s">
        <v>1395</v>
      </c>
      <c r="O89" s="1" t="s">
        <v>1393</v>
      </c>
      <c r="P89" s="1" t="str">
        <f t="shared" si="16"/>
        <v>★◇</v>
      </c>
      <c r="Q89" s="168">
        <v>72700</v>
      </c>
      <c r="R89" s="169">
        <f>設定!$F$3</f>
        <v>1</v>
      </c>
      <c r="S89" s="130">
        <f>設定!$E$6</f>
        <v>1</v>
      </c>
      <c r="T89" s="950">
        <f t="shared" si="14"/>
        <v>72700</v>
      </c>
      <c r="U89" s="130">
        <f>設定!$E$12</f>
        <v>0</v>
      </c>
      <c r="V89" s="130">
        <f>設定!$I$12</f>
        <v>1</v>
      </c>
      <c r="W89" s="170">
        <f>設定!$C$25</f>
        <v>0</v>
      </c>
      <c r="X89" s="951">
        <f t="shared" si="1"/>
        <v>72700</v>
      </c>
      <c r="Y89" s="130">
        <f>設定!$E$35</f>
        <v>0</v>
      </c>
      <c r="Z89" s="130">
        <f>設定!$I$35</f>
        <v>1</v>
      </c>
      <c r="AA89" s="171">
        <f>設定!$D$41</f>
        <v>0</v>
      </c>
      <c r="AB89" s="170">
        <f>設定!$C$51</f>
        <v>1</v>
      </c>
      <c r="AC89" s="950">
        <f t="shared" si="2"/>
        <v>72700</v>
      </c>
      <c r="AD89" s="169">
        <f>設定!$D$78</f>
        <v>1.1000000000000001</v>
      </c>
      <c r="AE89" s="130">
        <f>設定!$E$82</f>
        <v>0</v>
      </c>
      <c r="AF89" s="130">
        <f>設定!$I$82</f>
        <v>0</v>
      </c>
      <c r="AG89" s="952">
        <f t="shared" si="3"/>
        <v>79970</v>
      </c>
      <c r="AH89" s="130">
        <f>設定!$E$35</f>
        <v>0</v>
      </c>
      <c r="AI89" s="130">
        <f>設定!$I$35</f>
        <v>1</v>
      </c>
      <c r="AJ89" s="170">
        <f>設定!$C$70</f>
        <v>0</v>
      </c>
      <c r="AK89" s="953">
        <f t="shared" si="4"/>
        <v>72700</v>
      </c>
      <c r="AL89" s="169">
        <f>設定!$D$78</f>
        <v>1.1000000000000001</v>
      </c>
      <c r="AM89" s="130">
        <f>設定!$E$82</f>
        <v>0</v>
      </c>
      <c r="AN89" s="130">
        <f>設定!$I$82</f>
        <v>0</v>
      </c>
      <c r="AO89" s="954">
        <f t="shared" si="5"/>
        <v>79970</v>
      </c>
      <c r="AP89" s="207"/>
      <c r="AQ89" s="202">
        <f t="shared" si="15"/>
        <v>1</v>
      </c>
    </row>
    <row r="90" spans="1:43">
      <c r="A90" s="241"/>
      <c r="B90" s="246">
        <v>1</v>
      </c>
      <c r="D90" s="1" t="s">
        <v>1390</v>
      </c>
      <c r="E90" s="1" t="s">
        <v>829</v>
      </c>
      <c r="F90" s="1" t="s">
        <v>1135</v>
      </c>
      <c r="G90" s="208" t="str">
        <f t="shared" si="22"/>
        <v>255</v>
      </c>
      <c r="H90" s="208" t="str">
        <f t="shared" si="23"/>
        <v>45</v>
      </c>
      <c r="I90" s="208" t="str">
        <f t="shared" si="24"/>
        <v>20</v>
      </c>
      <c r="J90" s="174" t="s">
        <v>304</v>
      </c>
      <c r="K90" s="174" t="s">
        <v>317</v>
      </c>
      <c r="L90" s="174"/>
      <c r="M90" s="174" t="s">
        <v>1837</v>
      </c>
      <c r="N90" s="1" t="s">
        <v>1396</v>
      </c>
      <c r="O90" s="1" t="s">
        <v>850</v>
      </c>
      <c r="P90" s="1" t="str">
        <f t="shared" si="16"/>
        <v>★◇</v>
      </c>
      <c r="Q90" s="168">
        <v>74900</v>
      </c>
      <c r="R90" s="169">
        <f>設定!$F$3</f>
        <v>1</v>
      </c>
      <c r="S90" s="130">
        <f>設定!$E$6</f>
        <v>1</v>
      </c>
      <c r="T90" s="950">
        <f t="shared" si="14"/>
        <v>74900</v>
      </c>
      <c r="U90" s="130">
        <f>設定!$E$12</f>
        <v>0</v>
      </c>
      <c r="V90" s="130">
        <f>設定!$I$12</f>
        <v>1</v>
      </c>
      <c r="W90" s="170">
        <f>設定!$C$25</f>
        <v>0</v>
      </c>
      <c r="X90" s="951">
        <f t="shared" si="1"/>
        <v>74900</v>
      </c>
      <c r="Y90" s="130">
        <f>設定!$E$35</f>
        <v>0</v>
      </c>
      <c r="Z90" s="130">
        <f>設定!$I$35</f>
        <v>1</v>
      </c>
      <c r="AA90" s="171">
        <f>設定!$D$41</f>
        <v>0</v>
      </c>
      <c r="AB90" s="170">
        <f>設定!$C$51</f>
        <v>1</v>
      </c>
      <c r="AC90" s="950">
        <f t="shared" si="2"/>
        <v>74900</v>
      </c>
      <c r="AD90" s="169">
        <f>設定!$D$78</f>
        <v>1.1000000000000001</v>
      </c>
      <c r="AE90" s="130">
        <f>設定!$E$82</f>
        <v>0</v>
      </c>
      <c r="AF90" s="130">
        <f>設定!$I$82</f>
        <v>0</v>
      </c>
      <c r="AG90" s="952">
        <f t="shared" si="3"/>
        <v>82390</v>
      </c>
      <c r="AH90" s="130">
        <f>設定!$E$35</f>
        <v>0</v>
      </c>
      <c r="AI90" s="130">
        <f>設定!$I$35</f>
        <v>1</v>
      </c>
      <c r="AJ90" s="170">
        <f>設定!$C$70</f>
        <v>0</v>
      </c>
      <c r="AK90" s="953">
        <f t="shared" si="4"/>
        <v>74900</v>
      </c>
      <c r="AL90" s="169">
        <f>設定!$D$78</f>
        <v>1.1000000000000001</v>
      </c>
      <c r="AM90" s="130">
        <f>設定!$E$82</f>
        <v>0</v>
      </c>
      <c r="AN90" s="130">
        <f>設定!$I$82</f>
        <v>0</v>
      </c>
      <c r="AO90" s="954">
        <f t="shared" si="5"/>
        <v>82390</v>
      </c>
      <c r="AP90" s="207"/>
      <c r="AQ90" s="202">
        <f t="shared" si="15"/>
        <v>1</v>
      </c>
    </row>
    <row r="91" spans="1:43">
      <c r="A91" s="241"/>
      <c r="B91" s="246">
        <v>1</v>
      </c>
      <c r="D91" s="1" t="s">
        <v>1391</v>
      </c>
      <c r="E91" s="1" t="s">
        <v>829</v>
      </c>
      <c r="F91" s="1" t="s">
        <v>1135</v>
      </c>
      <c r="G91" s="208" t="str">
        <f t="shared" si="22"/>
        <v>235</v>
      </c>
      <c r="H91" s="208" t="str">
        <f t="shared" si="23"/>
        <v>50</v>
      </c>
      <c r="I91" s="208" t="str">
        <f t="shared" si="24"/>
        <v>20</v>
      </c>
      <c r="J91" s="174" t="s">
        <v>304</v>
      </c>
      <c r="K91" s="174" t="s">
        <v>317</v>
      </c>
      <c r="L91" s="243"/>
      <c r="M91" s="174" t="s">
        <v>1837</v>
      </c>
      <c r="N91" s="1" t="s">
        <v>1333</v>
      </c>
      <c r="O91" s="1" t="s">
        <v>1367</v>
      </c>
      <c r="P91" s="1" t="str">
        <f t="shared" si="16"/>
        <v>★◇</v>
      </c>
      <c r="Q91" s="168">
        <v>61700</v>
      </c>
      <c r="R91" s="169">
        <f>設定!$F$3</f>
        <v>1</v>
      </c>
      <c r="S91" s="130">
        <f>設定!$E$6</f>
        <v>1</v>
      </c>
      <c r="T91" s="950">
        <f t="shared" si="14"/>
        <v>61700</v>
      </c>
      <c r="U91" s="130">
        <f>設定!$E$12</f>
        <v>0</v>
      </c>
      <c r="V91" s="130">
        <f>設定!$I$12</f>
        <v>1</v>
      </c>
      <c r="W91" s="170">
        <f>設定!$C$25</f>
        <v>0</v>
      </c>
      <c r="X91" s="951">
        <f t="shared" si="1"/>
        <v>61700</v>
      </c>
      <c r="Y91" s="130">
        <f>設定!$E$35</f>
        <v>0</v>
      </c>
      <c r="Z91" s="130">
        <f>設定!$I$35</f>
        <v>1</v>
      </c>
      <c r="AA91" s="171">
        <f>設定!$D$41</f>
        <v>0</v>
      </c>
      <c r="AB91" s="170">
        <f>設定!$C$51</f>
        <v>1</v>
      </c>
      <c r="AC91" s="950">
        <f t="shared" si="2"/>
        <v>61700</v>
      </c>
      <c r="AD91" s="169">
        <f>設定!$D$78</f>
        <v>1.1000000000000001</v>
      </c>
      <c r="AE91" s="130">
        <f>設定!$E$82</f>
        <v>0</v>
      </c>
      <c r="AF91" s="130">
        <f>設定!$I$82</f>
        <v>0</v>
      </c>
      <c r="AG91" s="952">
        <f t="shared" si="3"/>
        <v>67870</v>
      </c>
      <c r="AH91" s="130">
        <f>設定!$E$35</f>
        <v>0</v>
      </c>
      <c r="AI91" s="130">
        <f>設定!$I$35</f>
        <v>1</v>
      </c>
      <c r="AJ91" s="170">
        <f>設定!$C$70</f>
        <v>0</v>
      </c>
      <c r="AK91" s="953">
        <f t="shared" si="4"/>
        <v>61700</v>
      </c>
      <c r="AL91" s="169">
        <f>設定!$D$78</f>
        <v>1.1000000000000001</v>
      </c>
      <c r="AM91" s="130">
        <f>設定!$E$82</f>
        <v>0</v>
      </c>
      <c r="AN91" s="130">
        <f>設定!$I$82</f>
        <v>0</v>
      </c>
      <c r="AO91" s="954">
        <f t="shared" si="5"/>
        <v>67870</v>
      </c>
      <c r="AP91" s="207"/>
      <c r="AQ91" s="202">
        <f t="shared" si="15"/>
        <v>1</v>
      </c>
    </row>
    <row r="92" spans="1:43" s="246" customFormat="1">
      <c r="B92" s="246">
        <v>1</v>
      </c>
      <c r="D92" s="246" t="s">
        <v>1502</v>
      </c>
      <c r="E92" s="246" t="s">
        <v>829</v>
      </c>
      <c r="F92" s="246" t="s">
        <v>1135</v>
      </c>
      <c r="G92" s="840" t="str">
        <f t="shared" si="22"/>
        <v>265</v>
      </c>
      <c r="H92" s="840">
        <v>50</v>
      </c>
      <c r="I92" s="840" t="str">
        <f t="shared" si="24"/>
        <v>20</v>
      </c>
      <c r="J92" s="243" t="s">
        <v>304</v>
      </c>
      <c r="K92" s="243" t="s">
        <v>317</v>
      </c>
      <c r="L92" s="174"/>
      <c r="M92" s="243" t="s">
        <v>1837</v>
      </c>
      <c r="N92" s="246" t="s">
        <v>1501</v>
      </c>
      <c r="O92" s="246" t="s">
        <v>853</v>
      </c>
      <c r="P92" s="246" t="str">
        <f t="shared" si="16"/>
        <v>★◇</v>
      </c>
      <c r="Q92" s="955">
        <v>64100</v>
      </c>
      <c r="R92" s="956">
        <f>設定!$F$3</f>
        <v>1</v>
      </c>
      <c r="S92" s="244">
        <f>設定!$E$6</f>
        <v>1</v>
      </c>
      <c r="T92" s="950">
        <f t="shared" si="14"/>
        <v>64100</v>
      </c>
      <c r="U92" s="244">
        <f>設定!$E$12</f>
        <v>0</v>
      </c>
      <c r="V92" s="244">
        <f>設定!$I$12</f>
        <v>1</v>
      </c>
      <c r="W92" s="957">
        <f>設定!$C$25</f>
        <v>0</v>
      </c>
      <c r="X92" s="951">
        <f t="shared" si="1"/>
        <v>64100</v>
      </c>
      <c r="Y92" s="244">
        <f>設定!$E$35</f>
        <v>0</v>
      </c>
      <c r="Z92" s="244">
        <f>設定!$I$35</f>
        <v>1</v>
      </c>
      <c r="AA92" s="958">
        <f>設定!$D$41</f>
        <v>0</v>
      </c>
      <c r="AB92" s="957">
        <f>設定!$C$51</f>
        <v>1</v>
      </c>
      <c r="AC92" s="950">
        <f t="shared" si="2"/>
        <v>64100</v>
      </c>
      <c r="AD92" s="956">
        <f>設定!$D$78</f>
        <v>1.1000000000000001</v>
      </c>
      <c r="AE92" s="244">
        <f>設定!$E$82</f>
        <v>0</v>
      </c>
      <c r="AF92" s="244">
        <f>設定!$I$82</f>
        <v>0</v>
      </c>
      <c r="AG92" s="952">
        <f t="shared" si="3"/>
        <v>70510</v>
      </c>
      <c r="AH92" s="244">
        <f>設定!$E$35</f>
        <v>0</v>
      </c>
      <c r="AI92" s="244">
        <f>設定!$I$35</f>
        <v>1</v>
      </c>
      <c r="AJ92" s="957">
        <f>設定!$C$70</f>
        <v>0</v>
      </c>
      <c r="AK92" s="953">
        <f t="shared" si="4"/>
        <v>64100</v>
      </c>
      <c r="AL92" s="956">
        <f>設定!$D$78</f>
        <v>1.1000000000000001</v>
      </c>
      <c r="AM92" s="244">
        <f>設定!$E$82</f>
        <v>0</v>
      </c>
      <c r="AN92" s="244">
        <f>設定!$I$82</f>
        <v>0</v>
      </c>
      <c r="AO92" s="954">
        <f t="shared" si="5"/>
        <v>70510</v>
      </c>
      <c r="AP92" s="841"/>
      <c r="AQ92" s="842">
        <f t="shared" si="15"/>
        <v>1</v>
      </c>
    </row>
    <row r="93" spans="1:43">
      <c r="B93" s="246">
        <v>1</v>
      </c>
      <c r="D93" s="1" t="s">
        <v>1137</v>
      </c>
      <c r="E93" s="1" t="s">
        <v>829</v>
      </c>
      <c r="F93" s="1" t="s">
        <v>1135</v>
      </c>
      <c r="G93" s="208" t="str">
        <f t="shared" si="22"/>
        <v>245</v>
      </c>
      <c r="H93" s="208" t="str">
        <f t="shared" ref="H93:H104" si="25">MID(O93,5,2)</f>
        <v>35</v>
      </c>
      <c r="I93" s="208" t="str">
        <f t="shared" si="24"/>
        <v>19</v>
      </c>
      <c r="J93" s="174" t="s">
        <v>304</v>
      </c>
      <c r="K93" s="174" t="s">
        <v>742</v>
      </c>
      <c r="L93" s="174"/>
      <c r="M93" s="174" t="s">
        <v>1837</v>
      </c>
      <c r="N93" s="1" t="s">
        <v>671</v>
      </c>
      <c r="O93" s="1" t="s">
        <v>1223</v>
      </c>
      <c r="P93" s="1" t="str">
        <f t="shared" si="16"/>
        <v>★◇</v>
      </c>
      <c r="Q93" s="168">
        <v>85300</v>
      </c>
      <c r="R93" s="169">
        <f>設定!$F$3</f>
        <v>1</v>
      </c>
      <c r="S93" s="130">
        <f>設定!$E$6</f>
        <v>1</v>
      </c>
      <c r="T93" s="950">
        <f t="shared" si="14"/>
        <v>85300</v>
      </c>
      <c r="U93" s="130">
        <f>設定!$E$12</f>
        <v>0</v>
      </c>
      <c r="V93" s="130">
        <f>設定!$I$12</f>
        <v>1</v>
      </c>
      <c r="W93" s="170">
        <f>設定!$C$25</f>
        <v>0</v>
      </c>
      <c r="X93" s="951">
        <f t="shared" si="1"/>
        <v>85300</v>
      </c>
      <c r="Y93" s="130">
        <f>設定!$E$35</f>
        <v>0</v>
      </c>
      <c r="Z93" s="130">
        <f>設定!$I$35</f>
        <v>1</v>
      </c>
      <c r="AA93" s="171">
        <f>設定!$D$41</f>
        <v>0</v>
      </c>
      <c r="AB93" s="170">
        <f>設定!$C$51</f>
        <v>1</v>
      </c>
      <c r="AC93" s="950">
        <f t="shared" si="2"/>
        <v>85300</v>
      </c>
      <c r="AD93" s="169">
        <f>設定!$D$78</f>
        <v>1.1000000000000001</v>
      </c>
      <c r="AE93" s="130">
        <f>設定!$E$82</f>
        <v>0</v>
      </c>
      <c r="AF93" s="130">
        <f>設定!$I$82</f>
        <v>0</v>
      </c>
      <c r="AG93" s="952">
        <f t="shared" si="3"/>
        <v>93830</v>
      </c>
      <c r="AH93" s="130">
        <f>設定!$E$35</f>
        <v>0</v>
      </c>
      <c r="AI93" s="130">
        <f>設定!$I$35</f>
        <v>1</v>
      </c>
      <c r="AJ93" s="170">
        <f>設定!$C$70</f>
        <v>0</v>
      </c>
      <c r="AK93" s="953">
        <f t="shared" si="4"/>
        <v>85300</v>
      </c>
      <c r="AL93" s="169">
        <f>設定!$D$78</f>
        <v>1.1000000000000001</v>
      </c>
      <c r="AM93" s="130">
        <f>設定!$E$82</f>
        <v>0</v>
      </c>
      <c r="AN93" s="130">
        <f>設定!$I$82</f>
        <v>0</v>
      </c>
      <c r="AO93" s="954">
        <f t="shared" si="5"/>
        <v>93830</v>
      </c>
      <c r="AP93" s="207"/>
      <c r="AQ93" s="202">
        <f t="shared" si="15"/>
        <v>1</v>
      </c>
    </row>
    <row r="94" spans="1:43">
      <c r="B94" s="246">
        <v>1</v>
      </c>
      <c r="D94" s="1" t="s">
        <v>1138</v>
      </c>
      <c r="E94" s="1" t="s">
        <v>829</v>
      </c>
      <c r="F94" s="1" t="s">
        <v>1135</v>
      </c>
      <c r="G94" s="208" t="str">
        <f t="shared" si="22"/>
        <v>255</v>
      </c>
      <c r="H94" s="208" t="str">
        <f t="shared" si="25"/>
        <v>35</v>
      </c>
      <c r="I94" s="208" t="str">
        <f t="shared" si="24"/>
        <v>19</v>
      </c>
      <c r="J94" s="174" t="s">
        <v>304</v>
      </c>
      <c r="K94" s="174" t="s">
        <v>742</v>
      </c>
      <c r="L94" s="174"/>
      <c r="M94" s="174" t="s">
        <v>1730</v>
      </c>
      <c r="N94" s="1" t="s">
        <v>9</v>
      </c>
      <c r="O94" s="1" t="s">
        <v>548</v>
      </c>
      <c r="P94" s="1" t="str">
        <f t="shared" si="16"/>
        <v>△★◇</v>
      </c>
      <c r="Q94" s="168">
        <v>83100</v>
      </c>
      <c r="R94" s="169">
        <f>設定!$F$3</f>
        <v>1</v>
      </c>
      <c r="S94" s="130">
        <f>設定!$E$6</f>
        <v>1</v>
      </c>
      <c r="T94" s="950">
        <f t="shared" si="14"/>
        <v>83100</v>
      </c>
      <c r="U94" s="130">
        <f>設定!$E$12</f>
        <v>0</v>
      </c>
      <c r="V94" s="130">
        <f>設定!$I$12</f>
        <v>1</v>
      </c>
      <c r="W94" s="170">
        <f>設定!$C$25</f>
        <v>0</v>
      </c>
      <c r="X94" s="951">
        <f t="shared" si="1"/>
        <v>83100</v>
      </c>
      <c r="Y94" s="130">
        <f>設定!$E$35</f>
        <v>0</v>
      </c>
      <c r="Z94" s="130">
        <f>設定!$I$35</f>
        <v>1</v>
      </c>
      <c r="AA94" s="171">
        <f>設定!$D$41</f>
        <v>0</v>
      </c>
      <c r="AB94" s="170">
        <f>設定!$C$51</f>
        <v>1</v>
      </c>
      <c r="AC94" s="950">
        <f t="shared" si="2"/>
        <v>83100</v>
      </c>
      <c r="AD94" s="169">
        <f>設定!$D$78</f>
        <v>1.1000000000000001</v>
      </c>
      <c r="AE94" s="130">
        <f>設定!$E$82</f>
        <v>0</v>
      </c>
      <c r="AF94" s="130">
        <f>設定!$I$82</f>
        <v>0</v>
      </c>
      <c r="AG94" s="952">
        <f t="shared" si="3"/>
        <v>91410</v>
      </c>
      <c r="AH94" s="130">
        <f>設定!$E$35</f>
        <v>0</v>
      </c>
      <c r="AI94" s="130">
        <f>設定!$I$35</f>
        <v>1</v>
      </c>
      <c r="AJ94" s="170">
        <f>設定!$C$70</f>
        <v>0</v>
      </c>
      <c r="AK94" s="953">
        <f t="shared" si="4"/>
        <v>83100</v>
      </c>
      <c r="AL94" s="169">
        <f>設定!$D$78</f>
        <v>1.1000000000000001</v>
      </c>
      <c r="AM94" s="130">
        <f>設定!$E$82</f>
        <v>0</v>
      </c>
      <c r="AN94" s="130">
        <f>設定!$I$82</f>
        <v>0</v>
      </c>
      <c r="AO94" s="954">
        <f t="shared" si="5"/>
        <v>91410</v>
      </c>
      <c r="AP94" s="207"/>
      <c r="AQ94" s="202">
        <f t="shared" si="15"/>
        <v>1</v>
      </c>
    </row>
    <row r="95" spans="1:43">
      <c r="B95" s="246">
        <v>1</v>
      </c>
      <c r="D95" s="1" t="s">
        <v>1139</v>
      </c>
      <c r="E95" s="1" t="s">
        <v>829</v>
      </c>
      <c r="F95" s="1" t="s">
        <v>1135</v>
      </c>
      <c r="G95" s="208" t="str">
        <f t="shared" si="22"/>
        <v>265</v>
      </c>
      <c r="H95" s="208" t="str">
        <f t="shared" si="25"/>
        <v>35</v>
      </c>
      <c r="I95" s="208" t="str">
        <f t="shared" si="24"/>
        <v>19</v>
      </c>
      <c r="J95" s="174"/>
      <c r="K95" s="174" t="s">
        <v>742</v>
      </c>
      <c r="L95" s="174"/>
      <c r="M95" s="174" t="s">
        <v>1837</v>
      </c>
      <c r="N95" s="1" t="s">
        <v>10</v>
      </c>
      <c r="O95" s="1" t="s">
        <v>177</v>
      </c>
      <c r="P95" s="1" t="str">
        <f t="shared" si="16"/>
        <v>◇</v>
      </c>
      <c r="Q95" s="168">
        <v>89700</v>
      </c>
      <c r="R95" s="169">
        <f>設定!$F$3</f>
        <v>1</v>
      </c>
      <c r="S95" s="130">
        <f>設定!$E$6</f>
        <v>1</v>
      </c>
      <c r="T95" s="950">
        <f t="shared" si="14"/>
        <v>89700</v>
      </c>
      <c r="U95" s="130">
        <f>設定!$E$12</f>
        <v>0</v>
      </c>
      <c r="V95" s="130">
        <f>設定!$I$12</f>
        <v>1</v>
      </c>
      <c r="W95" s="170">
        <f>設定!$C$25</f>
        <v>0</v>
      </c>
      <c r="X95" s="951">
        <f t="shared" si="1"/>
        <v>89700</v>
      </c>
      <c r="Y95" s="130">
        <f>設定!$E$35</f>
        <v>0</v>
      </c>
      <c r="Z95" s="130">
        <f>設定!$I$35</f>
        <v>1</v>
      </c>
      <c r="AA95" s="171">
        <f>設定!$D$41</f>
        <v>0</v>
      </c>
      <c r="AB95" s="170">
        <f>設定!$C$51</f>
        <v>1</v>
      </c>
      <c r="AC95" s="950">
        <f t="shared" si="2"/>
        <v>89700</v>
      </c>
      <c r="AD95" s="169">
        <f>設定!$D$78</f>
        <v>1.1000000000000001</v>
      </c>
      <c r="AE95" s="130">
        <f>設定!$E$82</f>
        <v>0</v>
      </c>
      <c r="AF95" s="130">
        <f>設定!$I$82</f>
        <v>0</v>
      </c>
      <c r="AG95" s="952">
        <f t="shared" si="3"/>
        <v>98670</v>
      </c>
      <c r="AH95" s="130">
        <f>設定!$E$35</f>
        <v>0</v>
      </c>
      <c r="AI95" s="130">
        <f>設定!$I$35</f>
        <v>1</v>
      </c>
      <c r="AJ95" s="170">
        <f>設定!$C$70</f>
        <v>0</v>
      </c>
      <c r="AK95" s="953">
        <f t="shared" si="4"/>
        <v>89700</v>
      </c>
      <c r="AL95" s="169">
        <f>設定!$D$78</f>
        <v>1.1000000000000001</v>
      </c>
      <c r="AM95" s="130">
        <f>設定!$E$82</f>
        <v>0</v>
      </c>
      <c r="AN95" s="130">
        <f>設定!$I$82</f>
        <v>0</v>
      </c>
      <c r="AO95" s="954">
        <f t="shared" si="5"/>
        <v>98670</v>
      </c>
      <c r="AP95" s="207"/>
      <c r="AQ95" s="202">
        <f t="shared" si="15"/>
        <v>1</v>
      </c>
    </row>
    <row r="96" spans="1:43">
      <c r="B96" s="246">
        <v>1</v>
      </c>
      <c r="D96" s="1" t="s">
        <v>1140</v>
      </c>
      <c r="E96" s="1" t="s">
        <v>829</v>
      </c>
      <c r="F96" s="1" t="s">
        <v>1135</v>
      </c>
      <c r="G96" s="208" t="str">
        <f t="shared" si="22"/>
        <v>275</v>
      </c>
      <c r="H96" s="208" t="str">
        <f t="shared" si="25"/>
        <v>35</v>
      </c>
      <c r="I96" s="208" t="str">
        <f t="shared" si="24"/>
        <v>19</v>
      </c>
      <c r="J96" s="174" t="s">
        <v>304</v>
      </c>
      <c r="K96" s="174" t="s">
        <v>742</v>
      </c>
      <c r="L96" s="174"/>
      <c r="M96" s="174" t="s">
        <v>1730</v>
      </c>
      <c r="N96" s="1" t="s">
        <v>113</v>
      </c>
      <c r="O96" s="1" t="s">
        <v>1517</v>
      </c>
      <c r="P96" s="1" t="str">
        <f t="shared" si="16"/>
        <v>△★◇</v>
      </c>
      <c r="Q96" s="168">
        <v>87300</v>
      </c>
      <c r="R96" s="169">
        <f>設定!$F$3</f>
        <v>1</v>
      </c>
      <c r="S96" s="130">
        <f>設定!$E$6</f>
        <v>1</v>
      </c>
      <c r="T96" s="950">
        <f t="shared" si="14"/>
        <v>87300</v>
      </c>
      <c r="U96" s="130">
        <f>設定!$E$12</f>
        <v>0</v>
      </c>
      <c r="V96" s="130">
        <f>設定!$I$12</f>
        <v>1</v>
      </c>
      <c r="W96" s="170">
        <f>設定!$C$25</f>
        <v>0</v>
      </c>
      <c r="X96" s="951">
        <f t="shared" si="1"/>
        <v>87300</v>
      </c>
      <c r="Y96" s="130">
        <f>設定!$E$35</f>
        <v>0</v>
      </c>
      <c r="Z96" s="130">
        <f>設定!$I$35</f>
        <v>1</v>
      </c>
      <c r="AA96" s="171">
        <f>設定!$D$41</f>
        <v>0</v>
      </c>
      <c r="AB96" s="170">
        <f>設定!$C$51</f>
        <v>1</v>
      </c>
      <c r="AC96" s="950">
        <f t="shared" si="2"/>
        <v>87300</v>
      </c>
      <c r="AD96" s="169">
        <f>設定!$D$78</f>
        <v>1.1000000000000001</v>
      </c>
      <c r="AE96" s="130">
        <f>設定!$E$82</f>
        <v>0</v>
      </c>
      <c r="AF96" s="130">
        <f>設定!$I$82</f>
        <v>0</v>
      </c>
      <c r="AG96" s="952">
        <f t="shared" si="3"/>
        <v>96030</v>
      </c>
      <c r="AH96" s="130">
        <f>設定!$E$35</f>
        <v>0</v>
      </c>
      <c r="AI96" s="130">
        <f>設定!$I$35</f>
        <v>1</v>
      </c>
      <c r="AJ96" s="170">
        <f>設定!$C$70</f>
        <v>0</v>
      </c>
      <c r="AK96" s="953">
        <f t="shared" si="4"/>
        <v>87300</v>
      </c>
      <c r="AL96" s="169">
        <f>設定!$D$78</f>
        <v>1.1000000000000001</v>
      </c>
      <c r="AM96" s="130">
        <f>設定!$E$82</f>
        <v>0</v>
      </c>
      <c r="AN96" s="130">
        <f>設定!$I$82</f>
        <v>0</v>
      </c>
      <c r="AO96" s="954">
        <f t="shared" si="5"/>
        <v>96030</v>
      </c>
      <c r="AP96" s="207"/>
      <c r="AQ96" s="202">
        <f t="shared" si="15"/>
        <v>1</v>
      </c>
    </row>
    <row r="97" spans="1:43" s="246" customFormat="1">
      <c r="B97" s="246">
        <v>1</v>
      </c>
      <c r="D97" s="246" t="s">
        <v>1397</v>
      </c>
      <c r="E97" s="246" t="s">
        <v>829</v>
      </c>
      <c r="F97" s="246" t="s">
        <v>1135</v>
      </c>
      <c r="G97" s="840" t="str">
        <f t="shared" si="22"/>
        <v>295</v>
      </c>
      <c r="H97" s="840" t="str">
        <f t="shared" si="25"/>
        <v>35</v>
      </c>
      <c r="I97" s="840" t="str">
        <f t="shared" si="24"/>
        <v>19</v>
      </c>
      <c r="J97" s="243" t="s">
        <v>304</v>
      </c>
      <c r="K97" s="243" t="s">
        <v>317</v>
      </c>
      <c r="L97" s="174"/>
      <c r="M97" s="243" t="s">
        <v>1837</v>
      </c>
      <c r="N97" s="246" t="s">
        <v>1398</v>
      </c>
      <c r="O97" s="246" t="s">
        <v>1518</v>
      </c>
      <c r="P97" s="246" t="str">
        <f t="shared" si="16"/>
        <v>★◇</v>
      </c>
      <c r="Q97" s="955">
        <v>98400</v>
      </c>
      <c r="R97" s="956">
        <f>設定!$F$3</f>
        <v>1</v>
      </c>
      <c r="S97" s="244">
        <f>設定!$E$6</f>
        <v>1</v>
      </c>
      <c r="T97" s="950">
        <f t="shared" si="14"/>
        <v>98400</v>
      </c>
      <c r="U97" s="244">
        <f>設定!$E$12</f>
        <v>0</v>
      </c>
      <c r="V97" s="244">
        <f>設定!$I$12</f>
        <v>1</v>
      </c>
      <c r="W97" s="957">
        <f>設定!$C$25</f>
        <v>0</v>
      </c>
      <c r="X97" s="951">
        <f t="shared" si="1"/>
        <v>98400</v>
      </c>
      <c r="Y97" s="244">
        <f>設定!$E$35</f>
        <v>0</v>
      </c>
      <c r="Z97" s="244">
        <f>設定!$I$35</f>
        <v>1</v>
      </c>
      <c r="AA97" s="958">
        <f>設定!$D$41</f>
        <v>0</v>
      </c>
      <c r="AB97" s="957">
        <f>設定!$C$51</f>
        <v>1</v>
      </c>
      <c r="AC97" s="950">
        <f t="shared" si="2"/>
        <v>98400</v>
      </c>
      <c r="AD97" s="956">
        <f>設定!$D$78</f>
        <v>1.1000000000000001</v>
      </c>
      <c r="AE97" s="244">
        <f>設定!$E$82</f>
        <v>0</v>
      </c>
      <c r="AF97" s="244">
        <f>設定!$I$82</f>
        <v>0</v>
      </c>
      <c r="AG97" s="952">
        <f t="shared" si="3"/>
        <v>108240</v>
      </c>
      <c r="AH97" s="244">
        <f>設定!$E$35</f>
        <v>0</v>
      </c>
      <c r="AI97" s="244">
        <f>設定!$I$35</f>
        <v>1</v>
      </c>
      <c r="AJ97" s="957">
        <f>設定!$C$70</f>
        <v>0</v>
      </c>
      <c r="AK97" s="953">
        <f t="shared" si="4"/>
        <v>98400</v>
      </c>
      <c r="AL97" s="956">
        <f>設定!$D$78</f>
        <v>1.1000000000000001</v>
      </c>
      <c r="AM97" s="244">
        <f>設定!$E$82</f>
        <v>0</v>
      </c>
      <c r="AN97" s="244">
        <f>設定!$I$82</f>
        <v>0</v>
      </c>
      <c r="AO97" s="954">
        <f t="shared" si="5"/>
        <v>108240</v>
      </c>
      <c r="AP97" s="841"/>
      <c r="AQ97" s="842">
        <f t="shared" si="15"/>
        <v>1</v>
      </c>
    </row>
    <row r="98" spans="1:43">
      <c r="B98" s="246">
        <v>1</v>
      </c>
      <c r="D98" s="1" t="s">
        <v>1141</v>
      </c>
      <c r="E98" s="1" t="s">
        <v>829</v>
      </c>
      <c r="F98" s="1" t="s">
        <v>1135</v>
      </c>
      <c r="G98" s="208" t="str">
        <f t="shared" si="22"/>
        <v>225</v>
      </c>
      <c r="H98" s="208" t="str">
        <f t="shared" si="25"/>
        <v>40</v>
      </c>
      <c r="I98" s="208" t="str">
        <f t="shared" si="24"/>
        <v>19</v>
      </c>
      <c r="J98" s="174" t="s">
        <v>304</v>
      </c>
      <c r="K98" s="174"/>
      <c r="L98" s="174"/>
      <c r="M98" s="174" t="s">
        <v>1837</v>
      </c>
      <c r="N98" s="1" t="s">
        <v>114</v>
      </c>
      <c r="O98" s="1" t="s">
        <v>1224</v>
      </c>
      <c r="P98" s="1" t="str">
        <f t="shared" si="16"/>
        <v>★</v>
      </c>
      <c r="Q98" s="168">
        <v>75400</v>
      </c>
      <c r="R98" s="169">
        <f>設定!$F$3</f>
        <v>1</v>
      </c>
      <c r="S98" s="130">
        <f>設定!$E$6</f>
        <v>1</v>
      </c>
      <c r="T98" s="950">
        <f t="shared" si="14"/>
        <v>75400</v>
      </c>
      <c r="U98" s="130">
        <f>設定!$E$12</f>
        <v>0</v>
      </c>
      <c r="V98" s="130">
        <f>設定!$I$12</f>
        <v>1</v>
      </c>
      <c r="W98" s="170">
        <f>設定!$C$25</f>
        <v>0</v>
      </c>
      <c r="X98" s="951">
        <f t="shared" si="1"/>
        <v>75400</v>
      </c>
      <c r="Y98" s="130">
        <f>設定!$E$35</f>
        <v>0</v>
      </c>
      <c r="Z98" s="130">
        <f>設定!$I$35</f>
        <v>1</v>
      </c>
      <c r="AA98" s="171">
        <f>設定!$D$41</f>
        <v>0</v>
      </c>
      <c r="AB98" s="170">
        <f>設定!$C$51</f>
        <v>1</v>
      </c>
      <c r="AC98" s="950">
        <f t="shared" si="2"/>
        <v>75400</v>
      </c>
      <c r="AD98" s="169">
        <f>設定!$D$78</f>
        <v>1.1000000000000001</v>
      </c>
      <c r="AE98" s="130">
        <f>設定!$E$82</f>
        <v>0</v>
      </c>
      <c r="AF98" s="130">
        <f>設定!$I$82</f>
        <v>0</v>
      </c>
      <c r="AG98" s="952">
        <f t="shared" si="3"/>
        <v>82940</v>
      </c>
      <c r="AH98" s="130">
        <f>設定!$E$35</f>
        <v>0</v>
      </c>
      <c r="AI98" s="130">
        <f>設定!$I$35</f>
        <v>1</v>
      </c>
      <c r="AJ98" s="170">
        <f>設定!$C$70</f>
        <v>0</v>
      </c>
      <c r="AK98" s="953">
        <f t="shared" si="4"/>
        <v>75400</v>
      </c>
      <c r="AL98" s="169">
        <f>設定!$D$78</f>
        <v>1.1000000000000001</v>
      </c>
      <c r="AM98" s="130">
        <f>設定!$E$82</f>
        <v>0</v>
      </c>
      <c r="AN98" s="130">
        <f>設定!$I$82</f>
        <v>0</v>
      </c>
      <c r="AO98" s="954">
        <f t="shared" si="5"/>
        <v>82940</v>
      </c>
      <c r="AP98" s="207"/>
      <c r="AQ98" s="202">
        <f t="shared" si="15"/>
        <v>1</v>
      </c>
    </row>
    <row r="99" spans="1:43">
      <c r="B99" s="246">
        <v>1</v>
      </c>
      <c r="D99" s="1" t="s">
        <v>1142</v>
      </c>
      <c r="E99" s="1" t="s">
        <v>829</v>
      </c>
      <c r="F99" s="1" t="s">
        <v>1135</v>
      </c>
      <c r="G99" s="208" t="str">
        <f t="shared" si="22"/>
        <v>235</v>
      </c>
      <c r="H99" s="208" t="str">
        <f t="shared" si="25"/>
        <v>40</v>
      </c>
      <c r="I99" s="208" t="str">
        <f t="shared" si="24"/>
        <v>19</v>
      </c>
      <c r="J99" s="174"/>
      <c r="K99" s="174" t="s">
        <v>742</v>
      </c>
      <c r="L99" s="174"/>
      <c r="M99" s="174" t="s">
        <v>1837</v>
      </c>
      <c r="N99" s="1" t="s">
        <v>11</v>
      </c>
      <c r="O99" s="1" t="s">
        <v>178</v>
      </c>
      <c r="P99" s="1" t="str">
        <f t="shared" si="16"/>
        <v>◇</v>
      </c>
      <c r="Q99" s="168">
        <v>77100</v>
      </c>
      <c r="R99" s="169">
        <f>設定!$F$3</f>
        <v>1</v>
      </c>
      <c r="S99" s="130">
        <f>設定!$E$6</f>
        <v>1</v>
      </c>
      <c r="T99" s="950">
        <f t="shared" si="14"/>
        <v>77100</v>
      </c>
      <c r="U99" s="130">
        <f>設定!$E$12</f>
        <v>0</v>
      </c>
      <c r="V99" s="130">
        <f>設定!$I$12</f>
        <v>1</v>
      </c>
      <c r="W99" s="170">
        <f>設定!$C$25</f>
        <v>0</v>
      </c>
      <c r="X99" s="951">
        <f t="shared" si="1"/>
        <v>77100</v>
      </c>
      <c r="Y99" s="130">
        <f>設定!$E$35</f>
        <v>0</v>
      </c>
      <c r="Z99" s="130">
        <f>設定!$I$35</f>
        <v>1</v>
      </c>
      <c r="AA99" s="171">
        <f>設定!$D$41</f>
        <v>0</v>
      </c>
      <c r="AB99" s="170">
        <f>設定!$C$51</f>
        <v>1</v>
      </c>
      <c r="AC99" s="950">
        <f t="shared" si="2"/>
        <v>77100</v>
      </c>
      <c r="AD99" s="169">
        <f>設定!$D$78</f>
        <v>1.1000000000000001</v>
      </c>
      <c r="AE99" s="130">
        <f>設定!$E$82</f>
        <v>0</v>
      </c>
      <c r="AF99" s="130">
        <f>設定!$I$82</f>
        <v>0</v>
      </c>
      <c r="AG99" s="952">
        <f t="shared" si="3"/>
        <v>84810</v>
      </c>
      <c r="AH99" s="130">
        <f>設定!$E$35</f>
        <v>0</v>
      </c>
      <c r="AI99" s="130">
        <f>設定!$I$35</f>
        <v>1</v>
      </c>
      <c r="AJ99" s="170">
        <f>設定!$C$70</f>
        <v>0</v>
      </c>
      <c r="AK99" s="953">
        <f t="shared" si="4"/>
        <v>77100</v>
      </c>
      <c r="AL99" s="169">
        <f>設定!$D$78</f>
        <v>1.1000000000000001</v>
      </c>
      <c r="AM99" s="130">
        <f>設定!$E$82</f>
        <v>0</v>
      </c>
      <c r="AN99" s="130">
        <f>設定!$I$82</f>
        <v>0</v>
      </c>
      <c r="AO99" s="954">
        <f t="shared" si="5"/>
        <v>84810</v>
      </c>
      <c r="AP99" s="207"/>
      <c r="AQ99" s="202">
        <f t="shared" si="15"/>
        <v>1</v>
      </c>
    </row>
    <row r="100" spans="1:43">
      <c r="B100" s="246">
        <v>1</v>
      </c>
      <c r="D100" s="1" t="s">
        <v>1143</v>
      </c>
      <c r="E100" s="1" t="s">
        <v>829</v>
      </c>
      <c r="F100" s="1" t="s">
        <v>1135</v>
      </c>
      <c r="G100" s="208" t="str">
        <f t="shared" si="22"/>
        <v>245</v>
      </c>
      <c r="H100" s="208" t="str">
        <f t="shared" si="25"/>
        <v>40</v>
      </c>
      <c r="I100" s="208" t="str">
        <f t="shared" si="24"/>
        <v>19</v>
      </c>
      <c r="J100" s="174" t="s">
        <v>304</v>
      </c>
      <c r="K100" s="174" t="s">
        <v>742</v>
      </c>
      <c r="L100" s="174"/>
      <c r="M100" s="174" t="s">
        <v>1837</v>
      </c>
      <c r="N100" s="1" t="s">
        <v>12</v>
      </c>
      <c r="O100" s="1" t="s">
        <v>1225</v>
      </c>
      <c r="P100" s="1" t="str">
        <f t="shared" si="16"/>
        <v>★◇</v>
      </c>
      <c r="Q100" s="168">
        <v>78300</v>
      </c>
      <c r="R100" s="169">
        <f>設定!$F$3</f>
        <v>1</v>
      </c>
      <c r="S100" s="130">
        <f>設定!$E$6</f>
        <v>1</v>
      </c>
      <c r="T100" s="950">
        <f t="shared" si="14"/>
        <v>78300</v>
      </c>
      <c r="U100" s="130">
        <f>設定!$E$12</f>
        <v>0</v>
      </c>
      <c r="V100" s="130">
        <f>設定!$I$12</f>
        <v>1</v>
      </c>
      <c r="W100" s="170">
        <f>設定!$C$25</f>
        <v>0</v>
      </c>
      <c r="X100" s="951">
        <f t="shared" si="1"/>
        <v>78300</v>
      </c>
      <c r="Y100" s="130">
        <f>設定!$E$35</f>
        <v>0</v>
      </c>
      <c r="Z100" s="130">
        <f>設定!$I$35</f>
        <v>1</v>
      </c>
      <c r="AA100" s="171">
        <f>設定!$D$41</f>
        <v>0</v>
      </c>
      <c r="AB100" s="170">
        <f>設定!$C$51</f>
        <v>1</v>
      </c>
      <c r="AC100" s="950">
        <f t="shared" si="2"/>
        <v>78300</v>
      </c>
      <c r="AD100" s="169">
        <f>設定!$D$78</f>
        <v>1.1000000000000001</v>
      </c>
      <c r="AE100" s="130">
        <f>設定!$E$82</f>
        <v>0</v>
      </c>
      <c r="AF100" s="130">
        <f>設定!$I$82</f>
        <v>0</v>
      </c>
      <c r="AG100" s="952">
        <f t="shared" si="3"/>
        <v>86130</v>
      </c>
      <c r="AH100" s="130">
        <f>設定!$E$35</f>
        <v>0</v>
      </c>
      <c r="AI100" s="130">
        <f>設定!$I$35</f>
        <v>1</v>
      </c>
      <c r="AJ100" s="170">
        <f>設定!$C$70</f>
        <v>0</v>
      </c>
      <c r="AK100" s="953">
        <f t="shared" si="4"/>
        <v>78300</v>
      </c>
      <c r="AL100" s="169">
        <f>設定!$D$78</f>
        <v>1.1000000000000001</v>
      </c>
      <c r="AM100" s="130">
        <f>設定!$E$82</f>
        <v>0</v>
      </c>
      <c r="AN100" s="130">
        <f>設定!$I$82</f>
        <v>0</v>
      </c>
      <c r="AO100" s="954">
        <f t="shared" si="5"/>
        <v>86130</v>
      </c>
      <c r="AP100" s="207"/>
      <c r="AQ100" s="202">
        <f t="shared" si="15"/>
        <v>1</v>
      </c>
    </row>
    <row r="101" spans="1:43">
      <c r="B101" s="246">
        <v>1</v>
      </c>
      <c r="D101" s="1" t="s">
        <v>1144</v>
      </c>
      <c r="E101" s="1" t="s">
        <v>829</v>
      </c>
      <c r="F101" s="1" t="s">
        <v>1135</v>
      </c>
      <c r="G101" s="208" t="str">
        <f t="shared" si="22"/>
        <v>255</v>
      </c>
      <c r="H101" s="208" t="str">
        <f t="shared" si="25"/>
        <v>40</v>
      </c>
      <c r="I101" s="208" t="str">
        <f t="shared" si="24"/>
        <v>19</v>
      </c>
      <c r="J101" s="174" t="s">
        <v>304</v>
      </c>
      <c r="K101" s="174" t="s">
        <v>742</v>
      </c>
      <c r="L101" s="174"/>
      <c r="M101" s="174" t="s">
        <v>1837</v>
      </c>
      <c r="N101" s="1" t="s">
        <v>115</v>
      </c>
      <c r="O101" s="1" t="s">
        <v>1519</v>
      </c>
      <c r="P101" s="1" t="str">
        <f t="shared" si="16"/>
        <v>★◇</v>
      </c>
      <c r="Q101" s="168">
        <v>82500</v>
      </c>
      <c r="R101" s="169">
        <f>設定!$F$3</f>
        <v>1</v>
      </c>
      <c r="S101" s="130">
        <f>設定!$E$6</f>
        <v>1</v>
      </c>
      <c r="T101" s="950">
        <f t="shared" si="14"/>
        <v>82500</v>
      </c>
      <c r="U101" s="130">
        <f>設定!$E$12</f>
        <v>0</v>
      </c>
      <c r="V101" s="130">
        <f>設定!$I$12</f>
        <v>1</v>
      </c>
      <c r="W101" s="170">
        <f>設定!$C$25</f>
        <v>0</v>
      </c>
      <c r="X101" s="951">
        <f t="shared" si="1"/>
        <v>82500</v>
      </c>
      <c r="Y101" s="130">
        <f>設定!$E$35</f>
        <v>0</v>
      </c>
      <c r="Z101" s="130">
        <f>設定!$I$35</f>
        <v>1</v>
      </c>
      <c r="AA101" s="171">
        <f>設定!$D$41</f>
        <v>0</v>
      </c>
      <c r="AB101" s="170">
        <f>設定!$C$51</f>
        <v>1</v>
      </c>
      <c r="AC101" s="950">
        <f t="shared" si="2"/>
        <v>82500</v>
      </c>
      <c r="AD101" s="169">
        <f>設定!$D$78</f>
        <v>1.1000000000000001</v>
      </c>
      <c r="AE101" s="130">
        <f>設定!$E$82</f>
        <v>0</v>
      </c>
      <c r="AF101" s="130">
        <f>設定!$I$82</f>
        <v>0</v>
      </c>
      <c r="AG101" s="952">
        <f t="shared" si="3"/>
        <v>90750</v>
      </c>
      <c r="AH101" s="130">
        <f>設定!$E$35</f>
        <v>0</v>
      </c>
      <c r="AI101" s="130">
        <f>設定!$I$35</f>
        <v>1</v>
      </c>
      <c r="AJ101" s="170">
        <f>設定!$C$70</f>
        <v>0</v>
      </c>
      <c r="AK101" s="953">
        <f t="shared" si="4"/>
        <v>82500</v>
      </c>
      <c r="AL101" s="169">
        <f>設定!$D$78</f>
        <v>1.1000000000000001</v>
      </c>
      <c r="AM101" s="130">
        <f>設定!$E$82</f>
        <v>0</v>
      </c>
      <c r="AN101" s="130">
        <f>設定!$I$82</f>
        <v>0</v>
      </c>
      <c r="AO101" s="954">
        <f t="shared" si="5"/>
        <v>90750</v>
      </c>
      <c r="AP101" s="207"/>
      <c r="AQ101" s="202">
        <f t="shared" si="15"/>
        <v>1</v>
      </c>
    </row>
    <row r="102" spans="1:43" s="246" customFormat="1">
      <c r="B102" s="246">
        <v>1</v>
      </c>
      <c r="D102" s="246" t="s">
        <v>1402</v>
      </c>
      <c r="E102" s="246" t="s">
        <v>829</v>
      </c>
      <c r="F102" s="246" t="s">
        <v>1135</v>
      </c>
      <c r="G102" s="840" t="str">
        <f t="shared" si="22"/>
        <v>265</v>
      </c>
      <c r="H102" s="840" t="str">
        <f t="shared" si="25"/>
        <v>40</v>
      </c>
      <c r="I102" s="840" t="str">
        <f t="shared" si="24"/>
        <v>19</v>
      </c>
      <c r="J102" s="243" t="s">
        <v>304</v>
      </c>
      <c r="K102" s="243" t="s">
        <v>317</v>
      </c>
      <c r="L102" s="174"/>
      <c r="M102" s="243" t="s">
        <v>1837</v>
      </c>
      <c r="N102" s="246" t="s">
        <v>745</v>
      </c>
      <c r="O102" s="246" t="s">
        <v>1400</v>
      </c>
      <c r="P102" s="246" t="str">
        <f t="shared" si="16"/>
        <v>★◇</v>
      </c>
      <c r="Q102" s="955">
        <v>83400</v>
      </c>
      <c r="R102" s="956">
        <f>設定!$F$3</f>
        <v>1</v>
      </c>
      <c r="S102" s="244">
        <f>設定!$E$6</f>
        <v>1</v>
      </c>
      <c r="T102" s="950">
        <f t="shared" si="14"/>
        <v>83400</v>
      </c>
      <c r="U102" s="244">
        <f>設定!$E$12</f>
        <v>0</v>
      </c>
      <c r="V102" s="244">
        <f>設定!$I$12</f>
        <v>1</v>
      </c>
      <c r="W102" s="957">
        <f>設定!$C$25</f>
        <v>0</v>
      </c>
      <c r="X102" s="951">
        <f t="shared" si="1"/>
        <v>83400</v>
      </c>
      <c r="Y102" s="244">
        <f>設定!$E$35</f>
        <v>0</v>
      </c>
      <c r="Z102" s="244">
        <f>設定!$I$35</f>
        <v>1</v>
      </c>
      <c r="AA102" s="958">
        <f>設定!$D$41</f>
        <v>0</v>
      </c>
      <c r="AB102" s="957">
        <f>設定!$C$51</f>
        <v>1</v>
      </c>
      <c r="AC102" s="950">
        <f t="shared" si="2"/>
        <v>83400</v>
      </c>
      <c r="AD102" s="956">
        <f>設定!$D$78</f>
        <v>1.1000000000000001</v>
      </c>
      <c r="AE102" s="244">
        <f>設定!$E$82</f>
        <v>0</v>
      </c>
      <c r="AF102" s="244">
        <f>設定!$I$82</f>
        <v>0</v>
      </c>
      <c r="AG102" s="952">
        <f t="shared" si="3"/>
        <v>91740</v>
      </c>
      <c r="AH102" s="244">
        <f>設定!$E$35</f>
        <v>0</v>
      </c>
      <c r="AI102" s="244">
        <f>設定!$I$35</f>
        <v>1</v>
      </c>
      <c r="AJ102" s="957">
        <f>設定!$C$70</f>
        <v>0</v>
      </c>
      <c r="AK102" s="953">
        <f t="shared" si="4"/>
        <v>83400</v>
      </c>
      <c r="AL102" s="956">
        <f>設定!$D$78</f>
        <v>1.1000000000000001</v>
      </c>
      <c r="AM102" s="244">
        <f>設定!$E$82</f>
        <v>0</v>
      </c>
      <c r="AN102" s="244">
        <f>設定!$I$82</f>
        <v>0</v>
      </c>
      <c r="AO102" s="954">
        <f t="shared" si="5"/>
        <v>91740</v>
      </c>
      <c r="AP102" s="841"/>
      <c r="AQ102" s="842">
        <f t="shared" si="15"/>
        <v>1</v>
      </c>
    </row>
    <row r="103" spans="1:43">
      <c r="A103" s="241"/>
      <c r="B103" s="246">
        <v>1</v>
      </c>
      <c r="D103" s="1" t="s">
        <v>1403</v>
      </c>
      <c r="E103" s="1" t="s">
        <v>829</v>
      </c>
      <c r="F103" s="1" t="s">
        <v>1135</v>
      </c>
      <c r="G103" s="208" t="str">
        <f t="shared" si="22"/>
        <v>275</v>
      </c>
      <c r="H103" s="208" t="str">
        <f t="shared" si="25"/>
        <v>40</v>
      </c>
      <c r="I103" s="208" t="str">
        <f t="shared" si="24"/>
        <v>19</v>
      </c>
      <c r="J103" s="174" t="s">
        <v>304</v>
      </c>
      <c r="K103" s="174" t="s">
        <v>317</v>
      </c>
      <c r="L103" s="243"/>
      <c r="M103" s="174" t="s">
        <v>1837</v>
      </c>
      <c r="N103" s="1" t="s">
        <v>1399</v>
      </c>
      <c r="O103" s="1" t="s">
        <v>1401</v>
      </c>
      <c r="P103" s="1" t="str">
        <f t="shared" si="16"/>
        <v>★◇</v>
      </c>
      <c r="Q103" s="168">
        <v>84200</v>
      </c>
      <c r="R103" s="169">
        <f>設定!$F$3</f>
        <v>1</v>
      </c>
      <c r="S103" s="130">
        <f>設定!$E$6</f>
        <v>1</v>
      </c>
      <c r="T103" s="950">
        <f t="shared" si="14"/>
        <v>84200</v>
      </c>
      <c r="U103" s="130">
        <f>設定!$E$12</f>
        <v>0</v>
      </c>
      <c r="V103" s="130">
        <f>設定!$I$12</f>
        <v>1</v>
      </c>
      <c r="W103" s="170">
        <f>設定!$C$25</f>
        <v>0</v>
      </c>
      <c r="X103" s="951">
        <f t="shared" si="1"/>
        <v>84200</v>
      </c>
      <c r="Y103" s="130">
        <f>設定!$E$35</f>
        <v>0</v>
      </c>
      <c r="Z103" s="130">
        <f>設定!$I$35</f>
        <v>1</v>
      </c>
      <c r="AA103" s="171">
        <f>設定!$D$41</f>
        <v>0</v>
      </c>
      <c r="AB103" s="170">
        <f>設定!$C$51</f>
        <v>1</v>
      </c>
      <c r="AC103" s="950">
        <f t="shared" si="2"/>
        <v>84200</v>
      </c>
      <c r="AD103" s="169">
        <f>設定!$D$78</f>
        <v>1.1000000000000001</v>
      </c>
      <c r="AE103" s="130">
        <f>設定!$E$82</f>
        <v>0</v>
      </c>
      <c r="AF103" s="130">
        <f>設定!$I$82</f>
        <v>0</v>
      </c>
      <c r="AG103" s="952">
        <f t="shared" si="3"/>
        <v>92620</v>
      </c>
      <c r="AH103" s="130">
        <f>設定!$E$35</f>
        <v>0</v>
      </c>
      <c r="AI103" s="130">
        <f>設定!$I$35</f>
        <v>1</v>
      </c>
      <c r="AJ103" s="170">
        <f>設定!$C$70</f>
        <v>0</v>
      </c>
      <c r="AK103" s="953">
        <f t="shared" si="4"/>
        <v>84200</v>
      </c>
      <c r="AL103" s="169">
        <f>設定!$D$78</f>
        <v>1.1000000000000001</v>
      </c>
      <c r="AM103" s="130">
        <f>設定!$E$82</f>
        <v>0</v>
      </c>
      <c r="AN103" s="130">
        <f>設定!$I$82</f>
        <v>0</v>
      </c>
      <c r="AO103" s="954">
        <f t="shared" si="5"/>
        <v>92620</v>
      </c>
      <c r="AP103" s="207"/>
      <c r="AQ103" s="202">
        <f t="shared" si="15"/>
        <v>1</v>
      </c>
    </row>
    <row r="104" spans="1:43">
      <c r="B104" s="246">
        <v>1</v>
      </c>
      <c r="D104" s="1" t="s">
        <v>1145</v>
      </c>
      <c r="E104" s="1" t="s">
        <v>829</v>
      </c>
      <c r="F104" s="1" t="s">
        <v>1135</v>
      </c>
      <c r="G104" s="208" t="str">
        <f t="shared" si="22"/>
        <v>225</v>
      </c>
      <c r="H104" s="208" t="str">
        <f t="shared" si="25"/>
        <v>45</v>
      </c>
      <c r="I104" s="208" t="str">
        <f t="shared" si="24"/>
        <v>19</v>
      </c>
      <c r="J104" s="174"/>
      <c r="K104" s="174"/>
      <c r="L104" s="174"/>
      <c r="M104" s="174" t="s">
        <v>1837</v>
      </c>
      <c r="N104" s="1" t="s">
        <v>14</v>
      </c>
      <c r="O104" s="1" t="s">
        <v>549</v>
      </c>
      <c r="P104" s="1" t="str">
        <f t="shared" si="16"/>
        <v/>
      </c>
      <c r="Q104" s="168">
        <v>62200</v>
      </c>
      <c r="R104" s="169">
        <f>設定!$F$3</f>
        <v>1</v>
      </c>
      <c r="S104" s="130">
        <f>設定!$E$6</f>
        <v>1</v>
      </c>
      <c r="T104" s="950">
        <f t="shared" si="14"/>
        <v>62200</v>
      </c>
      <c r="U104" s="130">
        <f>設定!$E$12</f>
        <v>0</v>
      </c>
      <c r="V104" s="130">
        <f>設定!$I$12</f>
        <v>1</v>
      </c>
      <c r="W104" s="170">
        <f>設定!$C$25</f>
        <v>0</v>
      </c>
      <c r="X104" s="951">
        <f t="shared" si="1"/>
        <v>62200</v>
      </c>
      <c r="Y104" s="130">
        <f>設定!$E$35</f>
        <v>0</v>
      </c>
      <c r="Z104" s="130">
        <f>設定!$I$35</f>
        <v>1</v>
      </c>
      <c r="AA104" s="171">
        <f>設定!$D$41</f>
        <v>0</v>
      </c>
      <c r="AB104" s="170">
        <f>設定!$C$51</f>
        <v>1</v>
      </c>
      <c r="AC104" s="950">
        <f t="shared" si="2"/>
        <v>62200</v>
      </c>
      <c r="AD104" s="169">
        <f>設定!$D$78</f>
        <v>1.1000000000000001</v>
      </c>
      <c r="AE104" s="130">
        <f>設定!$E$82</f>
        <v>0</v>
      </c>
      <c r="AF104" s="130">
        <f>設定!$I$82</f>
        <v>0</v>
      </c>
      <c r="AG104" s="952">
        <f t="shared" si="3"/>
        <v>68420</v>
      </c>
      <c r="AH104" s="130">
        <f>設定!$E$35</f>
        <v>0</v>
      </c>
      <c r="AI104" s="130">
        <f>設定!$I$35</f>
        <v>1</v>
      </c>
      <c r="AJ104" s="170">
        <f>設定!$C$70</f>
        <v>0</v>
      </c>
      <c r="AK104" s="953">
        <f t="shared" si="4"/>
        <v>62200</v>
      </c>
      <c r="AL104" s="169">
        <f>設定!$D$78</f>
        <v>1.1000000000000001</v>
      </c>
      <c r="AM104" s="130">
        <f>設定!$E$82</f>
        <v>0</v>
      </c>
      <c r="AN104" s="130">
        <f>設定!$I$82</f>
        <v>0</v>
      </c>
      <c r="AO104" s="954">
        <f t="shared" si="5"/>
        <v>68420</v>
      </c>
      <c r="AP104" s="207"/>
      <c r="AQ104" s="202">
        <f t="shared" si="15"/>
        <v>1</v>
      </c>
    </row>
    <row r="105" spans="1:43" s="246" customFormat="1">
      <c r="B105" s="246">
        <v>1</v>
      </c>
      <c r="D105" s="246" t="s">
        <v>1503</v>
      </c>
      <c r="E105" s="246" t="s">
        <v>829</v>
      </c>
      <c r="F105" s="246" t="s">
        <v>1135</v>
      </c>
      <c r="G105" s="840">
        <v>235</v>
      </c>
      <c r="H105" s="840">
        <v>45</v>
      </c>
      <c r="I105" s="840">
        <v>19</v>
      </c>
      <c r="J105" s="243" t="s">
        <v>304</v>
      </c>
      <c r="K105" s="243" t="s">
        <v>317</v>
      </c>
      <c r="L105" s="174"/>
      <c r="M105" s="243" t="s">
        <v>1837</v>
      </c>
      <c r="N105" s="246" t="s">
        <v>1504</v>
      </c>
      <c r="O105" s="246" t="s">
        <v>1505</v>
      </c>
      <c r="P105" s="246" t="str">
        <f t="shared" si="16"/>
        <v>★◇</v>
      </c>
      <c r="Q105" s="955">
        <v>65500</v>
      </c>
      <c r="R105" s="956">
        <f>設定!$F$3</f>
        <v>1</v>
      </c>
      <c r="S105" s="244">
        <f>設定!$E$6</f>
        <v>1</v>
      </c>
      <c r="T105" s="950">
        <f t="shared" si="14"/>
        <v>65500</v>
      </c>
      <c r="U105" s="244">
        <f>設定!$E$12</f>
        <v>0</v>
      </c>
      <c r="V105" s="244">
        <f>設定!$I$12</f>
        <v>1</v>
      </c>
      <c r="W105" s="957">
        <f>設定!$C$25</f>
        <v>0</v>
      </c>
      <c r="X105" s="951">
        <f t="shared" si="1"/>
        <v>65500</v>
      </c>
      <c r="Y105" s="244">
        <f>設定!$E$35</f>
        <v>0</v>
      </c>
      <c r="Z105" s="244">
        <f>設定!$I$35</f>
        <v>1</v>
      </c>
      <c r="AA105" s="958">
        <f>設定!$D$41</f>
        <v>0</v>
      </c>
      <c r="AB105" s="957">
        <f>設定!$C$51</f>
        <v>1</v>
      </c>
      <c r="AC105" s="950">
        <f t="shared" si="2"/>
        <v>65500</v>
      </c>
      <c r="AD105" s="956">
        <f>設定!$D$78</f>
        <v>1.1000000000000001</v>
      </c>
      <c r="AE105" s="244">
        <f>設定!$E$82</f>
        <v>0</v>
      </c>
      <c r="AF105" s="244">
        <f>設定!$I$82</f>
        <v>0</v>
      </c>
      <c r="AG105" s="952">
        <f t="shared" si="3"/>
        <v>72050</v>
      </c>
      <c r="AH105" s="244">
        <f>設定!$E$35</f>
        <v>0</v>
      </c>
      <c r="AI105" s="244">
        <f>設定!$I$35</f>
        <v>1</v>
      </c>
      <c r="AJ105" s="957">
        <f>設定!$C$70</f>
        <v>0</v>
      </c>
      <c r="AK105" s="953">
        <f t="shared" si="4"/>
        <v>65500</v>
      </c>
      <c r="AL105" s="956">
        <f>設定!$D$78</f>
        <v>1.1000000000000001</v>
      </c>
      <c r="AM105" s="244">
        <f>設定!$E$82</f>
        <v>0</v>
      </c>
      <c r="AN105" s="244">
        <f>設定!$I$82</f>
        <v>0</v>
      </c>
      <c r="AO105" s="954">
        <f t="shared" si="5"/>
        <v>72050</v>
      </c>
      <c r="AP105" s="841"/>
      <c r="AQ105" s="842">
        <f t="shared" si="15"/>
        <v>1</v>
      </c>
    </row>
    <row r="106" spans="1:43">
      <c r="B106" s="246">
        <v>1</v>
      </c>
      <c r="D106" s="1" t="s">
        <v>1146</v>
      </c>
      <c r="E106" s="1" t="s">
        <v>829</v>
      </c>
      <c r="F106" s="1" t="s">
        <v>1135</v>
      </c>
      <c r="G106" s="208" t="str">
        <f t="shared" ref="G106:G169" si="26">LEFT(O106,3)</f>
        <v>245</v>
      </c>
      <c r="H106" s="208" t="str">
        <f t="shared" ref="H106:H169" si="27">MID(O106,5,2)</f>
        <v>45</v>
      </c>
      <c r="I106" s="208" t="str">
        <f t="shared" ref="I106:I169" si="28">MID(O106,8,2)</f>
        <v>19</v>
      </c>
      <c r="J106" s="174" t="s">
        <v>304</v>
      </c>
      <c r="K106" s="174" t="s">
        <v>742</v>
      </c>
      <c r="L106" s="174"/>
      <c r="M106" s="174" t="s">
        <v>1837</v>
      </c>
      <c r="N106" s="1" t="s">
        <v>13</v>
      </c>
      <c r="O106" s="1" t="s">
        <v>1520</v>
      </c>
      <c r="P106" s="1" t="str">
        <f t="shared" si="16"/>
        <v>★◇</v>
      </c>
      <c r="Q106" s="168">
        <v>68700</v>
      </c>
      <c r="R106" s="169">
        <f>設定!$F$3</f>
        <v>1</v>
      </c>
      <c r="S106" s="130">
        <f>設定!$E$6</f>
        <v>1</v>
      </c>
      <c r="T106" s="950">
        <f t="shared" si="14"/>
        <v>68700</v>
      </c>
      <c r="U106" s="130">
        <f>設定!$E$12</f>
        <v>0</v>
      </c>
      <c r="V106" s="130">
        <f>設定!$I$12</f>
        <v>1</v>
      </c>
      <c r="W106" s="170">
        <f>設定!$C$25</f>
        <v>0</v>
      </c>
      <c r="X106" s="951">
        <f t="shared" si="1"/>
        <v>68700</v>
      </c>
      <c r="Y106" s="130">
        <f>設定!$E$35</f>
        <v>0</v>
      </c>
      <c r="Z106" s="130">
        <f>設定!$I$35</f>
        <v>1</v>
      </c>
      <c r="AA106" s="171">
        <f>設定!$D$41</f>
        <v>0</v>
      </c>
      <c r="AB106" s="170">
        <f>設定!$C$51</f>
        <v>1</v>
      </c>
      <c r="AC106" s="950">
        <f t="shared" si="2"/>
        <v>68700</v>
      </c>
      <c r="AD106" s="169">
        <f>設定!$D$78</f>
        <v>1.1000000000000001</v>
      </c>
      <c r="AE106" s="130">
        <f>設定!$E$82</f>
        <v>0</v>
      </c>
      <c r="AF106" s="130">
        <f>設定!$I$82</f>
        <v>0</v>
      </c>
      <c r="AG106" s="952">
        <f t="shared" si="3"/>
        <v>75570</v>
      </c>
      <c r="AH106" s="130">
        <f>設定!$E$35</f>
        <v>0</v>
      </c>
      <c r="AI106" s="130">
        <f>設定!$I$35</f>
        <v>1</v>
      </c>
      <c r="AJ106" s="170">
        <f>設定!$C$70</f>
        <v>0</v>
      </c>
      <c r="AK106" s="953">
        <f t="shared" si="4"/>
        <v>68700</v>
      </c>
      <c r="AL106" s="169">
        <f>設定!$D$78</f>
        <v>1.1000000000000001</v>
      </c>
      <c r="AM106" s="130">
        <f>設定!$E$82</f>
        <v>0</v>
      </c>
      <c r="AN106" s="130">
        <f>設定!$I$82</f>
        <v>0</v>
      </c>
      <c r="AO106" s="954">
        <f t="shared" si="5"/>
        <v>75570</v>
      </c>
      <c r="AP106" s="207"/>
      <c r="AQ106" s="202">
        <f t="shared" si="15"/>
        <v>1</v>
      </c>
    </row>
    <row r="107" spans="1:43">
      <c r="B107" s="246">
        <v>1</v>
      </c>
      <c r="D107" s="1" t="s">
        <v>1147</v>
      </c>
      <c r="E107" s="1" t="s">
        <v>829</v>
      </c>
      <c r="F107" s="1" t="s">
        <v>1135</v>
      </c>
      <c r="G107" s="208" t="str">
        <f t="shared" si="26"/>
        <v>255</v>
      </c>
      <c r="H107" s="208" t="str">
        <f t="shared" si="27"/>
        <v>45</v>
      </c>
      <c r="I107" s="208" t="str">
        <f t="shared" si="28"/>
        <v>19</v>
      </c>
      <c r="J107" s="174" t="s">
        <v>304</v>
      </c>
      <c r="K107" s="174" t="s">
        <v>742</v>
      </c>
      <c r="L107" s="174"/>
      <c r="M107" s="174" t="s">
        <v>1730</v>
      </c>
      <c r="N107" s="1" t="s">
        <v>116</v>
      </c>
      <c r="O107" s="1" t="s">
        <v>1521</v>
      </c>
      <c r="P107" s="1" t="str">
        <f t="shared" si="16"/>
        <v>△★◇</v>
      </c>
      <c r="Q107" s="168">
        <v>69000</v>
      </c>
      <c r="R107" s="169">
        <f>設定!$F$3</f>
        <v>1</v>
      </c>
      <c r="S107" s="130">
        <f>設定!$E$6</f>
        <v>1</v>
      </c>
      <c r="T107" s="950">
        <f t="shared" si="14"/>
        <v>69000</v>
      </c>
      <c r="U107" s="130">
        <f>設定!$E$12</f>
        <v>0</v>
      </c>
      <c r="V107" s="130">
        <f>設定!$I$12</f>
        <v>1</v>
      </c>
      <c r="W107" s="170">
        <f>設定!$C$25</f>
        <v>0</v>
      </c>
      <c r="X107" s="951">
        <f t="shared" si="1"/>
        <v>69000</v>
      </c>
      <c r="Y107" s="130">
        <f>設定!$E$35</f>
        <v>0</v>
      </c>
      <c r="Z107" s="130">
        <f>設定!$I$35</f>
        <v>1</v>
      </c>
      <c r="AA107" s="171">
        <f>設定!$D$41</f>
        <v>0</v>
      </c>
      <c r="AB107" s="170">
        <f>設定!$C$51</f>
        <v>1</v>
      </c>
      <c r="AC107" s="950">
        <f t="shared" si="2"/>
        <v>69000</v>
      </c>
      <c r="AD107" s="169">
        <f>設定!$D$78</f>
        <v>1.1000000000000001</v>
      </c>
      <c r="AE107" s="130">
        <f>設定!$E$82</f>
        <v>0</v>
      </c>
      <c r="AF107" s="130">
        <f>設定!$I$82</f>
        <v>0</v>
      </c>
      <c r="AG107" s="952">
        <f t="shared" si="3"/>
        <v>75900</v>
      </c>
      <c r="AH107" s="130">
        <f>設定!$E$35</f>
        <v>0</v>
      </c>
      <c r="AI107" s="130">
        <f>設定!$I$35</f>
        <v>1</v>
      </c>
      <c r="AJ107" s="170">
        <f>設定!$C$70</f>
        <v>0</v>
      </c>
      <c r="AK107" s="953">
        <f t="shared" si="4"/>
        <v>69000</v>
      </c>
      <c r="AL107" s="169">
        <f>設定!$D$78</f>
        <v>1.1000000000000001</v>
      </c>
      <c r="AM107" s="130">
        <f>設定!$E$82</f>
        <v>0</v>
      </c>
      <c r="AN107" s="130">
        <f>設定!$I$82</f>
        <v>0</v>
      </c>
      <c r="AO107" s="954">
        <f t="shared" si="5"/>
        <v>75900</v>
      </c>
      <c r="AP107" s="207"/>
      <c r="AQ107" s="202">
        <f t="shared" si="15"/>
        <v>1</v>
      </c>
    </row>
    <row r="108" spans="1:43">
      <c r="B108" s="246">
        <v>1</v>
      </c>
      <c r="D108" s="1" t="s">
        <v>1269</v>
      </c>
      <c r="E108" s="1" t="s">
        <v>828</v>
      </c>
      <c r="F108" s="1" t="s">
        <v>1135</v>
      </c>
      <c r="G108" s="208" t="str">
        <f t="shared" si="26"/>
        <v>195</v>
      </c>
      <c r="H108" s="208" t="str">
        <f t="shared" si="27"/>
        <v>50</v>
      </c>
      <c r="I108" s="208" t="str">
        <f t="shared" si="28"/>
        <v>19</v>
      </c>
      <c r="J108" s="174"/>
      <c r="K108" s="174"/>
      <c r="L108" s="174"/>
      <c r="M108" s="174" t="s">
        <v>1837</v>
      </c>
      <c r="N108" s="1" t="s">
        <v>1282</v>
      </c>
      <c r="O108" s="1" t="s">
        <v>1270</v>
      </c>
      <c r="P108" s="1" t="str">
        <f t="shared" si="16"/>
        <v/>
      </c>
      <c r="Q108" s="168">
        <v>52500</v>
      </c>
      <c r="R108" s="169">
        <f>設定!$F$3</f>
        <v>1</v>
      </c>
      <c r="S108" s="130">
        <f>設定!$E$6</f>
        <v>1</v>
      </c>
      <c r="T108" s="950">
        <f t="shared" si="14"/>
        <v>52500</v>
      </c>
      <c r="U108" s="130">
        <f>設定!$E$12</f>
        <v>0</v>
      </c>
      <c r="V108" s="130">
        <f>設定!$I$12</f>
        <v>1</v>
      </c>
      <c r="W108" s="170">
        <f>設定!$C$25</f>
        <v>0</v>
      </c>
      <c r="X108" s="951">
        <f t="shared" ref="X108:X171" si="29">IF(U108=0,T108-ROUND(ROUND(T108*W108,0),-V108),IF(U108=1,T108-ROUNDUP(ROUND(T108*W108,0),-V108),IF(U108=2,T108-ROUNDDOWN(ROUND(T108*W108,0),-V108))))</f>
        <v>52500</v>
      </c>
      <c r="Y108" s="130">
        <f>設定!$E$35</f>
        <v>0</v>
      </c>
      <c r="Z108" s="130">
        <f>設定!$I$35</f>
        <v>1</v>
      </c>
      <c r="AA108" s="171">
        <f>設定!$D$41</f>
        <v>0</v>
      </c>
      <c r="AB108" s="170">
        <f>設定!$C$51</f>
        <v>1</v>
      </c>
      <c r="AC108" s="950">
        <f t="shared" ref="AC108:AC171" si="30">IF(Y108=0,ROUND(AB108*X108,-Z108),IF(Y108=1,ROUNDUP(AB108*X108,-Z108),IF(Y108=2,ROUNDDOWN(AB108*X108,-Z108))))+AA108</f>
        <v>52500</v>
      </c>
      <c r="AD108" s="169">
        <f>設定!$D$78</f>
        <v>1.1000000000000001</v>
      </c>
      <c r="AE108" s="130">
        <f>設定!$E$82</f>
        <v>0</v>
      </c>
      <c r="AF108" s="130">
        <f>設定!$I$82</f>
        <v>0</v>
      </c>
      <c r="AG108" s="952">
        <f t="shared" ref="AG108:AG171" si="31">IF(AE108=0,ROUND(AD108*AC108,-AF108),IF(AE108=1,ROUNDUP(AD108*AC108,-AF108),IF(AE108=2,ROUNDDOWN(AD108*AC108,-AF108))))</f>
        <v>57750</v>
      </c>
      <c r="AH108" s="130">
        <f>設定!$E$35</f>
        <v>0</v>
      </c>
      <c r="AI108" s="130">
        <f>設定!$I$35</f>
        <v>1</v>
      </c>
      <c r="AJ108" s="170">
        <f>設定!$C$70</f>
        <v>0</v>
      </c>
      <c r="AK108" s="953">
        <f t="shared" ref="AK108:AK171" si="32">IF(AH108=0,ROUND(X108/(1-AJ108),-AI108),IF(AH108=1,ROUNDUP(X108/(1-AJ108),-AI108),IF(AH108=2,ROUNDDOWN(X108/(1-AJ108),-AI108))))</f>
        <v>52500</v>
      </c>
      <c r="AL108" s="169">
        <f>設定!$D$78</f>
        <v>1.1000000000000001</v>
      </c>
      <c r="AM108" s="130">
        <f>設定!$E$82</f>
        <v>0</v>
      </c>
      <c r="AN108" s="130">
        <f>設定!$I$82</f>
        <v>0</v>
      </c>
      <c r="AO108" s="954">
        <f t="shared" ref="AO108:AO171" si="33">IF(AM108=0,ROUND(AL108*AK108,-AN108),IF(AM108=1,ROUNDUP(AL108*AK108,-AN108),IF(AM108=2,ROUNDDOWN(AL108*AK108,-AN108))))</f>
        <v>57750</v>
      </c>
      <c r="AP108" s="207"/>
      <c r="AQ108" s="202">
        <f t="shared" si="15"/>
        <v>1</v>
      </c>
    </row>
    <row r="109" spans="1:43">
      <c r="B109" s="246">
        <v>1</v>
      </c>
      <c r="D109" s="1" t="s">
        <v>1271</v>
      </c>
      <c r="E109" s="1" t="s">
        <v>828</v>
      </c>
      <c r="F109" s="1" t="s">
        <v>1135</v>
      </c>
      <c r="G109" s="208" t="str">
        <f t="shared" si="26"/>
        <v>235</v>
      </c>
      <c r="H109" s="208" t="str">
        <f t="shared" si="27"/>
        <v>50</v>
      </c>
      <c r="I109" s="208" t="str">
        <f t="shared" si="28"/>
        <v>19</v>
      </c>
      <c r="J109" s="174" t="s">
        <v>304</v>
      </c>
      <c r="K109" s="174" t="s">
        <v>742</v>
      </c>
      <c r="L109" s="174"/>
      <c r="M109" s="174" t="s">
        <v>1837</v>
      </c>
      <c r="N109" s="1" t="s">
        <v>768</v>
      </c>
      <c r="O109" s="1" t="s">
        <v>1357</v>
      </c>
      <c r="P109" s="1" t="str">
        <f t="shared" si="16"/>
        <v>★◇</v>
      </c>
      <c r="Q109" s="168">
        <v>65200</v>
      </c>
      <c r="R109" s="169">
        <f>設定!$F$3</f>
        <v>1</v>
      </c>
      <c r="S109" s="130">
        <f>設定!$E$6</f>
        <v>1</v>
      </c>
      <c r="T109" s="950">
        <f t="shared" si="14"/>
        <v>65200</v>
      </c>
      <c r="U109" s="130">
        <f>設定!$E$12</f>
        <v>0</v>
      </c>
      <c r="V109" s="130">
        <f>設定!$I$12</f>
        <v>1</v>
      </c>
      <c r="W109" s="170">
        <f>設定!$C$25</f>
        <v>0</v>
      </c>
      <c r="X109" s="951">
        <f t="shared" si="29"/>
        <v>65200</v>
      </c>
      <c r="Y109" s="130">
        <f>設定!$E$35</f>
        <v>0</v>
      </c>
      <c r="Z109" s="130">
        <f>設定!$I$35</f>
        <v>1</v>
      </c>
      <c r="AA109" s="171">
        <f>設定!$D$41</f>
        <v>0</v>
      </c>
      <c r="AB109" s="170">
        <f>設定!$C$51</f>
        <v>1</v>
      </c>
      <c r="AC109" s="950">
        <f t="shared" si="30"/>
        <v>65200</v>
      </c>
      <c r="AD109" s="169">
        <f>設定!$D$78</f>
        <v>1.1000000000000001</v>
      </c>
      <c r="AE109" s="130">
        <f>設定!$E$82</f>
        <v>0</v>
      </c>
      <c r="AF109" s="130">
        <f>設定!$I$82</f>
        <v>0</v>
      </c>
      <c r="AG109" s="952">
        <f t="shared" si="31"/>
        <v>71720</v>
      </c>
      <c r="AH109" s="130">
        <f>設定!$E$35</f>
        <v>0</v>
      </c>
      <c r="AI109" s="130">
        <f>設定!$I$35</f>
        <v>1</v>
      </c>
      <c r="AJ109" s="170">
        <f>設定!$C$70</f>
        <v>0</v>
      </c>
      <c r="AK109" s="953">
        <f t="shared" si="32"/>
        <v>65200</v>
      </c>
      <c r="AL109" s="169">
        <f>設定!$D$78</f>
        <v>1.1000000000000001</v>
      </c>
      <c r="AM109" s="130">
        <f>設定!$E$82</f>
        <v>0</v>
      </c>
      <c r="AN109" s="130">
        <f>設定!$I$82</f>
        <v>0</v>
      </c>
      <c r="AO109" s="954">
        <f t="shared" si="33"/>
        <v>71720</v>
      </c>
      <c r="AP109" s="207"/>
      <c r="AQ109" s="202">
        <f t="shared" si="15"/>
        <v>1</v>
      </c>
    </row>
    <row r="110" spans="1:43">
      <c r="B110" s="246">
        <v>1</v>
      </c>
      <c r="D110" s="1" t="s">
        <v>1272</v>
      </c>
      <c r="E110" s="1" t="s">
        <v>828</v>
      </c>
      <c r="F110" s="1" t="s">
        <v>1135</v>
      </c>
      <c r="G110" s="208" t="str">
        <f t="shared" si="26"/>
        <v>225</v>
      </c>
      <c r="H110" s="208" t="str">
        <f t="shared" si="27"/>
        <v>55</v>
      </c>
      <c r="I110" s="208" t="str">
        <f t="shared" si="28"/>
        <v>19</v>
      </c>
      <c r="J110" s="174" t="s">
        <v>304</v>
      </c>
      <c r="K110" s="174"/>
      <c r="L110" s="174"/>
      <c r="M110" s="174" t="s">
        <v>1730</v>
      </c>
      <c r="N110" s="1" t="s">
        <v>134</v>
      </c>
      <c r="O110" s="1" t="s">
        <v>1358</v>
      </c>
      <c r="P110" s="1" t="str">
        <f t="shared" si="16"/>
        <v>△★</v>
      </c>
      <c r="Q110" s="168">
        <v>56000</v>
      </c>
      <c r="R110" s="169">
        <f>設定!$F$3</f>
        <v>1</v>
      </c>
      <c r="S110" s="130">
        <f>設定!$E$6</f>
        <v>1</v>
      </c>
      <c r="T110" s="950">
        <f t="shared" si="14"/>
        <v>56000</v>
      </c>
      <c r="U110" s="130">
        <f>設定!$E$12</f>
        <v>0</v>
      </c>
      <c r="V110" s="130">
        <f>設定!$I$12</f>
        <v>1</v>
      </c>
      <c r="W110" s="170">
        <f>設定!$C$25</f>
        <v>0</v>
      </c>
      <c r="X110" s="951">
        <f t="shared" si="29"/>
        <v>56000</v>
      </c>
      <c r="Y110" s="130">
        <f>設定!$E$35</f>
        <v>0</v>
      </c>
      <c r="Z110" s="130">
        <f>設定!$I$35</f>
        <v>1</v>
      </c>
      <c r="AA110" s="171">
        <f>設定!$D$41</f>
        <v>0</v>
      </c>
      <c r="AB110" s="170">
        <f>設定!$C$51</f>
        <v>1</v>
      </c>
      <c r="AC110" s="950">
        <f t="shared" si="30"/>
        <v>56000</v>
      </c>
      <c r="AD110" s="169">
        <f>設定!$D$78</f>
        <v>1.1000000000000001</v>
      </c>
      <c r="AE110" s="130">
        <f>設定!$E$82</f>
        <v>0</v>
      </c>
      <c r="AF110" s="130">
        <f>設定!$I$82</f>
        <v>0</v>
      </c>
      <c r="AG110" s="952">
        <f t="shared" si="31"/>
        <v>61600</v>
      </c>
      <c r="AH110" s="130">
        <f>設定!$E$35</f>
        <v>0</v>
      </c>
      <c r="AI110" s="130">
        <f>設定!$I$35</f>
        <v>1</v>
      </c>
      <c r="AJ110" s="170">
        <f>設定!$C$70</f>
        <v>0</v>
      </c>
      <c r="AK110" s="953">
        <f t="shared" si="32"/>
        <v>56000</v>
      </c>
      <c r="AL110" s="169">
        <f>設定!$D$78</f>
        <v>1.1000000000000001</v>
      </c>
      <c r="AM110" s="130">
        <f>設定!$E$82</f>
        <v>0</v>
      </c>
      <c r="AN110" s="130">
        <f>設定!$I$82</f>
        <v>0</v>
      </c>
      <c r="AO110" s="954">
        <f t="shared" si="33"/>
        <v>61600</v>
      </c>
      <c r="AP110" s="207"/>
      <c r="AQ110" s="202">
        <f t="shared" si="15"/>
        <v>1</v>
      </c>
    </row>
    <row r="111" spans="1:43">
      <c r="A111" s="241"/>
      <c r="B111" s="246">
        <v>1</v>
      </c>
      <c r="D111" s="1" t="s">
        <v>1405</v>
      </c>
      <c r="E111" s="1" t="s">
        <v>829</v>
      </c>
      <c r="F111" s="1" t="s">
        <v>1135</v>
      </c>
      <c r="G111" s="208" t="str">
        <f t="shared" si="26"/>
        <v>235</v>
      </c>
      <c r="H111" s="208" t="str">
        <f t="shared" si="27"/>
        <v>55</v>
      </c>
      <c r="I111" s="208" t="str">
        <f t="shared" si="28"/>
        <v>19</v>
      </c>
      <c r="J111" s="174" t="s">
        <v>304</v>
      </c>
      <c r="K111" s="174" t="s">
        <v>317</v>
      </c>
      <c r="L111" s="243"/>
      <c r="M111" s="174" t="s">
        <v>1730</v>
      </c>
      <c r="N111" s="1" t="s">
        <v>968</v>
      </c>
      <c r="O111" s="1" t="s">
        <v>1404</v>
      </c>
      <c r="P111" s="1" t="str">
        <f t="shared" si="16"/>
        <v>△★◇</v>
      </c>
      <c r="Q111" s="168">
        <v>59000</v>
      </c>
      <c r="R111" s="169">
        <f>設定!$F$3</f>
        <v>1</v>
      </c>
      <c r="S111" s="130">
        <f>設定!$E$6</f>
        <v>1</v>
      </c>
      <c r="T111" s="950">
        <f t="shared" si="14"/>
        <v>59000</v>
      </c>
      <c r="U111" s="130">
        <f>設定!$E$12</f>
        <v>0</v>
      </c>
      <c r="V111" s="130">
        <f>設定!$I$12</f>
        <v>1</v>
      </c>
      <c r="W111" s="170">
        <f>設定!$C$25</f>
        <v>0</v>
      </c>
      <c r="X111" s="951">
        <f t="shared" si="29"/>
        <v>59000</v>
      </c>
      <c r="Y111" s="130">
        <f>設定!$E$35</f>
        <v>0</v>
      </c>
      <c r="Z111" s="130">
        <f>設定!$I$35</f>
        <v>1</v>
      </c>
      <c r="AA111" s="171">
        <f>設定!$D$41</f>
        <v>0</v>
      </c>
      <c r="AB111" s="170">
        <f>設定!$C$51</f>
        <v>1</v>
      </c>
      <c r="AC111" s="950">
        <f t="shared" si="30"/>
        <v>59000</v>
      </c>
      <c r="AD111" s="169">
        <f>設定!$D$78</f>
        <v>1.1000000000000001</v>
      </c>
      <c r="AE111" s="130">
        <f>設定!$E$82</f>
        <v>0</v>
      </c>
      <c r="AF111" s="130">
        <f>設定!$I$82</f>
        <v>0</v>
      </c>
      <c r="AG111" s="952">
        <f t="shared" si="31"/>
        <v>64900</v>
      </c>
      <c r="AH111" s="130">
        <f>設定!$E$35</f>
        <v>0</v>
      </c>
      <c r="AI111" s="130">
        <f>設定!$I$35</f>
        <v>1</v>
      </c>
      <c r="AJ111" s="170">
        <f>設定!$C$70</f>
        <v>0</v>
      </c>
      <c r="AK111" s="953">
        <f t="shared" si="32"/>
        <v>59000</v>
      </c>
      <c r="AL111" s="169">
        <f>設定!$D$78</f>
        <v>1.1000000000000001</v>
      </c>
      <c r="AM111" s="130">
        <f>設定!$E$82</f>
        <v>0</v>
      </c>
      <c r="AN111" s="130">
        <f>設定!$I$82</f>
        <v>0</v>
      </c>
      <c r="AO111" s="954">
        <f t="shared" si="33"/>
        <v>64900</v>
      </c>
      <c r="AP111" s="207"/>
      <c r="AQ111" s="202">
        <f t="shared" si="15"/>
        <v>1</v>
      </c>
    </row>
    <row r="112" spans="1:43">
      <c r="B112" s="246">
        <v>1</v>
      </c>
      <c r="D112" s="1" t="s">
        <v>1273</v>
      </c>
      <c r="E112" s="1" t="s">
        <v>310</v>
      </c>
      <c r="F112" s="1" t="s">
        <v>1135</v>
      </c>
      <c r="G112" s="208" t="str">
        <f t="shared" si="26"/>
        <v>235</v>
      </c>
      <c r="H112" s="208" t="str">
        <f t="shared" si="27"/>
        <v>60</v>
      </c>
      <c r="I112" s="208" t="str">
        <f t="shared" si="28"/>
        <v>19</v>
      </c>
      <c r="J112" s="174"/>
      <c r="K112" s="174" t="s">
        <v>742</v>
      </c>
      <c r="L112" s="174"/>
      <c r="M112" s="174" t="s">
        <v>1730</v>
      </c>
      <c r="N112" s="1" t="s">
        <v>1283</v>
      </c>
      <c r="O112" s="1" t="s">
        <v>1274</v>
      </c>
      <c r="P112" s="1" t="str">
        <f t="shared" si="16"/>
        <v>△◇</v>
      </c>
      <c r="Q112" s="168">
        <v>49000</v>
      </c>
      <c r="R112" s="169">
        <f>設定!$F$3</f>
        <v>1</v>
      </c>
      <c r="S112" s="130">
        <f>設定!$E$6</f>
        <v>1</v>
      </c>
      <c r="T112" s="950">
        <f t="shared" si="14"/>
        <v>49000</v>
      </c>
      <c r="U112" s="130">
        <f>設定!$E$12</f>
        <v>0</v>
      </c>
      <c r="V112" s="130">
        <f>設定!$I$12</f>
        <v>1</v>
      </c>
      <c r="W112" s="170">
        <f>設定!$C$25</f>
        <v>0</v>
      </c>
      <c r="X112" s="951">
        <f t="shared" si="29"/>
        <v>49000</v>
      </c>
      <c r="Y112" s="130">
        <f>設定!$E$35</f>
        <v>0</v>
      </c>
      <c r="Z112" s="130">
        <f>設定!$I$35</f>
        <v>1</v>
      </c>
      <c r="AA112" s="171">
        <f>設定!$D$41</f>
        <v>0</v>
      </c>
      <c r="AB112" s="170">
        <f>設定!$C$51</f>
        <v>1</v>
      </c>
      <c r="AC112" s="950">
        <f t="shared" si="30"/>
        <v>49000</v>
      </c>
      <c r="AD112" s="169">
        <f>設定!$D$78</f>
        <v>1.1000000000000001</v>
      </c>
      <c r="AE112" s="130">
        <f>設定!$E$82</f>
        <v>0</v>
      </c>
      <c r="AF112" s="130">
        <f>設定!$I$82</f>
        <v>0</v>
      </c>
      <c r="AG112" s="952">
        <f t="shared" si="31"/>
        <v>53900</v>
      </c>
      <c r="AH112" s="130">
        <f>設定!$E$35</f>
        <v>0</v>
      </c>
      <c r="AI112" s="130">
        <f>設定!$I$35</f>
        <v>1</v>
      </c>
      <c r="AJ112" s="170">
        <f>設定!$C$70</f>
        <v>0</v>
      </c>
      <c r="AK112" s="953">
        <f t="shared" si="32"/>
        <v>49000</v>
      </c>
      <c r="AL112" s="169">
        <f>設定!$D$78</f>
        <v>1.1000000000000001</v>
      </c>
      <c r="AM112" s="130">
        <f>設定!$E$82</f>
        <v>0</v>
      </c>
      <c r="AN112" s="130">
        <f>設定!$I$82</f>
        <v>0</v>
      </c>
      <c r="AO112" s="954">
        <f t="shared" si="33"/>
        <v>53900</v>
      </c>
      <c r="AP112" s="207"/>
      <c r="AQ112" s="202">
        <f t="shared" si="15"/>
        <v>1</v>
      </c>
    </row>
    <row r="113" spans="1:43">
      <c r="B113" s="246">
        <v>1</v>
      </c>
      <c r="D113" s="1" t="s">
        <v>1148</v>
      </c>
      <c r="E113" s="1" t="s">
        <v>829</v>
      </c>
      <c r="F113" s="1" t="s">
        <v>1135</v>
      </c>
      <c r="G113" s="208" t="str">
        <f t="shared" si="26"/>
        <v>255</v>
      </c>
      <c r="H113" s="208" t="str">
        <f t="shared" si="27"/>
        <v>35</v>
      </c>
      <c r="I113" s="208" t="str">
        <f t="shared" si="28"/>
        <v>18</v>
      </c>
      <c r="J113" s="174"/>
      <c r="K113" s="174" t="s">
        <v>742</v>
      </c>
      <c r="L113" s="174"/>
      <c r="M113" s="174" t="s">
        <v>1730</v>
      </c>
      <c r="N113" s="1" t="s">
        <v>15</v>
      </c>
      <c r="O113" s="1" t="s">
        <v>179</v>
      </c>
      <c r="P113" s="1" t="str">
        <f t="shared" si="16"/>
        <v>△◇</v>
      </c>
      <c r="Q113" s="168">
        <v>73800</v>
      </c>
      <c r="R113" s="169">
        <f>設定!$F$3</f>
        <v>1</v>
      </c>
      <c r="S113" s="130">
        <f>設定!$E$6</f>
        <v>1</v>
      </c>
      <c r="T113" s="950">
        <f t="shared" si="14"/>
        <v>73800</v>
      </c>
      <c r="U113" s="130">
        <f>設定!$E$12</f>
        <v>0</v>
      </c>
      <c r="V113" s="130">
        <f>設定!$I$12</f>
        <v>1</v>
      </c>
      <c r="W113" s="170">
        <f>設定!$C$25</f>
        <v>0</v>
      </c>
      <c r="X113" s="951">
        <f t="shared" si="29"/>
        <v>73800</v>
      </c>
      <c r="Y113" s="130">
        <f>設定!$E$35</f>
        <v>0</v>
      </c>
      <c r="Z113" s="130">
        <f>設定!$I$35</f>
        <v>1</v>
      </c>
      <c r="AA113" s="171">
        <f>設定!$D$41</f>
        <v>0</v>
      </c>
      <c r="AB113" s="170">
        <f>設定!$C$51</f>
        <v>1</v>
      </c>
      <c r="AC113" s="950">
        <f t="shared" si="30"/>
        <v>73800</v>
      </c>
      <c r="AD113" s="169">
        <f>設定!$D$78</f>
        <v>1.1000000000000001</v>
      </c>
      <c r="AE113" s="130">
        <f>設定!$E$82</f>
        <v>0</v>
      </c>
      <c r="AF113" s="130">
        <f>設定!$I$82</f>
        <v>0</v>
      </c>
      <c r="AG113" s="952">
        <f t="shared" si="31"/>
        <v>81180</v>
      </c>
      <c r="AH113" s="130">
        <f>設定!$E$35</f>
        <v>0</v>
      </c>
      <c r="AI113" s="130">
        <f>設定!$I$35</f>
        <v>1</v>
      </c>
      <c r="AJ113" s="170">
        <f>設定!$C$70</f>
        <v>0</v>
      </c>
      <c r="AK113" s="953">
        <f t="shared" si="32"/>
        <v>73800</v>
      </c>
      <c r="AL113" s="169">
        <f>設定!$D$78</f>
        <v>1.1000000000000001</v>
      </c>
      <c r="AM113" s="130">
        <f>設定!$E$82</f>
        <v>0</v>
      </c>
      <c r="AN113" s="130">
        <f>設定!$I$82</f>
        <v>0</v>
      </c>
      <c r="AO113" s="954">
        <f t="shared" si="33"/>
        <v>81180</v>
      </c>
      <c r="AP113" s="207"/>
      <c r="AQ113" s="202">
        <f t="shared" si="15"/>
        <v>1</v>
      </c>
    </row>
    <row r="114" spans="1:43">
      <c r="A114" s="241"/>
      <c r="B114" s="246">
        <v>1</v>
      </c>
      <c r="D114" s="1" t="s">
        <v>1376</v>
      </c>
      <c r="E114" s="1" t="s">
        <v>829</v>
      </c>
      <c r="F114" s="1" t="s">
        <v>1135</v>
      </c>
      <c r="G114" s="208" t="str">
        <f t="shared" si="26"/>
        <v>215</v>
      </c>
      <c r="H114" s="208" t="str">
        <f t="shared" si="27"/>
        <v>40</v>
      </c>
      <c r="I114" s="208" t="str">
        <f t="shared" si="28"/>
        <v>18</v>
      </c>
      <c r="J114" s="174" t="s">
        <v>304</v>
      </c>
      <c r="K114" s="174"/>
      <c r="L114" s="243"/>
      <c r="M114" s="174" t="s">
        <v>1730</v>
      </c>
      <c r="N114" s="1" t="s">
        <v>1377</v>
      </c>
      <c r="O114" s="1" t="s">
        <v>1378</v>
      </c>
      <c r="P114" s="1" t="str">
        <f t="shared" si="16"/>
        <v>△★</v>
      </c>
      <c r="Q114" s="168">
        <v>59400</v>
      </c>
      <c r="R114" s="169">
        <f>設定!$F$3</f>
        <v>1</v>
      </c>
      <c r="S114" s="130">
        <f>設定!$E$6</f>
        <v>1</v>
      </c>
      <c r="T114" s="950">
        <f t="shared" si="14"/>
        <v>59400</v>
      </c>
      <c r="U114" s="130">
        <f>設定!$E$12</f>
        <v>0</v>
      </c>
      <c r="V114" s="130">
        <f>設定!$I$12</f>
        <v>1</v>
      </c>
      <c r="W114" s="170">
        <f>設定!$C$25</f>
        <v>0</v>
      </c>
      <c r="X114" s="951">
        <f t="shared" si="29"/>
        <v>59400</v>
      </c>
      <c r="Y114" s="130">
        <f>設定!$E$35</f>
        <v>0</v>
      </c>
      <c r="Z114" s="130">
        <f>設定!$I$35</f>
        <v>1</v>
      </c>
      <c r="AA114" s="171">
        <f>設定!$D$41</f>
        <v>0</v>
      </c>
      <c r="AB114" s="170">
        <f>設定!$C$51</f>
        <v>1</v>
      </c>
      <c r="AC114" s="950">
        <f t="shared" si="30"/>
        <v>59400</v>
      </c>
      <c r="AD114" s="169">
        <f>設定!$D$78</f>
        <v>1.1000000000000001</v>
      </c>
      <c r="AE114" s="130">
        <f>設定!$E$82</f>
        <v>0</v>
      </c>
      <c r="AF114" s="130">
        <f>設定!$I$82</f>
        <v>0</v>
      </c>
      <c r="AG114" s="952">
        <f t="shared" si="31"/>
        <v>65340</v>
      </c>
      <c r="AH114" s="130">
        <f>設定!$E$35</f>
        <v>0</v>
      </c>
      <c r="AI114" s="130">
        <f>設定!$I$35</f>
        <v>1</v>
      </c>
      <c r="AJ114" s="170">
        <f>設定!$C$70</f>
        <v>0</v>
      </c>
      <c r="AK114" s="953">
        <f t="shared" si="32"/>
        <v>59400</v>
      </c>
      <c r="AL114" s="169">
        <f>設定!$D$78</f>
        <v>1.1000000000000001</v>
      </c>
      <c r="AM114" s="130">
        <f>設定!$E$82</f>
        <v>0</v>
      </c>
      <c r="AN114" s="130">
        <f>設定!$I$82</f>
        <v>0</v>
      </c>
      <c r="AO114" s="954">
        <f t="shared" si="33"/>
        <v>65340</v>
      </c>
      <c r="AP114" s="207"/>
      <c r="AQ114" s="202">
        <f t="shared" si="15"/>
        <v>1</v>
      </c>
    </row>
    <row r="115" spans="1:43">
      <c r="B115" s="246">
        <v>1</v>
      </c>
      <c r="D115" s="1" t="s">
        <v>1149</v>
      </c>
      <c r="E115" s="1" t="s">
        <v>829</v>
      </c>
      <c r="F115" s="1" t="s">
        <v>1135</v>
      </c>
      <c r="G115" s="208" t="str">
        <f t="shared" si="26"/>
        <v>225</v>
      </c>
      <c r="H115" s="208" t="str">
        <f t="shared" si="27"/>
        <v>40</v>
      </c>
      <c r="I115" s="208" t="str">
        <f t="shared" si="28"/>
        <v>18</v>
      </c>
      <c r="J115" s="174" t="s">
        <v>304</v>
      </c>
      <c r="K115" s="174"/>
      <c r="L115" s="174"/>
      <c r="M115" s="174" t="s">
        <v>1730</v>
      </c>
      <c r="N115" s="1" t="s">
        <v>17</v>
      </c>
      <c r="O115" s="1" t="s">
        <v>550</v>
      </c>
      <c r="P115" s="1" t="str">
        <f t="shared" si="16"/>
        <v>△★</v>
      </c>
      <c r="Q115" s="168">
        <v>61800</v>
      </c>
      <c r="R115" s="169">
        <f>設定!$F$3</f>
        <v>1</v>
      </c>
      <c r="S115" s="130">
        <f>設定!$E$6</f>
        <v>1</v>
      </c>
      <c r="T115" s="950">
        <f t="shared" si="14"/>
        <v>61800</v>
      </c>
      <c r="U115" s="130">
        <f>設定!$E$12</f>
        <v>0</v>
      </c>
      <c r="V115" s="130">
        <f>設定!$I$12</f>
        <v>1</v>
      </c>
      <c r="W115" s="170">
        <f>設定!$C$25</f>
        <v>0</v>
      </c>
      <c r="X115" s="951">
        <f t="shared" si="29"/>
        <v>61800</v>
      </c>
      <c r="Y115" s="130">
        <f>設定!$E$35</f>
        <v>0</v>
      </c>
      <c r="Z115" s="130">
        <f>設定!$I$35</f>
        <v>1</v>
      </c>
      <c r="AA115" s="171">
        <f>設定!$D$41</f>
        <v>0</v>
      </c>
      <c r="AB115" s="170">
        <f>設定!$C$51</f>
        <v>1</v>
      </c>
      <c r="AC115" s="950">
        <f t="shared" si="30"/>
        <v>61800</v>
      </c>
      <c r="AD115" s="169">
        <f>設定!$D$78</f>
        <v>1.1000000000000001</v>
      </c>
      <c r="AE115" s="130">
        <f>設定!$E$82</f>
        <v>0</v>
      </c>
      <c r="AF115" s="130">
        <f>設定!$I$82</f>
        <v>0</v>
      </c>
      <c r="AG115" s="952">
        <f t="shared" si="31"/>
        <v>67980</v>
      </c>
      <c r="AH115" s="130">
        <f>設定!$E$35</f>
        <v>0</v>
      </c>
      <c r="AI115" s="130">
        <f>設定!$I$35</f>
        <v>1</v>
      </c>
      <c r="AJ115" s="170">
        <f>設定!$C$70</f>
        <v>0</v>
      </c>
      <c r="AK115" s="953">
        <f t="shared" si="32"/>
        <v>61800</v>
      </c>
      <c r="AL115" s="169">
        <f>設定!$D$78</f>
        <v>1.1000000000000001</v>
      </c>
      <c r="AM115" s="130">
        <f>設定!$E$82</f>
        <v>0</v>
      </c>
      <c r="AN115" s="130">
        <f>設定!$I$82</f>
        <v>0</v>
      </c>
      <c r="AO115" s="954">
        <f t="shared" si="33"/>
        <v>67980</v>
      </c>
      <c r="AP115" s="207"/>
      <c r="AQ115" s="202">
        <f t="shared" si="15"/>
        <v>1</v>
      </c>
    </row>
    <row r="116" spans="1:43">
      <c r="B116" s="246">
        <v>1</v>
      </c>
      <c r="D116" s="1" t="s">
        <v>1150</v>
      </c>
      <c r="E116" s="1" t="s">
        <v>829</v>
      </c>
      <c r="F116" s="1" t="s">
        <v>1135</v>
      </c>
      <c r="G116" s="208" t="str">
        <f t="shared" si="26"/>
        <v>235</v>
      </c>
      <c r="H116" s="208" t="str">
        <f t="shared" si="27"/>
        <v>40</v>
      </c>
      <c r="I116" s="208" t="str">
        <f t="shared" si="28"/>
        <v>18</v>
      </c>
      <c r="J116" s="174" t="s">
        <v>304</v>
      </c>
      <c r="K116" s="174" t="s">
        <v>742</v>
      </c>
      <c r="L116" s="174"/>
      <c r="M116" s="174" t="s">
        <v>1730</v>
      </c>
      <c r="N116" s="1" t="s">
        <v>19</v>
      </c>
      <c r="O116" s="1" t="s">
        <v>551</v>
      </c>
      <c r="P116" s="1" t="str">
        <f t="shared" si="16"/>
        <v>△★◇</v>
      </c>
      <c r="Q116" s="168">
        <v>65200</v>
      </c>
      <c r="R116" s="169">
        <f>設定!$F$3</f>
        <v>1</v>
      </c>
      <c r="S116" s="130">
        <f>設定!$E$6</f>
        <v>1</v>
      </c>
      <c r="T116" s="950">
        <f t="shared" si="14"/>
        <v>65200</v>
      </c>
      <c r="U116" s="130">
        <f>設定!$E$12</f>
        <v>0</v>
      </c>
      <c r="V116" s="130">
        <f>設定!$I$12</f>
        <v>1</v>
      </c>
      <c r="W116" s="170">
        <f>設定!$C$25</f>
        <v>0</v>
      </c>
      <c r="X116" s="951">
        <f t="shared" si="29"/>
        <v>65200</v>
      </c>
      <c r="Y116" s="130">
        <f>設定!$E$35</f>
        <v>0</v>
      </c>
      <c r="Z116" s="130">
        <f>設定!$I$35</f>
        <v>1</v>
      </c>
      <c r="AA116" s="171">
        <f>設定!$D$41</f>
        <v>0</v>
      </c>
      <c r="AB116" s="170">
        <f>設定!$C$51</f>
        <v>1</v>
      </c>
      <c r="AC116" s="950">
        <f t="shared" si="30"/>
        <v>65200</v>
      </c>
      <c r="AD116" s="169">
        <f>設定!$D$78</f>
        <v>1.1000000000000001</v>
      </c>
      <c r="AE116" s="130">
        <f>設定!$E$82</f>
        <v>0</v>
      </c>
      <c r="AF116" s="130">
        <f>設定!$I$82</f>
        <v>0</v>
      </c>
      <c r="AG116" s="952">
        <f t="shared" si="31"/>
        <v>71720</v>
      </c>
      <c r="AH116" s="130">
        <f>設定!$E$35</f>
        <v>0</v>
      </c>
      <c r="AI116" s="130">
        <f>設定!$I$35</f>
        <v>1</v>
      </c>
      <c r="AJ116" s="170">
        <f>設定!$C$70</f>
        <v>0</v>
      </c>
      <c r="AK116" s="953">
        <f t="shared" si="32"/>
        <v>65200</v>
      </c>
      <c r="AL116" s="169">
        <f>設定!$D$78</f>
        <v>1.1000000000000001</v>
      </c>
      <c r="AM116" s="130">
        <f>設定!$E$82</f>
        <v>0</v>
      </c>
      <c r="AN116" s="130">
        <f>設定!$I$82</f>
        <v>0</v>
      </c>
      <c r="AO116" s="954">
        <f t="shared" si="33"/>
        <v>71720</v>
      </c>
      <c r="AP116" s="207"/>
      <c r="AQ116" s="202">
        <f t="shared" si="15"/>
        <v>1</v>
      </c>
    </row>
    <row r="117" spans="1:43">
      <c r="B117" s="246">
        <v>1</v>
      </c>
      <c r="D117" s="1" t="s">
        <v>1151</v>
      </c>
      <c r="E117" s="1" t="s">
        <v>829</v>
      </c>
      <c r="F117" s="1" t="s">
        <v>1135</v>
      </c>
      <c r="G117" s="208" t="str">
        <f t="shared" si="26"/>
        <v>245</v>
      </c>
      <c r="H117" s="208" t="str">
        <f t="shared" si="27"/>
        <v>40</v>
      </c>
      <c r="I117" s="208" t="str">
        <f t="shared" si="28"/>
        <v>18</v>
      </c>
      <c r="J117" s="174"/>
      <c r="K117" s="174" t="s">
        <v>742</v>
      </c>
      <c r="L117" s="174"/>
      <c r="M117" s="174" t="s">
        <v>1730</v>
      </c>
      <c r="N117" s="1" t="s">
        <v>21</v>
      </c>
      <c r="O117" s="1" t="s">
        <v>180</v>
      </c>
      <c r="P117" s="1" t="str">
        <f t="shared" si="16"/>
        <v>△◇</v>
      </c>
      <c r="Q117" s="168">
        <v>68700</v>
      </c>
      <c r="R117" s="169">
        <f>設定!$F$3</f>
        <v>1</v>
      </c>
      <c r="S117" s="130">
        <f>設定!$E$6</f>
        <v>1</v>
      </c>
      <c r="T117" s="950">
        <f t="shared" si="14"/>
        <v>68700</v>
      </c>
      <c r="U117" s="130">
        <f>設定!$E$12</f>
        <v>0</v>
      </c>
      <c r="V117" s="130">
        <f>設定!$I$12</f>
        <v>1</v>
      </c>
      <c r="W117" s="170">
        <f>設定!$C$25</f>
        <v>0</v>
      </c>
      <c r="X117" s="951">
        <f t="shared" si="29"/>
        <v>68700</v>
      </c>
      <c r="Y117" s="130">
        <f>設定!$E$35</f>
        <v>0</v>
      </c>
      <c r="Z117" s="130">
        <f>設定!$I$35</f>
        <v>1</v>
      </c>
      <c r="AA117" s="171">
        <f>設定!$D$41</f>
        <v>0</v>
      </c>
      <c r="AB117" s="170">
        <f>設定!$C$51</f>
        <v>1</v>
      </c>
      <c r="AC117" s="950">
        <f t="shared" si="30"/>
        <v>68700</v>
      </c>
      <c r="AD117" s="169">
        <f>設定!$D$78</f>
        <v>1.1000000000000001</v>
      </c>
      <c r="AE117" s="130">
        <f>設定!$E$82</f>
        <v>0</v>
      </c>
      <c r="AF117" s="130">
        <f>設定!$I$82</f>
        <v>0</v>
      </c>
      <c r="AG117" s="952">
        <f t="shared" si="31"/>
        <v>75570</v>
      </c>
      <c r="AH117" s="130">
        <f>設定!$E$35</f>
        <v>0</v>
      </c>
      <c r="AI117" s="130">
        <f>設定!$I$35</f>
        <v>1</v>
      </c>
      <c r="AJ117" s="170">
        <f>設定!$C$70</f>
        <v>0</v>
      </c>
      <c r="AK117" s="953">
        <f t="shared" si="32"/>
        <v>68700</v>
      </c>
      <c r="AL117" s="169">
        <f>設定!$D$78</f>
        <v>1.1000000000000001</v>
      </c>
      <c r="AM117" s="130">
        <f>設定!$E$82</f>
        <v>0</v>
      </c>
      <c r="AN117" s="130">
        <f>設定!$I$82</f>
        <v>0</v>
      </c>
      <c r="AO117" s="954">
        <f t="shared" si="33"/>
        <v>75570</v>
      </c>
      <c r="AP117" s="207"/>
      <c r="AQ117" s="202">
        <f t="shared" si="15"/>
        <v>1</v>
      </c>
    </row>
    <row r="118" spans="1:43">
      <c r="B118" s="246">
        <v>1</v>
      </c>
      <c r="D118" s="1" t="s">
        <v>1152</v>
      </c>
      <c r="E118" s="1" t="s">
        <v>829</v>
      </c>
      <c r="F118" s="1" t="s">
        <v>1135</v>
      </c>
      <c r="G118" s="208" t="str">
        <f t="shared" si="26"/>
        <v>255</v>
      </c>
      <c r="H118" s="208" t="str">
        <f t="shared" si="27"/>
        <v>40</v>
      </c>
      <c r="I118" s="208" t="str">
        <f t="shared" si="28"/>
        <v>18</v>
      </c>
      <c r="J118" s="174" t="s">
        <v>304</v>
      </c>
      <c r="K118" s="174" t="s">
        <v>742</v>
      </c>
      <c r="L118" s="174"/>
      <c r="M118" s="174" t="s">
        <v>1837</v>
      </c>
      <c r="N118" s="1" t="s">
        <v>23</v>
      </c>
      <c r="O118" s="1" t="s">
        <v>552</v>
      </c>
      <c r="P118" s="1" t="str">
        <f t="shared" si="16"/>
        <v>★◇</v>
      </c>
      <c r="Q118" s="168">
        <v>77100</v>
      </c>
      <c r="R118" s="169">
        <f>設定!$F$3</f>
        <v>1</v>
      </c>
      <c r="S118" s="130">
        <f>設定!$E$6</f>
        <v>1</v>
      </c>
      <c r="T118" s="950">
        <f t="shared" si="14"/>
        <v>77100</v>
      </c>
      <c r="U118" s="130">
        <f>設定!$E$12</f>
        <v>0</v>
      </c>
      <c r="V118" s="130">
        <f>設定!$I$12</f>
        <v>1</v>
      </c>
      <c r="W118" s="170">
        <f>設定!$C$25</f>
        <v>0</v>
      </c>
      <c r="X118" s="951">
        <f t="shared" si="29"/>
        <v>77100</v>
      </c>
      <c r="Y118" s="130">
        <f>設定!$E$35</f>
        <v>0</v>
      </c>
      <c r="Z118" s="130">
        <f>設定!$I$35</f>
        <v>1</v>
      </c>
      <c r="AA118" s="171">
        <f>設定!$D$41</f>
        <v>0</v>
      </c>
      <c r="AB118" s="170">
        <f>設定!$C$51</f>
        <v>1</v>
      </c>
      <c r="AC118" s="950">
        <f t="shared" si="30"/>
        <v>77100</v>
      </c>
      <c r="AD118" s="169">
        <f>設定!$D$78</f>
        <v>1.1000000000000001</v>
      </c>
      <c r="AE118" s="130">
        <f>設定!$E$82</f>
        <v>0</v>
      </c>
      <c r="AF118" s="130">
        <f>設定!$I$82</f>
        <v>0</v>
      </c>
      <c r="AG118" s="952">
        <f t="shared" si="31"/>
        <v>84810</v>
      </c>
      <c r="AH118" s="130">
        <f>設定!$E$35</f>
        <v>0</v>
      </c>
      <c r="AI118" s="130">
        <f>設定!$I$35</f>
        <v>1</v>
      </c>
      <c r="AJ118" s="170">
        <f>設定!$C$70</f>
        <v>0</v>
      </c>
      <c r="AK118" s="953">
        <f t="shared" si="32"/>
        <v>77100</v>
      </c>
      <c r="AL118" s="169">
        <f>設定!$D$78</f>
        <v>1.1000000000000001</v>
      </c>
      <c r="AM118" s="130">
        <f>設定!$E$82</f>
        <v>0</v>
      </c>
      <c r="AN118" s="130">
        <f>設定!$I$82</f>
        <v>0</v>
      </c>
      <c r="AO118" s="954">
        <f t="shared" si="33"/>
        <v>84810</v>
      </c>
      <c r="AP118" s="207"/>
      <c r="AQ118" s="202">
        <f t="shared" si="15"/>
        <v>1</v>
      </c>
    </row>
    <row r="119" spans="1:43">
      <c r="B119" s="246">
        <v>1</v>
      </c>
      <c r="D119" s="1" t="s">
        <v>1266</v>
      </c>
      <c r="E119" s="1" t="s">
        <v>828</v>
      </c>
      <c r="F119" s="1" t="s">
        <v>1135</v>
      </c>
      <c r="G119" s="208" t="str">
        <f t="shared" si="26"/>
        <v>215</v>
      </c>
      <c r="H119" s="208" t="str">
        <f t="shared" si="27"/>
        <v>45</v>
      </c>
      <c r="I119" s="208" t="str">
        <f t="shared" si="28"/>
        <v>18</v>
      </c>
      <c r="J119" s="174" t="s">
        <v>304</v>
      </c>
      <c r="K119" s="174"/>
      <c r="L119" s="174"/>
      <c r="M119" s="174" t="s">
        <v>1730</v>
      </c>
      <c r="N119" s="1" t="s">
        <v>16</v>
      </c>
      <c r="O119" s="1" t="s">
        <v>1355</v>
      </c>
      <c r="P119" s="1" t="str">
        <f t="shared" si="16"/>
        <v>△★</v>
      </c>
      <c r="Q119" s="168">
        <v>49600</v>
      </c>
      <c r="R119" s="169">
        <f>設定!$F$3</f>
        <v>1</v>
      </c>
      <c r="S119" s="130">
        <f>設定!$E$6</f>
        <v>1</v>
      </c>
      <c r="T119" s="950">
        <f t="shared" si="14"/>
        <v>49600</v>
      </c>
      <c r="U119" s="130">
        <f>設定!$E$12</f>
        <v>0</v>
      </c>
      <c r="V119" s="130">
        <f>設定!$I$12</f>
        <v>1</v>
      </c>
      <c r="W119" s="170">
        <f>設定!$C$25</f>
        <v>0</v>
      </c>
      <c r="X119" s="951">
        <f t="shared" si="29"/>
        <v>49600</v>
      </c>
      <c r="Y119" s="130">
        <f>設定!$E$35</f>
        <v>0</v>
      </c>
      <c r="Z119" s="130">
        <f>設定!$I$35</f>
        <v>1</v>
      </c>
      <c r="AA119" s="171">
        <f>設定!$D$41</f>
        <v>0</v>
      </c>
      <c r="AB119" s="170">
        <f>設定!$C$51</f>
        <v>1</v>
      </c>
      <c r="AC119" s="950">
        <f t="shared" si="30"/>
        <v>49600</v>
      </c>
      <c r="AD119" s="169">
        <f>設定!$D$78</f>
        <v>1.1000000000000001</v>
      </c>
      <c r="AE119" s="130">
        <f>設定!$E$82</f>
        <v>0</v>
      </c>
      <c r="AF119" s="130">
        <f>設定!$I$82</f>
        <v>0</v>
      </c>
      <c r="AG119" s="952">
        <f t="shared" si="31"/>
        <v>54560</v>
      </c>
      <c r="AH119" s="130">
        <f>設定!$E$35</f>
        <v>0</v>
      </c>
      <c r="AI119" s="130">
        <f>設定!$I$35</f>
        <v>1</v>
      </c>
      <c r="AJ119" s="170">
        <f>設定!$C$70</f>
        <v>0</v>
      </c>
      <c r="AK119" s="953">
        <f t="shared" si="32"/>
        <v>49600</v>
      </c>
      <c r="AL119" s="169">
        <f>設定!$D$78</f>
        <v>1.1000000000000001</v>
      </c>
      <c r="AM119" s="130">
        <f>設定!$E$82</f>
        <v>0</v>
      </c>
      <c r="AN119" s="130">
        <f>設定!$I$82</f>
        <v>0</v>
      </c>
      <c r="AO119" s="954">
        <f t="shared" si="33"/>
        <v>54560</v>
      </c>
      <c r="AP119" s="207"/>
      <c r="AQ119" s="202">
        <f t="shared" si="15"/>
        <v>1</v>
      </c>
    </row>
    <row r="120" spans="1:43">
      <c r="B120" s="246">
        <v>1</v>
      </c>
      <c r="D120" s="1" t="s">
        <v>1153</v>
      </c>
      <c r="E120" s="1" t="s">
        <v>829</v>
      </c>
      <c r="F120" s="1" t="s">
        <v>1135</v>
      </c>
      <c r="G120" s="208" t="str">
        <f t="shared" si="26"/>
        <v>225</v>
      </c>
      <c r="H120" s="208" t="str">
        <f t="shared" si="27"/>
        <v>45</v>
      </c>
      <c r="I120" s="208" t="str">
        <f t="shared" si="28"/>
        <v>18</v>
      </c>
      <c r="J120" s="174" t="s">
        <v>304</v>
      </c>
      <c r="K120" s="174"/>
      <c r="L120" s="174"/>
      <c r="M120" s="174" t="s">
        <v>1837</v>
      </c>
      <c r="N120" s="1" t="s">
        <v>18</v>
      </c>
      <c r="O120" s="1" t="s">
        <v>1226</v>
      </c>
      <c r="P120" s="1" t="str">
        <f t="shared" si="16"/>
        <v>★</v>
      </c>
      <c r="Q120" s="168">
        <v>55500</v>
      </c>
      <c r="R120" s="169">
        <f>設定!$F$3</f>
        <v>1</v>
      </c>
      <c r="S120" s="130">
        <f>設定!$E$6</f>
        <v>1</v>
      </c>
      <c r="T120" s="950">
        <f t="shared" si="14"/>
        <v>55500</v>
      </c>
      <c r="U120" s="130">
        <f>設定!$E$12</f>
        <v>0</v>
      </c>
      <c r="V120" s="130">
        <f>設定!$I$12</f>
        <v>1</v>
      </c>
      <c r="W120" s="170">
        <f>設定!$C$25</f>
        <v>0</v>
      </c>
      <c r="X120" s="951">
        <f t="shared" si="29"/>
        <v>55500</v>
      </c>
      <c r="Y120" s="130">
        <f>設定!$E$35</f>
        <v>0</v>
      </c>
      <c r="Z120" s="130">
        <f>設定!$I$35</f>
        <v>1</v>
      </c>
      <c r="AA120" s="171">
        <f>設定!$D$41</f>
        <v>0</v>
      </c>
      <c r="AB120" s="170">
        <f>設定!$C$51</f>
        <v>1</v>
      </c>
      <c r="AC120" s="950">
        <f t="shared" si="30"/>
        <v>55500</v>
      </c>
      <c r="AD120" s="169">
        <f>設定!$D$78</f>
        <v>1.1000000000000001</v>
      </c>
      <c r="AE120" s="130">
        <f>設定!$E$82</f>
        <v>0</v>
      </c>
      <c r="AF120" s="130">
        <f>設定!$I$82</f>
        <v>0</v>
      </c>
      <c r="AG120" s="952">
        <f t="shared" si="31"/>
        <v>61050</v>
      </c>
      <c r="AH120" s="130">
        <f>設定!$E$35</f>
        <v>0</v>
      </c>
      <c r="AI120" s="130">
        <f>設定!$I$35</f>
        <v>1</v>
      </c>
      <c r="AJ120" s="170">
        <f>設定!$C$70</f>
        <v>0</v>
      </c>
      <c r="AK120" s="953">
        <f t="shared" si="32"/>
        <v>55500</v>
      </c>
      <c r="AL120" s="169">
        <f>設定!$D$78</f>
        <v>1.1000000000000001</v>
      </c>
      <c r="AM120" s="130">
        <f>設定!$E$82</f>
        <v>0</v>
      </c>
      <c r="AN120" s="130">
        <f>設定!$I$82</f>
        <v>0</v>
      </c>
      <c r="AO120" s="954">
        <f t="shared" si="33"/>
        <v>61050</v>
      </c>
      <c r="AP120" s="207"/>
      <c r="AQ120" s="202">
        <f t="shared" si="15"/>
        <v>1</v>
      </c>
    </row>
    <row r="121" spans="1:43">
      <c r="B121" s="246">
        <v>1</v>
      </c>
      <c r="D121" s="1" t="s">
        <v>1154</v>
      </c>
      <c r="E121" s="1" t="s">
        <v>829</v>
      </c>
      <c r="F121" s="1" t="s">
        <v>1135</v>
      </c>
      <c r="G121" s="208" t="str">
        <f t="shared" si="26"/>
        <v>235</v>
      </c>
      <c r="H121" s="208" t="str">
        <f t="shared" si="27"/>
        <v>45</v>
      </c>
      <c r="I121" s="208" t="str">
        <f t="shared" si="28"/>
        <v>18</v>
      </c>
      <c r="J121" s="174" t="s">
        <v>304</v>
      </c>
      <c r="K121" s="174" t="s">
        <v>742</v>
      </c>
      <c r="L121" s="174"/>
      <c r="M121" s="174" t="s">
        <v>1730</v>
      </c>
      <c r="N121" s="1" t="s">
        <v>20</v>
      </c>
      <c r="O121" s="1" t="s">
        <v>1227</v>
      </c>
      <c r="P121" s="1" t="str">
        <f t="shared" si="16"/>
        <v>△★◇</v>
      </c>
      <c r="Q121" s="168">
        <v>57300</v>
      </c>
      <c r="R121" s="169">
        <f>設定!$F$3</f>
        <v>1</v>
      </c>
      <c r="S121" s="130">
        <f>設定!$E$6</f>
        <v>1</v>
      </c>
      <c r="T121" s="950">
        <f t="shared" si="14"/>
        <v>57300</v>
      </c>
      <c r="U121" s="130">
        <f>設定!$E$12</f>
        <v>0</v>
      </c>
      <c r="V121" s="130">
        <f>設定!$I$12</f>
        <v>1</v>
      </c>
      <c r="W121" s="170">
        <f>設定!$C$25</f>
        <v>0</v>
      </c>
      <c r="X121" s="951">
        <f t="shared" si="29"/>
        <v>57300</v>
      </c>
      <c r="Y121" s="130">
        <f>設定!$E$35</f>
        <v>0</v>
      </c>
      <c r="Z121" s="130">
        <f>設定!$I$35</f>
        <v>1</v>
      </c>
      <c r="AA121" s="171">
        <f>設定!$D$41</f>
        <v>0</v>
      </c>
      <c r="AB121" s="170">
        <f>設定!$C$51</f>
        <v>1</v>
      </c>
      <c r="AC121" s="950">
        <f t="shared" si="30"/>
        <v>57300</v>
      </c>
      <c r="AD121" s="169">
        <f>設定!$D$78</f>
        <v>1.1000000000000001</v>
      </c>
      <c r="AE121" s="130">
        <f>設定!$E$82</f>
        <v>0</v>
      </c>
      <c r="AF121" s="130">
        <f>設定!$I$82</f>
        <v>0</v>
      </c>
      <c r="AG121" s="952">
        <f t="shared" si="31"/>
        <v>63030</v>
      </c>
      <c r="AH121" s="130">
        <f>設定!$E$35</f>
        <v>0</v>
      </c>
      <c r="AI121" s="130">
        <f>設定!$I$35</f>
        <v>1</v>
      </c>
      <c r="AJ121" s="170">
        <f>設定!$C$70</f>
        <v>0</v>
      </c>
      <c r="AK121" s="953">
        <f t="shared" si="32"/>
        <v>57300</v>
      </c>
      <c r="AL121" s="169">
        <f>設定!$D$78</f>
        <v>1.1000000000000001</v>
      </c>
      <c r="AM121" s="130">
        <f>設定!$E$82</f>
        <v>0</v>
      </c>
      <c r="AN121" s="130">
        <f>設定!$I$82</f>
        <v>0</v>
      </c>
      <c r="AO121" s="954">
        <f t="shared" si="33"/>
        <v>63030</v>
      </c>
      <c r="AP121" s="207"/>
      <c r="AQ121" s="202">
        <f t="shared" si="15"/>
        <v>1</v>
      </c>
    </row>
    <row r="122" spans="1:43">
      <c r="B122" s="246">
        <v>1</v>
      </c>
      <c r="D122" s="1" t="s">
        <v>1155</v>
      </c>
      <c r="E122" s="1" t="s">
        <v>829</v>
      </c>
      <c r="F122" s="1" t="s">
        <v>1135</v>
      </c>
      <c r="G122" s="208" t="str">
        <f t="shared" si="26"/>
        <v>245</v>
      </c>
      <c r="H122" s="208" t="str">
        <f t="shared" si="27"/>
        <v>45</v>
      </c>
      <c r="I122" s="208" t="str">
        <f t="shared" si="28"/>
        <v>18</v>
      </c>
      <c r="J122" s="174" t="s">
        <v>304</v>
      </c>
      <c r="K122" s="174" t="s">
        <v>742</v>
      </c>
      <c r="L122" s="174"/>
      <c r="M122" s="174" t="s">
        <v>1730</v>
      </c>
      <c r="N122" s="1" t="s">
        <v>22</v>
      </c>
      <c r="O122" s="1" t="s">
        <v>1522</v>
      </c>
      <c r="P122" s="1" t="str">
        <f t="shared" si="16"/>
        <v>△★◇</v>
      </c>
      <c r="Q122" s="168">
        <v>60300</v>
      </c>
      <c r="R122" s="169">
        <f>設定!$F$3</f>
        <v>1</v>
      </c>
      <c r="S122" s="130">
        <f>設定!$E$6</f>
        <v>1</v>
      </c>
      <c r="T122" s="950">
        <f t="shared" si="14"/>
        <v>60300</v>
      </c>
      <c r="U122" s="130">
        <f>設定!$E$12</f>
        <v>0</v>
      </c>
      <c r="V122" s="130">
        <f>設定!$I$12</f>
        <v>1</v>
      </c>
      <c r="W122" s="170">
        <f>設定!$C$25</f>
        <v>0</v>
      </c>
      <c r="X122" s="951">
        <f t="shared" si="29"/>
        <v>60300</v>
      </c>
      <c r="Y122" s="130">
        <f>設定!$E$35</f>
        <v>0</v>
      </c>
      <c r="Z122" s="130">
        <f>設定!$I$35</f>
        <v>1</v>
      </c>
      <c r="AA122" s="171">
        <f>設定!$D$41</f>
        <v>0</v>
      </c>
      <c r="AB122" s="170">
        <f>設定!$C$51</f>
        <v>1</v>
      </c>
      <c r="AC122" s="950">
        <f t="shared" si="30"/>
        <v>60300</v>
      </c>
      <c r="AD122" s="169">
        <f>設定!$D$78</f>
        <v>1.1000000000000001</v>
      </c>
      <c r="AE122" s="130">
        <f>設定!$E$82</f>
        <v>0</v>
      </c>
      <c r="AF122" s="130">
        <f>設定!$I$82</f>
        <v>0</v>
      </c>
      <c r="AG122" s="952">
        <f t="shared" si="31"/>
        <v>66330</v>
      </c>
      <c r="AH122" s="130">
        <f>設定!$E$35</f>
        <v>0</v>
      </c>
      <c r="AI122" s="130">
        <f>設定!$I$35</f>
        <v>1</v>
      </c>
      <c r="AJ122" s="170">
        <f>設定!$C$70</f>
        <v>0</v>
      </c>
      <c r="AK122" s="953">
        <f t="shared" si="32"/>
        <v>60300</v>
      </c>
      <c r="AL122" s="169">
        <f>設定!$D$78</f>
        <v>1.1000000000000001</v>
      </c>
      <c r="AM122" s="130">
        <f>設定!$E$82</f>
        <v>0</v>
      </c>
      <c r="AN122" s="130">
        <f>設定!$I$82</f>
        <v>0</v>
      </c>
      <c r="AO122" s="954">
        <f t="shared" si="33"/>
        <v>66330</v>
      </c>
      <c r="AP122" s="207"/>
      <c r="AQ122" s="202">
        <f t="shared" si="15"/>
        <v>1</v>
      </c>
    </row>
    <row r="123" spans="1:43">
      <c r="B123" s="246">
        <v>1</v>
      </c>
      <c r="D123" s="1" t="s">
        <v>1156</v>
      </c>
      <c r="E123" s="1" t="s">
        <v>829</v>
      </c>
      <c r="F123" s="1" t="s">
        <v>1135</v>
      </c>
      <c r="G123" s="208" t="str">
        <f t="shared" si="26"/>
        <v>255</v>
      </c>
      <c r="H123" s="208" t="str">
        <f t="shared" si="27"/>
        <v>45</v>
      </c>
      <c r="I123" s="208" t="str">
        <f t="shared" si="28"/>
        <v>18</v>
      </c>
      <c r="J123" s="174"/>
      <c r="K123" s="174" t="s">
        <v>742</v>
      </c>
      <c r="L123" s="174"/>
      <c r="M123" s="174" t="s">
        <v>1837</v>
      </c>
      <c r="N123" s="1" t="s">
        <v>24</v>
      </c>
      <c r="O123" s="1" t="s">
        <v>181</v>
      </c>
      <c r="P123" s="1" t="str">
        <f t="shared" si="16"/>
        <v>◇</v>
      </c>
      <c r="Q123" s="168">
        <v>67000</v>
      </c>
      <c r="R123" s="169">
        <f>設定!$F$3</f>
        <v>1</v>
      </c>
      <c r="S123" s="130">
        <f>設定!$E$6</f>
        <v>1</v>
      </c>
      <c r="T123" s="950">
        <f t="shared" si="14"/>
        <v>67000</v>
      </c>
      <c r="U123" s="130">
        <f>設定!$E$12</f>
        <v>0</v>
      </c>
      <c r="V123" s="130">
        <f>設定!$I$12</f>
        <v>1</v>
      </c>
      <c r="W123" s="170">
        <f>設定!$C$25</f>
        <v>0</v>
      </c>
      <c r="X123" s="951">
        <f t="shared" si="29"/>
        <v>67000</v>
      </c>
      <c r="Y123" s="130">
        <f>設定!$E$35</f>
        <v>0</v>
      </c>
      <c r="Z123" s="130">
        <f>設定!$I$35</f>
        <v>1</v>
      </c>
      <c r="AA123" s="171">
        <f>設定!$D$41</f>
        <v>0</v>
      </c>
      <c r="AB123" s="170">
        <f>設定!$C$51</f>
        <v>1</v>
      </c>
      <c r="AC123" s="950">
        <f t="shared" si="30"/>
        <v>67000</v>
      </c>
      <c r="AD123" s="169">
        <f>設定!$D$78</f>
        <v>1.1000000000000001</v>
      </c>
      <c r="AE123" s="130">
        <f>設定!$E$82</f>
        <v>0</v>
      </c>
      <c r="AF123" s="130">
        <f>設定!$I$82</f>
        <v>0</v>
      </c>
      <c r="AG123" s="952">
        <f t="shared" si="31"/>
        <v>73700</v>
      </c>
      <c r="AH123" s="130">
        <f>設定!$E$35</f>
        <v>0</v>
      </c>
      <c r="AI123" s="130">
        <f>設定!$I$35</f>
        <v>1</v>
      </c>
      <c r="AJ123" s="170">
        <f>設定!$C$70</f>
        <v>0</v>
      </c>
      <c r="AK123" s="953">
        <f t="shared" si="32"/>
        <v>67000</v>
      </c>
      <c r="AL123" s="169">
        <f>設定!$D$78</f>
        <v>1.1000000000000001</v>
      </c>
      <c r="AM123" s="130">
        <f>設定!$E$82</f>
        <v>0</v>
      </c>
      <c r="AN123" s="130">
        <f>設定!$I$82</f>
        <v>0</v>
      </c>
      <c r="AO123" s="954">
        <f t="shared" si="33"/>
        <v>73700</v>
      </c>
      <c r="AP123" s="207"/>
      <c r="AQ123" s="202">
        <f t="shared" si="15"/>
        <v>1</v>
      </c>
    </row>
    <row r="124" spans="1:43">
      <c r="B124" s="246">
        <v>1</v>
      </c>
      <c r="D124" s="1" t="s">
        <v>1157</v>
      </c>
      <c r="E124" s="1" t="s">
        <v>829</v>
      </c>
      <c r="F124" s="1" t="s">
        <v>1135</v>
      </c>
      <c r="G124" s="208" t="str">
        <f t="shared" si="26"/>
        <v>215</v>
      </c>
      <c r="H124" s="208" t="str">
        <f t="shared" si="27"/>
        <v>50</v>
      </c>
      <c r="I124" s="208" t="str">
        <f t="shared" si="28"/>
        <v>18</v>
      </c>
      <c r="J124" s="174"/>
      <c r="K124" s="174"/>
      <c r="L124" s="174"/>
      <c r="M124" s="174" t="s">
        <v>1837</v>
      </c>
      <c r="N124" s="1" t="s">
        <v>553</v>
      </c>
      <c r="O124" s="1" t="s">
        <v>554</v>
      </c>
      <c r="P124" s="1" t="str">
        <f t="shared" si="16"/>
        <v/>
      </c>
      <c r="Q124" s="168">
        <v>53400</v>
      </c>
      <c r="R124" s="169">
        <f>設定!$F$3</f>
        <v>1</v>
      </c>
      <c r="S124" s="130">
        <f>設定!$E$6</f>
        <v>1</v>
      </c>
      <c r="T124" s="950">
        <f t="shared" si="14"/>
        <v>53400</v>
      </c>
      <c r="U124" s="130">
        <f>設定!$E$12</f>
        <v>0</v>
      </c>
      <c r="V124" s="130">
        <f>設定!$I$12</f>
        <v>1</v>
      </c>
      <c r="W124" s="170">
        <f>設定!$C$25</f>
        <v>0</v>
      </c>
      <c r="X124" s="951">
        <f t="shared" si="29"/>
        <v>53400</v>
      </c>
      <c r="Y124" s="130">
        <f>設定!$E$35</f>
        <v>0</v>
      </c>
      <c r="Z124" s="130">
        <f>設定!$I$35</f>
        <v>1</v>
      </c>
      <c r="AA124" s="171">
        <f>設定!$D$41</f>
        <v>0</v>
      </c>
      <c r="AB124" s="170">
        <f>設定!$C$51</f>
        <v>1</v>
      </c>
      <c r="AC124" s="950">
        <f t="shared" si="30"/>
        <v>53400</v>
      </c>
      <c r="AD124" s="169">
        <f>設定!$D$78</f>
        <v>1.1000000000000001</v>
      </c>
      <c r="AE124" s="130">
        <f>設定!$E$82</f>
        <v>0</v>
      </c>
      <c r="AF124" s="130">
        <f>設定!$I$82</f>
        <v>0</v>
      </c>
      <c r="AG124" s="952">
        <f t="shared" si="31"/>
        <v>58740</v>
      </c>
      <c r="AH124" s="130">
        <f>設定!$E$35</f>
        <v>0</v>
      </c>
      <c r="AI124" s="130">
        <f>設定!$I$35</f>
        <v>1</v>
      </c>
      <c r="AJ124" s="170">
        <f>設定!$C$70</f>
        <v>0</v>
      </c>
      <c r="AK124" s="953">
        <f t="shared" si="32"/>
        <v>53400</v>
      </c>
      <c r="AL124" s="169">
        <f>設定!$D$78</f>
        <v>1.1000000000000001</v>
      </c>
      <c r="AM124" s="130">
        <f>設定!$E$82</f>
        <v>0</v>
      </c>
      <c r="AN124" s="130">
        <f>設定!$I$82</f>
        <v>0</v>
      </c>
      <c r="AO124" s="954">
        <f t="shared" si="33"/>
        <v>58740</v>
      </c>
      <c r="AP124" s="207"/>
      <c r="AQ124" s="202">
        <f t="shared" si="15"/>
        <v>1</v>
      </c>
    </row>
    <row r="125" spans="1:43">
      <c r="B125" s="246">
        <v>1</v>
      </c>
      <c r="D125" s="1" t="s">
        <v>1158</v>
      </c>
      <c r="E125" s="1" t="s">
        <v>829</v>
      </c>
      <c r="F125" s="1" t="s">
        <v>1135</v>
      </c>
      <c r="G125" s="208" t="str">
        <f t="shared" si="26"/>
        <v>225</v>
      </c>
      <c r="H125" s="208" t="str">
        <f t="shared" si="27"/>
        <v>50</v>
      </c>
      <c r="I125" s="208" t="str">
        <f t="shared" si="28"/>
        <v>18</v>
      </c>
      <c r="J125" s="174"/>
      <c r="K125" s="174"/>
      <c r="L125" s="174"/>
      <c r="M125" s="174" t="s">
        <v>1837</v>
      </c>
      <c r="N125" s="1" t="s">
        <v>26</v>
      </c>
      <c r="O125" s="1" t="s">
        <v>182</v>
      </c>
      <c r="P125" s="1" t="str">
        <f t="shared" si="16"/>
        <v/>
      </c>
      <c r="Q125" s="168">
        <v>56200</v>
      </c>
      <c r="R125" s="169">
        <f>設定!$F$3</f>
        <v>1</v>
      </c>
      <c r="S125" s="130">
        <f>設定!$E$6</f>
        <v>1</v>
      </c>
      <c r="T125" s="950">
        <f t="shared" si="14"/>
        <v>56200</v>
      </c>
      <c r="U125" s="130">
        <f>設定!$E$12</f>
        <v>0</v>
      </c>
      <c r="V125" s="130">
        <f>設定!$I$12</f>
        <v>1</v>
      </c>
      <c r="W125" s="170">
        <f>設定!$C$25</f>
        <v>0</v>
      </c>
      <c r="X125" s="951">
        <f t="shared" si="29"/>
        <v>56200</v>
      </c>
      <c r="Y125" s="130">
        <f>設定!$E$35</f>
        <v>0</v>
      </c>
      <c r="Z125" s="130">
        <f>設定!$I$35</f>
        <v>1</v>
      </c>
      <c r="AA125" s="171">
        <f>設定!$D$41</f>
        <v>0</v>
      </c>
      <c r="AB125" s="170">
        <f>設定!$C$51</f>
        <v>1</v>
      </c>
      <c r="AC125" s="950">
        <f t="shared" si="30"/>
        <v>56200</v>
      </c>
      <c r="AD125" s="169">
        <f>設定!$D$78</f>
        <v>1.1000000000000001</v>
      </c>
      <c r="AE125" s="130">
        <f>設定!$E$82</f>
        <v>0</v>
      </c>
      <c r="AF125" s="130">
        <f>設定!$I$82</f>
        <v>0</v>
      </c>
      <c r="AG125" s="952">
        <f t="shared" si="31"/>
        <v>61820</v>
      </c>
      <c r="AH125" s="130">
        <f>設定!$E$35</f>
        <v>0</v>
      </c>
      <c r="AI125" s="130">
        <f>設定!$I$35</f>
        <v>1</v>
      </c>
      <c r="AJ125" s="170">
        <f>設定!$C$70</f>
        <v>0</v>
      </c>
      <c r="AK125" s="953">
        <f t="shared" si="32"/>
        <v>56200</v>
      </c>
      <c r="AL125" s="169">
        <f>設定!$D$78</f>
        <v>1.1000000000000001</v>
      </c>
      <c r="AM125" s="130">
        <f>設定!$E$82</f>
        <v>0</v>
      </c>
      <c r="AN125" s="130">
        <f>設定!$I$82</f>
        <v>0</v>
      </c>
      <c r="AO125" s="954">
        <f t="shared" si="33"/>
        <v>61820</v>
      </c>
      <c r="AP125" s="207"/>
      <c r="AQ125" s="202">
        <f t="shared" si="15"/>
        <v>1</v>
      </c>
    </row>
    <row r="126" spans="1:43">
      <c r="B126" s="246">
        <v>1</v>
      </c>
      <c r="D126" s="1" t="s">
        <v>1159</v>
      </c>
      <c r="E126" s="1" t="s">
        <v>829</v>
      </c>
      <c r="F126" s="1" t="s">
        <v>1135</v>
      </c>
      <c r="G126" s="208" t="str">
        <f t="shared" si="26"/>
        <v>235</v>
      </c>
      <c r="H126" s="208" t="str">
        <f t="shared" si="27"/>
        <v>50</v>
      </c>
      <c r="I126" s="208" t="str">
        <f t="shared" si="28"/>
        <v>18</v>
      </c>
      <c r="J126" s="174"/>
      <c r="K126" s="174" t="s">
        <v>742</v>
      </c>
      <c r="L126" s="174"/>
      <c r="M126" s="174" t="s">
        <v>1730</v>
      </c>
      <c r="N126" s="1" t="s">
        <v>28</v>
      </c>
      <c r="O126" s="1" t="s">
        <v>184</v>
      </c>
      <c r="P126" s="1" t="str">
        <f t="shared" si="16"/>
        <v>△◇</v>
      </c>
      <c r="Q126" s="168">
        <v>56500</v>
      </c>
      <c r="R126" s="169">
        <f>設定!$F$3</f>
        <v>1</v>
      </c>
      <c r="S126" s="130">
        <f>設定!$E$6</f>
        <v>1</v>
      </c>
      <c r="T126" s="950">
        <f t="shared" si="14"/>
        <v>56500</v>
      </c>
      <c r="U126" s="130">
        <f>設定!$E$12</f>
        <v>0</v>
      </c>
      <c r="V126" s="130">
        <f>設定!$I$12</f>
        <v>1</v>
      </c>
      <c r="W126" s="170">
        <f>設定!$C$25</f>
        <v>0</v>
      </c>
      <c r="X126" s="951">
        <f t="shared" si="29"/>
        <v>56500</v>
      </c>
      <c r="Y126" s="130">
        <f>設定!$E$35</f>
        <v>0</v>
      </c>
      <c r="Z126" s="130">
        <f>設定!$I$35</f>
        <v>1</v>
      </c>
      <c r="AA126" s="171">
        <f>設定!$D$41</f>
        <v>0</v>
      </c>
      <c r="AB126" s="170">
        <f>設定!$C$51</f>
        <v>1</v>
      </c>
      <c r="AC126" s="950">
        <f t="shared" si="30"/>
        <v>56500</v>
      </c>
      <c r="AD126" s="169">
        <f>設定!$D$78</f>
        <v>1.1000000000000001</v>
      </c>
      <c r="AE126" s="130">
        <f>設定!$E$82</f>
        <v>0</v>
      </c>
      <c r="AF126" s="130">
        <f>設定!$I$82</f>
        <v>0</v>
      </c>
      <c r="AG126" s="952">
        <f t="shared" si="31"/>
        <v>62150</v>
      </c>
      <c r="AH126" s="130">
        <f>設定!$E$35</f>
        <v>0</v>
      </c>
      <c r="AI126" s="130">
        <f>設定!$I$35</f>
        <v>1</v>
      </c>
      <c r="AJ126" s="170">
        <f>設定!$C$70</f>
        <v>0</v>
      </c>
      <c r="AK126" s="953">
        <f t="shared" si="32"/>
        <v>56500</v>
      </c>
      <c r="AL126" s="169">
        <f>設定!$D$78</f>
        <v>1.1000000000000001</v>
      </c>
      <c r="AM126" s="130">
        <f>設定!$E$82</f>
        <v>0</v>
      </c>
      <c r="AN126" s="130">
        <f>設定!$I$82</f>
        <v>0</v>
      </c>
      <c r="AO126" s="954">
        <f t="shared" si="33"/>
        <v>62150</v>
      </c>
      <c r="AP126" s="207"/>
      <c r="AQ126" s="202">
        <f t="shared" si="15"/>
        <v>1</v>
      </c>
    </row>
    <row r="127" spans="1:43">
      <c r="B127" s="246">
        <v>1</v>
      </c>
      <c r="D127" s="1" t="s">
        <v>1160</v>
      </c>
      <c r="E127" s="1" t="s">
        <v>829</v>
      </c>
      <c r="F127" s="1" t="s">
        <v>1135</v>
      </c>
      <c r="G127" s="208" t="str">
        <f t="shared" si="26"/>
        <v>245</v>
      </c>
      <c r="H127" s="208" t="str">
        <f t="shared" si="27"/>
        <v>50</v>
      </c>
      <c r="I127" s="208" t="str">
        <f t="shared" si="28"/>
        <v>18</v>
      </c>
      <c r="J127" s="174" t="s">
        <v>304</v>
      </c>
      <c r="K127" s="174" t="s">
        <v>742</v>
      </c>
      <c r="L127" s="174"/>
      <c r="M127" s="174" t="s">
        <v>1837</v>
      </c>
      <c r="N127" s="1" t="s">
        <v>29</v>
      </c>
      <c r="O127" s="1" t="s">
        <v>1523</v>
      </c>
      <c r="P127" s="1" t="str">
        <f t="shared" si="16"/>
        <v>★◇</v>
      </c>
      <c r="Q127" s="168">
        <v>62900</v>
      </c>
      <c r="R127" s="169">
        <f>設定!$F$3</f>
        <v>1</v>
      </c>
      <c r="S127" s="130">
        <f>設定!$E$6</f>
        <v>1</v>
      </c>
      <c r="T127" s="950">
        <f t="shared" si="14"/>
        <v>62900</v>
      </c>
      <c r="U127" s="130">
        <f>設定!$E$12</f>
        <v>0</v>
      </c>
      <c r="V127" s="130">
        <f>設定!$I$12</f>
        <v>1</v>
      </c>
      <c r="W127" s="170">
        <f>設定!$C$25</f>
        <v>0</v>
      </c>
      <c r="X127" s="951">
        <f t="shared" si="29"/>
        <v>62900</v>
      </c>
      <c r="Y127" s="130">
        <f>設定!$E$35</f>
        <v>0</v>
      </c>
      <c r="Z127" s="130">
        <f>設定!$I$35</f>
        <v>1</v>
      </c>
      <c r="AA127" s="171">
        <f>設定!$D$41</f>
        <v>0</v>
      </c>
      <c r="AB127" s="170">
        <f>設定!$C$51</f>
        <v>1</v>
      </c>
      <c r="AC127" s="950">
        <f t="shared" si="30"/>
        <v>62900</v>
      </c>
      <c r="AD127" s="169">
        <f>設定!$D$78</f>
        <v>1.1000000000000001</v>
      </c>
      <c r="AE127" s="130">
        <f>設定!$E$82</f>
        <v>0</v>
      </c>
      <c r="AF127" s="130">
        <f>設定!$I$82</f>
        <v>0</v>
      </c>
      <c r="AG127" s="952">
        <f t="shared" si="31"/>
        <v>69190</v>
      </c>
      <c r="AH127" s="130">
        <f>設定!$E$35</f>
        <v>0</v>
      </c>
      <c r="AI127" s="130">
        <f>設定!$I$35</f>
        <v>1</v>
      </c>
      <c r="AJ127" s="170">
        <f>設定!$C$70</f>
        <v>0</v>
      </c>
      <c r="AK127" s="953">
        <f t="shared" si="32"/>
        <v>62900</v>
      </c>
      <c r="AL127" s="169">
        <f>設定!$D$78</f>
        <v>1.1000000000000001</v>
      </c>
      <c r="AM127" s="130">
        <f>設定!$E$82</f>
        <v>0</v>
      </c>
      <c r="AN127" s="130">
        <f>設定!$I$82</f>
        <v>0</v>
      </c>
      <c r="AO127" s="954">
        <f t="shared" si="33"/>
        <v>69190</v>
      </c>
      <c r="AP127" s="207"/>
      <c r="AQ127" s="202">
        <f t="shared" si="15"/>
        <v>1</v>
      </c>
    </row>
    <row r="128" spans="1:43">
      <c r="B128" s="246">
        <v>1</v>
      </c>
      <c r="D128" s="1" t="s">
        <v>1161</v>
      </c>
      <c r="E128" s="1" t="s">
        <v>829</v>
      </c>
      <c r="F128" s="1" t="s">
        <v>1135</v>
      </c>
      <c r="G128" s="208" t="str">
        <f t="shared" si="26"/>
        <v>215</v>
      </c>
      <c r="H128" s="208" t="str">
        <f t="shared" si="27"/>
        <v>55</v>
      </c>
      <c r="I128" s="208" t="str">
        <f t="shared" si="28"/>
        <v>18</v>
      </c>
      <c r="J128" s="174" t="s">
        <v>304</v>
      </c>
      <c r="K128" s="174"/>
      <c r="L128" s="174"/>
      <c r="M128" s="174" t="s">
        <v>1730</v>
      </c>
      <c r="N128" s="1" t="s">
        <v>25</v>
      </c>
      <c r="O128" s="1" t="s">
        <v>1228</v>
      </c>
      <c r="P128" s="1" t="str">
        <f t="shared" si="16"/>
        <v>△★</v>
      </c>
      <c r="Q128" s="168">
        <v>51800</v>
      </c>
      <c r="R128" s="169">
        <f>設定!$F$3</f>
        <v>1</v>
      </c>
      <c r="S128" s="130">
        <f>設定!$E$6</f>
        <v>1</v>
      </c>
      <c r="T128" s="950">
        <f t="shared" si="14"/>
        <v>51800</v>
      </c>
      <c r="U128" s="130">
        <f>設定!$E$12</f>
        <v>0</v>
      </c>
      <c r="V128" s="130">
        <f>設定!$I$12</f>
        <v>1</v>
      </c>
      <c r="W128" s="170">
        <f>設定!$C$25</f>
        <v>0</v>
      </c>
      <c r="X128" s="951">
        <f t="shared" si="29"/>
        <v>51800</v>
      </c>
      <c r="Y128" s="130">
        <f>設定!$E$35</f>
        <v>0</v>
      </c>
      <c r="Z128" s="130">
        <f>設定!$I$35</f>
        <v>1</v>
      </c>
      <c r="AA128" s="171">
        <f>設定!$D$41</f>
        <v>0</v>
      </c>
      <c r="AB128" s="170">
        <f>設定!$C$51</f>
        <v>1</v>
      </c>
      <c r="AC128" s="950">
        <f t="shared" si="30"/>
        <v>51800</v>
      </c>
      <c r="AD128" s="169">
        <f>設定!$D$78</f>
        <v>1.1000000000000001</v>
      </c>
      <c r="AE128" s="130">
        <f>設定!$E$82</f>
        <v>0</v>
      </c>
      <c r="AF128" s="130">
        <f>設定!$I$82</f>
        <v>0</v>
      </c>
      <c r="AG128" s="952">
        <f t="shared" si="31"/>
        <v>56980</v>
      </c>
      <c r="AH128" s="130">
        <f>設定!$E$35</f>
        <v>0</v>
      </c>
      <c r="AI128" s="130">
        <f>設定!$I$35</f>
        <v>1</v>
      </c>
      <c r="AJ128" s="170">
        <f>設定!$C$70</f>
        <v>0</v>
      </c>
      <c r="AK128" s="953">
        <f t="shared" si="32"/>
        <v>51800</v>
      </c>
      <c r="AL128" s="169">
        <f>設定!$D$78</f>
        <v>1.1000000000000001</v>
      </c>
      <c r="AM128" s="130">
        <f>設定!$E$82</f>
        <v>0</v>
      </c>
      <c r="AN128" s="130">
        <f>設定!$I$82</f>
        <v>0</v>
      </c>
      <c r="AO128" s="954">
        <f t="shared" si="33"/>
        <v>56980</v>
      </c>
      <c r="AP128" s="207"/>
      <c r="AQ128" s="202">
        <f t="shared" si="15"/>
        <v>1</v>
      </c>
    </row>
    <row r="129" spans="1:43">
      <c r="A129" s="246"/>
      <c r="B129" s="246">
        <v>1</v>
      </c>
      <c r="D129" s="1" t="s">
        <v>1507</v>
      </c>
      <c r="E129" s="1" t="s">
        <v>829</v>
      </c>
      <c r="F129" s="1" t="s">
        <v>1135</v>
      </c>
      <c r="G129" s="208" t="str">
        <f t="shared" si="26"/>
        <v>225</v>
      </c>
      <c r="H129" s="208" t="str">
        <f t="shared" si="27"/>
        <v>55</v>
      </c>
      <c r="I129" s="208" t="str">
        <f t="shared" si="28"/>
        <v>18</v>
      </c>
      <c r="J129" s="174" t="s">
        <v>304</v>
      </c>
      <c r="K129" s="174"/>
      <c r="L129" s="174"/>
      <c r="M129" s="174" t="s">
        <v>1730</v>
      </c>
      <c r="N129" s="1" t="s">
        <v>27</v>
      </c>
      <c r="O129" s="1" t="s">
        <v>1506</v>
      </c>
      <c r="P129" s="1" t="str">
        <f t="shared" si="16"/>
        <v>△★</v>
      </c>
      <c r="Q129" s="168">
        <v>51000</v>
      </c>
      <c r="R129" s="186">
        <f>設定!$F$3</f>
        <v>1</v>
      </c>
      <c r="S129" s="130">
        <f>設定!$E$6</f>
        <v>1</v>
      </c>
      <c r="T129" s="950">
        <f t="shared" si="14"/>
        <v>51000</v>
      </c>
      <c r="U129" s="130">
        <f>設定!$E$12</f>
        <v>0</v>
      </c>
      <c r="V129" s="130">
        <f>設定!$I$12</f>
        <v>1</v>
      </c>
      <c r="W129" s="187">
        <f>設定!$C$25</f>
        <v>0</v>
      </c>
      <c r="X129" s="951">
        <f t="shared" si="29"/>
        <v>51000</v>
      </c>
      <c r="Y129" s="130">
        <f>設定!$E$35</f>
        <v>0</v>
      </c>
      <c r="Z129" s="130">
        <f>設定!$I$35</f>
        <v>1</v>
      </c>
      <c r="AA129" s="188">
        <f>設定!$D$41</f>
        <v>0</v>
      </c>
      <c r="AB129" s="187">
        <f>設定!$C$51</f>
        <v>1</v>
      </c>
      <c r="AC129" s="950">
        <f t="shared" si="30"/>
        <v>51000</v>
      </c>
      <c r="AD129" s="186">
        <f>設定!$D$78</f>
        <v>1.1000000000000001</v>
      </c>
      <c r="AE129" s="130">
        <f>設定!$E$82</f>
        <v>0</v>
      </c>
      <c r="AF129" s="130">
        <f>設定!$I$82</f>
        <v>0</v>
      </c>
      <c r="AG129" s="952">
        <f t="shared" si="31"/>
        <v>56100</v>
      </c>
      <c r="AH129" s="130">
        <f>設定!$E$35</f>
        <v>0</v>
      </c>
      <c r="AI129" s="130">
        <f>設定!$I$35</f>
        <v>1</v>
      </c>
      <c r="AJ129" s="187">
        <f>設定!$C$70</f>
        <v>0</v>
      </c>
      <c r="AK129" s="953">
        <f t="shared" si="32"/>
        <v>51000</v>
      </c>
      <c r="AL129" s="186">
        <f>設定!$D$78</f>
        <v>1.1000000000000001</v>
      </c>
      <c r="AM129" s="130">
        <f>設定!$E$82</f>
        <v>0</v>
      </c>
      <c r="AN129" s="130">
        <f>設定!$I$82</f>
        <v>0</v>
      </c>
      <c r="AO129" s="954">
        <f t="shared" si="33"/>
        <v>56100</v>
      </c>
      <c r="AP129" s="207"/>
      <c r="AQ129" s="202">
        <f t="shared" si="15"/>
        <v>1</v>
      </c>
    </row>
    <row r="130" spans="1:43">
      <c r="B130" s="246">
        <v>1</v>
      </c>
      <c r="D130" s="1" t="s">
        <v>1162</v>
      </c>
      <c r="E130" s="1" t="s">
        <v>829</v>
      </c>
      <c r="F130" s="1" t="s">
        <v>1135</v>
      </c>
      <c r="G130" s="208" t="str">
        <f t="shared" si="26"/>
        <v>225</v>
      </c>
      <c r="H130" s="208" t="str">
        <f t="shared" si="27"/>
        <v>55</v>
      </c>
      <c r="I130" s="208" t="str">
        <f t="shared" si="28"/>
        <v>18</v>
      </c>
      <c r="J130" s="174"/>
      <c r="K130" s="174"/>
      <c r="L130" s="174"/>
      <c r="M130" s="174" t="s">
        <v>1730</v>
      </c>
      <c r="N130" s="1" t="s">
        <v>27</v>
      </c>
      <c r="O130" s="1" t="s">
        <v>183</v>
      </c>
      <c r="P130" s="1" t="str">
        <f t="shared" si="16"/>
        <v>△</v>
      </c>
      <c r="Q130" s="168">
        <v>51000</v>
      </c>
      <c r="R130" s="186">
        <f>設定!$F$3</f>
        <v>1</v>
      </c>
      <c r="S130" s="130">
        <f>設定!$E$6</f>
        <v>1</v>
      </c>
      <c r="T130" s="950">
        <f t="shared" si="14"/>
        <v>51000</v>
      </c>
      <c r="U130" s="130">
        <f>設定!$E$12</f>
        <v>0</v>
      </c>
      <c r="V130" s="130">
        <f>設定!$I$12</f>
        <v>1</v>
      </c>
      <c r="W130" s="187">
        <f>設定!$C$25</f>
        <v>0</v>
      </c>
      <c r="X130" s="951">
        <f t="shared" si="29"/>
        <v>51000</v>
      </c>
      <c r="Y130" s="130">
        <f>設定!$E$35</f>
        <v>0</v>
      </c>
      <c r="Z130" s="130">
        <f>設定!$I$35</f>
        <v>1</v>
      </c>
      <c r="AA130" s="188">
        <f>設定!$D$41</f>
        <v>0</v>
      </c>
      <c r="AB130" s="187">
        <f>設定!$C$51</f>
        <v>1</v>
      </c>
      <c r="AC130" s="950">
        <f t="shared" si="30"/>
        <v>51000</v>
      </c>
      <c r="AD130" s="186">
        <f>設定!$D$78</f>
        <v>1.1000000000000001</v>
      </c>
      <c r="AE130" s="130">
        <f>設定!$E$82</f>
        <v>0</v>
      </c>
      <c r="AF130" s="130">
        <f>設定!$I$82</f>
        <v>0</v>
      </c>
      <c r="AG130" s="952">
        <f t="shared" si="31"/>
        <v>56100</v>
      </c>
      <c r="AH130" s="130">
        <f>設定!$E$35</f>
        <v>0</v>
      </c>
      <c r="AI130" s="130">
        <f>設定!$I$35</f>
        <v>1</v>
      </c>
      <c r="AJ130" s="187">
        <f>設定!$C$70</f>
        <v>0</v>
      </c>
      <c r="AK130" s="953">
        <f t="shared" si="32"/>
        <v>51000</v>
      </c>
      <c r="AL130" s="186">
        <f>設定!$D$78</f>
        <v>1.1000000000000001</v>
      </c>
      <c r="AM130" s="130">
        <f>設定!$E$82</f>
        <v>0</v>
      </c>
      <c r="AN130" s="130">
        <f>設定!$I$82</f>
        <v>0</v>
      </c>
      <c r="AO130" s="954">
        <f t="shared" si="33"/>
        <v>56100</v>
      </c>
      <c r="AP130" s="207"/>
      <c r="AQ130" s="202">
        <f t="shared" si="15"/>
        <v>1</v>
      </c>
    </row>
    <row r="131" spans="1:43">
      <c r="B131" s="246">
        <v>1</v>
      </c>
      <c r="D131" s="1" t="s">
        <v>1267</v>
      </c>
      <c r="E131" s="1" t="s">
        <v>828</v>
      </c>
      <c r="F131" s="1" t="s">
        <v>1135</v>
      </c>
      <c r="G131" s="208" t="str">
        <f t="shared" si="26"/>
        <v>255</v>
      </c>
      <c r="H131" s="208" t="str">
        <f t="shared" si="27"/>
        <v>55</v>
      </c>
      <c r="I131" s="208" t="str">
        <f t="shared" si="28"/>
        <v>18</v>
      </c>
      <c r="J131" s="174" t="s">
        <v>304</v>
      </c>
      <c r="K131" s="174" t="s">
        <v>742</v>
      </c>
      <c r="L131" s="174"/>
      <c r="M131" s="174" t="s">
        <v>1837</v>
      </c>
      <c r="N131" s="1" t="s">
        <v>131</v>
      </c>
      <c r="O131" s="1" t="s">
        <v>859</v>
      </c>
      <c r="P131" s="1" t="str">
        <f t="shared" si="16"/>
        <v>★◇</v>
      </c>
      <c r="Q131" s="168">
        <v>66100</v>
      </c>
      <c r="R131" s="169">
        <f>設定!$F$3</f>
        <v>1</v>
      </c>
      <c r="S131" s="130">
        <f>設定!$E$6</f>
        <v>1</v>
      </c>
      <c r="T131" s="950">
        <f t="shared" si="14"/>
        <v>66100</v>
      </c>
      <c r="U131" s="130">
        <f>設定!$E$12</f>
        <v>0</v>
      </c>
      <c r="V131" s="130">
        <f>設定!$I$12</f>
        <v>1</v>
      </c>
      <c r="W131" s="170">
        <f>設定!$C$25</f>
        <v>0</v>
      </c>
      <c r="X131" s="951">
        <f t="shared" si="29"/>
        <v>66100</v>
      </c>
      <c r="Y131" s="130">
        <f>設定!$E$35</f>
        <v>0</v>
      </c>
      <c r="Z131" s="130">
        <f>設定!$I$35</f>
        <v>1</v>
      </c>
      <c r="AA131" s="171">
        <f>設定!$D$41</f>
        <v>0</v>
      </c>
      <c r="AB131" s="170">
        <f>設定!$C$51</f>
        <v>1</v>
      </c>
      <c r="AC131" s="950">
        <f t="shared" si="30"/>
        <v>66100</v>
      </c>
      <c r="AD131" s="169">
        <f>設定!$D$78</f>
        <v>1.1000000000000001</v>
      </c>
      <c r="AE131" s="130">
        <f>設定!$E$82</f>
        <v>0</v>
      </c>
      <c r="AF131" s="130">
        <f>設定!$I$82</f>
        <v>0</v>
      </c>
      <c r="AG131" s="952">
        <f t="shared" si="31"/>
        <v>72710</v>
      </c>
      <c r="AH131" s="130">
        <f>設定!$E$35</f>
        <v>0</v>
      </c>
      <c r="AI131" s="130">
        <f>設定!$I$35</f>
        <v>1</v>
      </c>
      <c r="AJ131" s="170">
        <f>設定!$C$70</f>
        <v>0</v>
      </c>
      <c r="AK131" s="953">
        <f t="shared" si="32"/>
        <v>66100</v>
      </c>
      <c r="AL131" s="169">
        <f>設定!$D$78</f>
        <v>1.1000000000000001</v>
      </c>
      <c r="AM131" s="130">
        <f>設定!$E$82</f>
        <v>0</v>
      </c>
      <c r="AN131" s="130">
        <f>設定!$I$82</f>
        <v>0</v>
      </c>
      <c r="AO131" s="954">
        <f t="shared" si="33"/>
        <v>72710</v>
      </c>
      <c r="AP131" s="207"/>
      <c r="AQ131" s="202">
        <f t="shared" si="15"/>
        <v>1</v>
      </c>
    </row>
    <row r="132" spans="1:43">
      <c r="B132" s="246">
        <v>1</v>
      </c>
      <c r="D132" s="1" t="s">
        <v>1163</v>
      </c>
      <c r="E132" s="1" t="s">
        <v>310</v>
      </c>
      <c r="F132" s="1" t="s">
        <v>1135</v>
      </c>
      <c r="G132" s="208" t="str">
        <f t="shared" si="26"/>
        <v>215</v>
      </c>
      <c r="H132" s="208" t="str">
        <f t="shared" si="27"/>
        <v>60</v>
      </c>
      <c r="I132" s="208" t="str">
        <f t="shared" si="28"/>
        <v>18</v>
      </c>
      <c r="J132" s="174" t="s">
        <v>304</v>
      </c>
      <c r="K132" s="174"/>
      <c r="L132" s="174"/>
      <c r="M132" s="174" t="s">
        <v>1730</v>
      </c>
      <c r="N132" s="1" t="s">
        <v>1236</v>
      </c>
      <c r="O132" s="1" t="s">
        <v>1524</v>
      </c>
      <c r="P132" s="1" t="str">
        <f t="shared" si="16"/>
        <v>△★</v>
      </c>
      <c r="Q132" s="168">
        <v>46400</v>
      </c>
      <c r="R132" s="169">
        <f>設定!$F$3</f>
        <v>1</v>
      </c>
      <c r="S132" s="130">
        <f>設定!$E$6</f>
        <v>1</v>
      </c>
      <c r="T132" s="950">
        <f t="shared" si="14"/>
        <v>46400</v>
      </c>
      <c r="U132" s="130">
        <f>設定!$E$12</f>
        <v>0</v>
      </c>
      <c r="V132" s="130">
        <f>設定!$I$12</f>
        <v>1</v>
      </c>
      <c r="W132" s="170">
        <f>設定!$C$25</f>
        <v>0</v>
      </c>
      <c r="X132" s="951">
        <f t="shared" si="29"/>
        <v>46400</v>
      </c>
      <c r="Y132" s="130">
        <f>設定!$E$35</f>
        <v>0</v>
      </c>
      <c r="Z132" s="130">
        <f>設定!$I$35</f>
        <v>1</v>
      </c>
      <c r="AA132" s="171">
        <f>設定!$D$41</f>
        <v>0</v>
      </c>
      <c r="AB132" s="170">
        <f>設定!$C$51</f>
        <v>1</v>
      </c>
      <c r="AC132" s="950">
        <f t="shared" si="30"/>
        <v>46400</v>
      </c>
      <c r="AD132" s="169">
        <f>設定!$D$78</f>
        <v>1.1000000000000001</v>
      </c>
      <c r="AE132" s="130">
        <f>設定!$E$82</f>
        <v>0</v>
      </c>
      <c r="AF132" s="130">
        <f>設定!$I$82</f>
        <v>0</v>
      </c>
      <c r="AG132" s="952">
        <f t="shared" si="31"/>
        <v>51040</v>
      </c>
      <c r="AH132" s="130">
        <f>設定!$E$35</f>
        <v>0</v>
      </c>
      <c r="AI132" s="130">
        <f>設定!$I$35</f>
        <v>1</v>
      </c>
      <c r="AJ132" s="170">
        <f>設定!$C$70</f>
        <v>0</v>
      </c>
      <c r="AK132" s="953">
        <f t="shared" si="32"/>
        <v>46400</v>
      </c>
      <c r="AL132" s="169">
        <f>設定!$D$78</f>
        <v>1.1000000000000001</v>
      </c>
      <c r="AM132" s="130">
        <f>設定!$E$82</f>
        <v>0</v>
      </c>
      <c r="AN132" s="130">
        <f>設定!$I$82</f>
        <v>0</v>
      </c>
      <c r="AO132" s="954">
        <f t="shared" si="33"/>
        <v>51040</v>
      </c>
      <c r="AP132" s="207"/>
      <c r="AQ132" s="202">
        <f t="shared" si="15"/>
        <v>1</v>
      </c>
    </row>
    <row r="133" spans="1:43">
      <c r="B133" s="246">
        <v>1</v>
      </c>
      <c r="D133" s="1" t="s">
        <v>1164</v>
      </c>
      <c r="E133" s="1" t="s">
        <v>310</v>
      </c>
      <c r="F133" s="1" t="s">
        <v>1135</v>
      </c>
      <c r="G133" s="208" t="str">
        <f t="shared" si="26"/>
        <v>225</v>
      </c>
      <c r="H133" s="208" t="str">
        <f t="shared" si="27"/>
        <v>60</v>
      </c>
      <c r="I133" s="208" t="str">
        <f t="shared" si="28"/>
        <v>18</v>
      </c>
      <c r="J133" s="174"/>
      <c r="K133" s="174"/>
      <c r="L133" s="174"/>
      <c r="M133" s="174" t="s">
        <v>1730</v>
      </c>
      <c r="N133" s="1" t="s">
        <v>145</v>
      </c>
      <c r="O133" s="1" t="s">
        <v>720</v>
      </c>
      <c r="P133" s="1" t="str">
        <f t="shared" si="16"/>
        <v>△</v>
      </c>
      <c r="Q133" s="168">
        <v>44800</v>
      </c>
      <c r="R133" s="169">
        <f>設定!$F$3</f>
        <v>1</v>
      </c>
      <c r="S133" s="130">
        <f>設定!$E$6</f>
        <v>1</v>
      </c>
      <c r="T133" s="950">
        <f t="shared" ref="T133:T196" si="34">ROUND(ROUND(ROUND(Q133*R133,0),-1),-S133)</f>
        <v>44800</v>
      </c>
      <c r="U133" s="130">
        <f>設定!$E$12</f>
        <v>0</v>
      </c>
      <c r="V133" s="130">
        <f>設定!$I$12</f>
        <v>1</v>
      </c>
      <c r="W133" s="170">
        <f>設定!$C$25</f>
        <v>0</v>
      </c>
      <c r="X133" s="951">
        <f t="shared" si="29"/>
        <v>44800</v>
      </c>
      <c r="Y133" s="130">
        <f>設定!$E$35</f>
        <v>0</v>
      </c>
      <c r="Z133" s="130">
        <f>設定!$I$35</f>
        <v>1</v>
      </c>
      <c r="AA133" s="171">
        <f>設定!$D$41</f>
        <v>0</v>
      </c>
      <c r="AB133" s="170">
        <f>設定!$C$51</f>
        <v>1</v>
      </c>
      <c r="AC133" s="950">
        <f t="shared" si="30"/>
        <v>44800</v>
      </c>
      <c r="AD133" s="169">
        <f>設定!$D$78</f>
        <v>1.1000000000000001</v>
      </c>
      <c r="AE133" s="130">
        <f>設定!$E$82</f>
        <v>0</v>
      </c>
      <c r="AF133" s="130">
        <f>設定!$I$82</f>
        <v>0</v>
      </c>
      <c r="AG133" s="952">
        <f t="shared" si="31"/>
        <v>49280</v>
      </c>
      <c r="AH133" s="130">
        <f>設定!$E$35</f>
        <v>0</v>
      </c>
      <c r="AI133" s="130">
        <f>設定!$I$35</f>
        <v>1</v>
      </c>
      <c r="AJ133" s="170">
        <f>設定!$C$70</f>
        <v>0</v>
      </c>
      <c r="AK133" s="953">
        <f t="shared" si="32"/>
        <v>44800</v>
      </c>
      <c r="AL133" s="169">
        <f>設定!$D$78</f>
        <v>1.1000000000000001</v>
      </c>
      <c r="AM133" s="130">
        <f>設定!$E$82</f>
        <v>0</v>
      </c>
      <c r="AN133" s="130">
        <f>設定!$I$82</f>
        <v>0</v>
      </c>
      <c r="AO133" s="954">
        <f t="shared" si="33"/>
        <v>49280</v>
      </c>
      <c r="AP133" s="207"/>
      <c r="AQ133" s="202">
        <f t="shared" si="15"/>
        <v>1</v>
      </c>
    </row>
    <row r="134" spans="1:43">
      <c r="B134" s="246">
        <v>1</v>
      </c>
      <c r="D134" s="1" t="s">
        <v>1268</v>
      </c>
      <c r="E134" s="1" t="s">
        <v>310</v>
      </c>
      <c r="F134" s="1" t="s">
        <v>1135</v>
      </c>
      <c r="G134" s="208" t="str">
        <f t="shared" si="26"/>
        <v>235</v>
      </c>
      <c r="H134" s="208" t="str">
        <f t="shared" si="27"/>
        <v>60</v>
      </c>
      <c r="I134" s="208" t="str">
        <f t="shared" si="28"/>
        <v>18</v>
      </c>
      <c r="J134" s="174" t="s">
        <v>304</v>
      </c>
      <c r="K134" s="174" t="s">
        <v>742</v>
      </c>
      <c r="L134" s="174"/>
      <c r="M134" s="174" t="s">
        <v>1837</v>
      </c>
      <c r="N134" s="1" t="s">
        <v>146</v>
      </c>
      <c r="O134" s="1" t="s">
        <v>1356</v>
      </c>
      <c r="P134" s="1" t="str">
        <f t="shared" si="16"/>
        <v>★◇</v>
      </c>
      <c r="Q134" s="168">
        <v>48000</v>
      </c>
      <c r="R134" s="169">
        <f>設定!$F$3</f>
        <v>1</v>
      </c>
      <c r="S134" s="130">
        <f>設定!$E$6</f>
        <v>1</v>
      </c>
      <c r="T134" s="950">
        <f t="shared" si="34"/>
        <v>48000</v>
      </c>
      <c r="U134" s="130">
        <f>設定!$E$12</f>
        <v>0</v>
      </c>
      <c r="V134" s="130">
        <f>設定!$I$12</f>
        <v>1</v>
      </c>
      <c r="W134" s="170">
        <f>設定!$C$25</f>
        <v>0</v>
      </c>
      <c r="X134" s="951">
        <f t="shared" si="29"/>
        <v>48000</v>
      </c>
      <c r="Y134" s="130">
        <f>設定!$E$35</f>
        <v>0</v>
      </c>
      <c r="Z134" s="130">
        <f>設定!$I$35</f>
        <v>1</v>
      </c>
      <c r="AA134" s="171">
        <f>設定!$D$41</f>
        <v>0</v>
      </c>
      <c r="AB134" s="170">
        <f>設定!$C$51</f>
        <v>1</v>
      </c>
      <c r="AC134" s="950">
        <f t="shared" si="30"/>
        <v>48000</v>
      </c>
      <c r="AD134" s="169">
        <f>設定!$D$78</f>
        <v>1.1000000000000001</v>
      </c>
      <c r="AE134" s="130">
        <f>設定!$E$82</f>
        <v>0</v>
      </c>
      <c r="AF134" s="130">
        <f>設定!$I$82</f>
        <v>0</v>
      </c>
      <c r="AG134" s="952">
        <f t="shared" si="31"/>
        <v>52800</v>
      </c>
      <c r="AH134" s="130">
        <f>設定!$E$35</f>
        <v>0</v>
      </c>
      <c r="AI134" s="130">
        <f>設定!$I$35</f>
        <v>1</v>
      </c>
      <c r="AJ134" s="170">
        <f>設定!$C$70</f>
        <v>0</v>
      </c>
      <c r="AK134" s="953">
        <f t="shared" si="32"/>
        <v>48000</v>
      </c>
      <c r="AL134" s="169">
        <f>設定!$D$78</f>
        <v>1.1000000000000001</v>
      </c>
      <c r="AM134" s="130">
        <f>設定!$E$82</f>
        <v>0</v>
      </c>
      <c r="AN134" s="130">
        <f>設定!$I$82</f>
        <v>0</v>
      </c>
      <c r="AO134" s="954">
        <f t="shared" si="33"/>
        <v>52800</v>
      </c>
      <c r="AP134" s="207"/>
      <c r="AQ134" s="202">
        <f t="shared" ref="AQ134:AQ197" si="35">COUNTIF(D:D,D134)</f>
        <v>1</v>
      </c>
    </row>
    <row r="135" spans="1:43">
      <c r="B135" s="246">
        <v>1</v>
      </c>
      <c r="D135" s="1" t="s">
        <v>1165</v>
      </c>
      <c r="E135" s="1" t="s">
        <v>829</v>
      </c>
      <c r="F135" s="1" t="s">
        <v>1135</v>
      </c>
      <c r="G135" s="208" t="str">
        <f t="shared" si="26"/>
        <v>205</v>
      </c>
      <c r="H135" s="208" t="str">
        <f t="shared" si="27"/>
        <v>40</v>
      </c>
      <c r="I135" s="208" t="str">
        <f t="shared" si="28"/>
        <v>17</v>
      </c>
      <c r="J135" s="174" t="s">
        <v>304</v>
      </c>
      <c r="K135" s="174"/>
      <c r="L135" s="174"/>
      <c r="M135" s="174" t="s">
        <v>1837</v>
      </c>
      <c r="N135" s="1" t="s">
        <v>769</v>
      </c>
      <c r="O135" s="1" t="s">
        <v>1229</v>
      </c>
      <c r="P135" s="1" t="str">
        <f t="shared" ref="P135:P198" si="36">IF(M135="△","△","") &amp; J135 &amp; K135 &amp; L135</f>
        <v>★</v>
      </c>
      <c r="Q135" s="168">
        <v>53400</v>
      </c>
      <c r="R135" s="169">
        <f>設定!$F$3</f>
        <v>1</v>
      </c>
      <c r="S135" s="130">
        <f>設定!$E$6</f>
        <v>1</v>
      </c>
      <c r="T135" s="950">
        <f t="shared" si="34"/>
        <v>53400</v>
      </c>
      <c r="U135" s="130">
        <f>設定!$E$12</f>
        <v>0</v>
      </c>
      <c r="V135" s="130">
        <f>設定!$I$12</f>
        <v>1</v>
      </c>
      <c r="W135" s="170">
        <f>設定!$C$25</f>
        <v>0</v>
      </c>
      <c r="X135" s="951">
        <f t="shared" si="29"/>
        <v>53400</v>
      </c>
      <c r="Y135" s="130">
        <f>設定!$E$35</f>
        <v>0</v>
      </c>
      <c r="Z135" s="130">
        <f>設定!$I$35</f>
        <v>1</v>
      </c>
      <c r="AA135" s="171">
        <f>設定!$D$41</f>
        <v>0</v>
      </c>
      <c r="AB135" s="170">
        <f>設定!$C$51</f>
        <v>1</v>
      </c>
      <c r="AC135" s="950">
        <f t="shared" si="30"/>
        <v>53400</v>
      </c>
      <c r="AD135" s="169">
        <f>設定!$D$78</f>
        <v>1.1000000000000001</v>
      </c>
      <c r="AE135" s="130">
        <f>設定!$E$82</f>
        <v>0</v>
      </c>
      <c r="AF135" s="130">
        <f>設定!$I$82</f>
        <v>0</v>
      </c>
      <c r="AG135" s="952">
        <f t="shared" si="31"/>
        <v>58740</v>
      </c>
      <c r="AH135" s="130">
        <f>設定!$E$35</f>
        <v>0</v>
      </c>
      <c r="AI135" s="130">
        <f>設定!$I$35</f>
        <v>1</v>
      </c>
      <c r="AJ135" s="170">
        <f>設定!$C$70</f>
        <v>0</v>
      </c>
      <c r="AK135" s="953">
        <f t="shared" si="32"/>
        <v>53400</v>
      </c>
      <c r="AL135" s="169">
        <f>設定!$D$78</f>
        <v>1.1000000000000001</v>
      </c>
      <c r="AM135" s="130">
        <f>設定!$E$82</f>
        <v>0</v>
      </c>
      <c r="AN135" s="130">
        <f>設定!$I$82</f>
        <v>0</v>
      </c>
      <c r="AO135" s="954">
        <f t="shared" si="33"/>
        <v>58740</v>
      </c>
      <c r="AP135" s="207"/>
      <c r="AQ135" s="202">
        <f t="shared" si="35"/>
        <v>1</v>
      </c>
    </row>
    <row r="136" spans="1:43">
      <c r="B136" s="246">
        <v>1</v>
      </c>
      <c r="D136" s="1" t="s">
        <v>1166</v>
      </c>
      <c r="E136" s="1" t="s">
        <v>829</v>
      </c>
      <c r="F136" s="1" t="s">
        <v>1135</v>
      </c>
      <c r="G136" s="208" t="str">
        <f t="shared" si="26"/>
        <v>195</v>
      </c>
      <c r="H136" s="208" t="str">
        <f t="shared" si="27"/>
        <v>45</v>
      </c>
      <c r="I136" s="208" t="str">
        <f t="shared" si="28"/>
        <v>17</v>
      </c>
      <c r="J136" s="174"/>
      <c r="K136" s="174"/>
      <c r="L136" s="174"/>
      <c r="M136" s="174" t="s">
        <v>1730</v>
      </c>
      <c r="N136" s="1" t="s">
        <v>30</v>
      </c>
      <c r="O136" s="1" t="s">
        <v>185</v>
      </c>
      <c r="P136" s="1" t="str">
        <f t="shared" si="36"/>
        <v>△</v>
      </c>
      <c r="Q136" s="168">
        <v>40500</v>
      </c>
      <c r="R136" s="169">
        <f>設定!$F$3</f>
        <v>1</v>
      </c>
      <c r="S136" s="130">
        <f>設定!$E$6</f>
        <v>1</v>
      </c>
      <c r="T136" s="950">
        <f t="shared" si="34"/>
        <v>40500</v>
      </c>
      <c r="U136" s="130">
        <f>設定!$E$12</f>
        <v>0</v>
      </c>
      <c r="V136" s="130">
        <f>設定!$I$12</f>
        <v>1</v>
      </c>
      <c r="W136" s="170">
        <f>設定!$C$25</f>
        <v>0</v>
      </c>
      <c r="X136" s="951">
        <f t="shared" si="29"/>
        <v>40500</v>
      </c>
      <c r="Y136" s="130">
        <f>設定!$E$35</f>
        <v>0</v>
      </c>
      <c r="Z136" s="130">
        <f>設定!$I$35</f>
        <v>1</v>
      </c>
      <c r="AA136" s="171">
        <f>設定!$D$41</f>
        <v>0</v>
      </c>
      <c r="AB136" s="170">
        <f>設定!$C$51</f>
        <v>1</v>
      </c>
      <c r="AC136" s="950">
        <f t="shared" si="30"/>
        <v>40500</v>
      </c>
      <c r="AD136" s="169">
        <f>設定!$D$78</f>
        <v>1.1000000000000001</v>
      </c>
      <c r="AE136" s="130">
        <f>設定!$E$82</f>
        <v>0</v>
      </c>
      <c r="AF136" s="130">
        <f>設定!$I$82</f>
        <v>0</v>
      </c>
      <c r="AG136" s="952">
        <f t="shared" si="31"/>
        <v>44550</v>
      </c>
      <c r="AH136" s="130">
        <f>設定!$E$35</f>
        <v>0</v>
      </c>
      <c r="AI136" s="130">
        <f>設定!$I$35</f>
        <v>1</v>
      </c>
      <c r="AJ136" s="170">
        <f>設定!$C$70</f>
        <v>0</v>
      </c>
      <c r="AK136" s="953">
        <f t="shared" si="32"/>
        <v>40500</v>
      </c>
      <c r="AL136" s="169">
        <f>設定!$D$78</f>
        <v>1.1000000000000001</v>
      </c>
      <c r="AM136" s="130">
        <f>設定!$E$82</f>
        <v>0</v>
      </c>
      <c r="AN136" s="130">
        <f>設定!$I$82</f>
        <v>0</v>
      </c>
      <c r="AO136" s="954">
        <f t="shared" si="33"/>
        <v>44550</v>
      </c>
      <c r="AP136" s="207"/>
      <c r="AQ136" s="202">
        <f t="shared" si="35"/>
        <v>1</v>
      </c>
    </row>
    <row r="137" spans="1:43">
      <c r="B137" s="246">
        <v>1</v>
      </c>
      <c r="D137" s="1" t="s">
        <v>1167</v>
      </c>
      <c r="E137" s="1" t="s">
        <v>829</v>
      </c>
      <c r="F137" s="1" t="s">
        <v>1135</v>
      </c>
      <c r="G137" s="208" t="str">
        <f t="shared" si="26"/>
        <v>205</v>
      </c>
      <c r="H137" s="208" t="str">
        <f t="shared" si="27"/>
        <v>45</v>
      </c>
      <c r="I137" s="208" t="str">
        <f t="shared" si="28"/>
        <v>17</v>
      </c>
      <c r="J137" s="174" t="s">
        <v>304</v>
      </c>
      <c r="K137" s="174"/>
      <c r="L137" s="174"/>
      <c r="M137" s="174" t="s">
        <v>1730</v>
      </c>
      <c r="N137" s="1" t="s">
        <v>32</v>
      </c>
      <c r="O137" s="1" t="s">
        <v>555</v>
      </c>
      <c r="P137" s="1" t="str">
        <f t="shared" si="36"/>
        <v>△★</v>
      </c>
      <c r="Q137" s="168">
        <v>43400</v>
      </c>
      <c r="R137" s="169">
        <f>設定!$F$3</f>
        <v>1</v>
      </c>
      <c r="S137" s="130">
        <f>設定!$E$6</f>
        <v>1</v>
      </c>
      <c r="T137" s="950">
        <f t="shared" si="34"/>
        <v>43400</v>
      </c>
      <c r="U137" s="130">
        <f>設定!$E$12</f>
        <v>0</v>
      </c>
      <c r="V137" s="130">
        <f>設定!$I$12</f>
        <v>1</v>
      </c>
      <c r="W137" s="170">
        <f>設定!$C$25</f>
        <v>0</v>
      </c>
      <c r="X137" s="951">
        <f t="shared" si="29"/>
        <v>43400</v>
      </c>
      <c r="Y137" s="130">
        <f>設定!$E$35</f>
        <v>0</v>
      </c>
      <c r="Z137" s="130">
        <f>設定!$I$35</f>
        <v>1</v>
      </c>
      <c r="AA137" s="171">
        <f>設定!$D$41</f>
        <v>0</v>
      </c>
      <c r="AB137" s="170">
        <f>設定!$C$51</f>
        <v>1</v>
      </c>
      <c r="AC137" s="950">
        <f t="shared" si="30"/>
        <v>43400</v>
      </c>
      <c r="AD137" s="169">
        <f>設定!$D$78</f>
        <v>1.1000000000000001</v>
      </c>
      <c r="AE137" s="130">
        <f>設定!$E$82</f>
        <v>0</v>
      </c>
      <c r="AF137" s="130">
        <f>設定!$I$82</f>
        <v>0</v>
      </c>
      <c r="AG137" s="952">
        <f t="shared" si="31"/>
        <v>47740</v>
      </c>
      <c r="AH137" s="130">
        <f>設定!$E$35</f>
        <v>0</v>
      </c>
      <c r="AI137" s="130">
        <f>設定!$I$35</f>
        <v>1</v>
      </c>
      <c r="AJ137" s="170">
        <f>設定!$C$70</f>
        <v>0</v>
      </c>
      <c r="AK137" s="953">
        <f t="shared" si="32"/>
        <v>43400</v>
      </c>
      <c r="AL137" s="169">
        <f>設定!$D$78</f>
        <v>1.1000000000000001</v>
      </c>
      <c r="AM137" s="130">
        <f>設定!$E$82</f>
        <v>0</v>
      </c>
      <c r="AN137" s="130">
        <f>設定!$I$82</f>
        <v>0</v>
      </c>
      <c r="AO137" s="954">
        <f t="shared" si="33"/>
        <v>47740</v>
      </c>
      <c r="AP137" s="207"/>
      <c r="AQ137" s="202">
        <f t="shared" si="35"/>
        <v>1</v>
      </c>
    </row>
    <row r="138" spans="1:43">
      <c r="B138" s="246">
        <v>1</v>
      </c>
      <c r="D138" s="1" t="s">
        <v>1168</v>
      </c>
      <c r="E138" s="1" t="s">
        <v>829</v>
      </c>
      <c r="F138" s="1" t="s">
        <v>1135</v>
      </c>
      <c r="G138" s="208" t="str">
        <f t="shared" si="26"/>
        <v>215</v>
      </c>
      <c r="H138" s="208" t="str">
        <f t="shared" si="27"/>
        <v>45</v>
      </c>
      <c r="I138" s="208" t="str">
        <f t="shared" si="28"/>
        <v>17</v>
      </c>
      <c r="J138" s="174"/>
      <c r="K138" s="174"/>
      <c r="L138" s="174"/>
      <c r="M138" s="174" t="s">
        <v>1837</v>
      </c>
      <c r="N138" s="1" t="s">
        <v>31</v>
      </c>
      <c r="O138" s="1" t="s">
        <v>186</v>
      </c>
      <c r="P138" s="1" t="str">
        <f t="shared" si="36"/>
        <v/>
      </c>
      <c r="Q138" s="168">
        <v>47700</v>
      </c>
      <c r="R138" s="169">
        <f>設定!$F$3</f>
        <v>1</v>
      </c>
      <c r="S138" s="130">
        <f>設定!$E$6</f>
        <v>1</v>
      </c>
      <c r="T138" s="950">
        <f t="shared" si="34"/>
        <v>47700</v>
      </c>
      <c r="U138" s="130">
        <f>設定!$E$12</f>
        <v>0</v>
      </c>
      <c r="V138" s="130">
        <f>設定!$I$12</f>
        <v>1</v>
      </c>
      <c r="W138" s="170">
        <f>設定!$C$25</f>
        <v>0</v>
      </c>
      <c r="X138" s="951">
        <f t="shared" si="29"/>
        <v>47700</v>
      </c>
      <c r="Y138" s="130">
        <f>設定!$E$35</f>
        <v>0</v>
      </c>
      <c r="Z138" s="130">
        <f>設定!$I$35</f>
        <v>1</v>
      </c>
      <c r="AA138" s="171">
        <f>設定!$D$41</f>
        <v>0</v>
      </c>
      <c r="AB138" s="170">
        <f>設定!$C$51</f>
        <v>1</v>
      </c>
      <c r="AC138" s="950">
        <f t="shared" si="30"/>
        <v>47700</v>
      </c>
      <c r="AD138" s="169">
        <f>設定!$D$78</f>
        <v>1.1000000000000001</v>
      </c>
      <c r="AE138" s="130">
        <f>設定!$E$82</f>
        <v>0</v>
      </c>
      <c r="AF138" s="130">
        <f>設定!$I$82</f>
        <v>0</v>
      </c>
      <c r="AG138" s="952">
        <f t="shared" si="31"/>
        <v>52470</v>
      </c>
      <c r="AH138" s="130">
        <f>設定!$E$35</f>
        <v>0</v>
      </c>
      <c r="AI138" s="130">
        <f>設定!$I$35</f>
        <v>1</v>
      </c>
      <c r="AJ138" s="170">
        <f>設定!$C$70</f>
        <v>0</v>
      </c>
      <c r="AK138" s="953">
        <f t="shared" si="32"/>
        <v>47700</v>
      </c>
      <c r="AL138" s="169">
        <f>設定!$D$78</f>
        <v>1.1000000000000001</v>
      </c>
      <c r="AM138" s="130">
        <f>設定!$E$82</f>
        <v>0</v>
      </c>
      <c r="AN138" s="130">
        <f>設定!$I$82</f>
        <v>0</v>
      </c>
      <c r="AO138" s="954">
        <f t="shared" si="33"/>
        <v>52470</v>
      </c>
      <c r="AP138" s="207"/>
      <c r="AQ138" s="202">
        <f t="shared" si="35"/>
        <v>1</v>
      </c>
    </row>
    <row r="139" spans="1:43">
      <c r="B139" s="246">
        <v>1</v>
      </c>
      <c r="D139" s="1" t="s">
        <v>1169</v>
      </c>
      <c r="E139" s="1" t="s">
        <v>829</v>
      </c>
      <c r="F139" s="1" t="s">
        <v>1135</v>
      </c>
      <c r="G139" s="208" t="str">
        <f t="shared" si="26"/>
        <v>225</v>
      </c>
      <c r="H139" s="208" t="str">
        <f t="shared" si="27"/>
        <v>45</v>
      </c>
      <c r="I139" s="208" t="str">
        <f t="shared" si="28"/>
        <v>17</v>
      </c>
      <c r="J139" s="174"/>
      <c r="K139" s="174"/>
      <c r="L139" s="174"/>
      <c r="M139" s="174" t="s">
        <v>1730</v>
      </c>
      <c r="N139" s="1" t="s">
        <v>33</v>
      </c>
      <c r="O139" s="1" t="s">
        <v>187</v>
      </c>
      <c r="P139" s="1" t="str">
        <f t="shared" si="36"/>
        <v>△</v>
      </c>
      <c r="Q139" s="168">
        <v>49600</v>
      </c>
      <c r="R139" s="169">
        <f>設定!$F$3</f>
        <v>1</v>
      </c>
      <c r="S139" s="130">
        <f>設定!$E$6</f>
        <v>1</v>
      </c>
      <c r="T139" s="950">
        <f t="shared" si="34"/>
        <v>49600</v>
      </c>
      <c r="U139" s="130">
        <f>設定!$E$12</f>
        <v>0</v>
      </c>
      <c r="V139" s="130">
        <f>設定!$I$12</f>
        <v>1</v>
      </c>
      <c r="W139" s="170">
        <f>設定!$C$25</f>
        <v>0</v>
      </c>
      <c r="X139" s="951">
        <f t="shared" si="29"/>
        <v>49600</v>
      </c>
      <c r="Y139" s="130">
        <f>設定!$E$35</f>
        <v>0</v>
      </c>
      <c r="Z139" s="130">
        <f>設定!$I$35</f>
        <v>1</v>
      </c>
      <c r="AA139" s="171">
        <f>設定!$D$41</f>
        <v>0</v>
      </c>
      <c r="AB139" s="170">
        <f>設定!$C$51</f>
        <v>1</v>
      </c>
      <c r="AC139" s="950">
        <f t="shared" si="30"/>
        <v>49600</v>
      </c>
      <c r="AD139" s="169">
        <f>設定!$D$78</f>
        <v>1.1000000000000001</v>
      </c>
      <c r="AE139" s="130">
        <f>設定!$E$82</f>
        <v>0</v>
      </c>
      <c r="AF139" s="130">
        <f>設定!$I$82</f>
        <v>0</v>
      </c>
      <c r="AG139" s="952">
        <f t="shared" si="31"/>
        <v>54560</v>
      </c>
      <c r="AH139" s="130">
        <f>設定!$E$35</f>
        <v>0</v>
      </c>
      <c r="AI139" s="130">
        <f>設定!$I$35</f>
        <v>1</v>
      </c>
      <c r="AJ139" s="170">
        <f>設定!$C$70</f>
        <v>0</v>
      </c>
      <c r="AK139" s="953">
        <f t="shared" si="32"/>
        <v>49600</v>
      </c>
      <c r="AL139" s="169">
        <f>設定!$D$78</f>
        <v>1.1000000000000001</v>
      </c>
      <c r="AM139" s="130">
        <f>設定!$E$82</f>
        <v>0</v>
      </c>
      <c r="AN139" s="130">
        <f>設定!$I$82</f>
        <v>0</v>
      </c>
      <c r="AO139" s="954">
        <f t="shared" si="33"/>
        <v>54560</v>
      </c>
      <c r="AP139" s="207"/>
      <c r="AQ139" s="202">
        <f t="shared" si="35"/>
        <v>1</v>
      </c>
    </row>
    <row r="140" spans="1:43">
      <c r="B140" s="246">
        <v>1</v>
      </c>
      <c r="D140" s="1" t="s">
        <v>1170</v>
      </c>
      <c r="E140" s="1" t="s">
        <v>829</v>
      </c>
      <c r="F140" s="1" t="s">
        <v>1135</v>
      </c>
      <c r="G140" s="208" t="str">
        <f t="shared" si="26"/>
        <v>235</v>
      </c>
      <c r="H140" s="208" t="str">
        <f t="shared" si="27"/>
        <v>45</v>
      </c>
      <c r="I140" s="208" t="str">
        <f t="shared" si="28"/>
        <v>17</v>
      </c>
      <c r="J140" s="174"/>
      <c r="K140" s="174" t="s">
        <v>742</v>
      </c>
      <c r="L140" s="174"/>
      <c r="M140" s="174" t="s">
        <v>1837</v>
      </c>
      <c r="N140" s="1" t="s">
        <v>34</v>
      </c>
      <c r="O140" s="1" t="s">
        <v>188</v>
      </c>
      <c r="P140" s="1" t="str">
        <f t="shared" si="36"/>
        <v>◇</v>
      </c>
      <c r="Q140" s="168">
        <v>55700</v>
      </c>
      <c r="R140" s="169">
        <f>設定!$F$3</f>
        <v>1</v>
      </c>
      <c r="S140" s="130">
        <f>設定!$E$6</f>
        <v>1</v>
      </c>
      <c r="T140" s="950">
        <f t="shared" si="34"/>
        <v>55700</v>
      </c>
      <c r="U140" s="130">
        <f>設定!$E$12</f>
        <v>0</v>
      </c>
      <c r="V140" s="130">
        <f>設定!$I$12</f>
        <v>1</v>
      </c>
      <c r="W140" s="170">
        <f>設定!$C$25</f>
        <v>0</v>
      </c>
      <c r="X140" s="951">
        <f t="shared" si="29"/>
        <v>55700</v>
      </c>
      <c r="Y140" s="130">
        <f>設定!$E$35</f>
        <v>0</v>
      </c>
      <c r="Z140" s="130">
        <f>設定!$I$35</f>
        <v>1</v>
      </c>
      <c r="AA140" s="171">
        <f>設定!$D$41</f>
        <v>0</v>
      </c>
      <c r="AB140" s="170">
        <f>設定!$C$51</f>
        <v>1</v>
      </c>
      <c r="AC140" s="950">
        <f t="shared" si="30"/>
        <v>55700</v>
      </c>
      <c r="AD140" s="169">
        <f>設定!$D$78</f>
        <v>1.1000000000000001</v>
      </c>
      <c r="AE140" s="130">
        <f>設定!$E$82</f>
        <v>0</v>
      </c>
      <c r="AF140" s="130">
        <f>設定!$I$82</f>
        <v>0</v>
      </c>
      <c r="AG140" s="952">
        <f t="shared" si="31"/>
        <v>61270</v>
      </c>
      <c r="AH140" s="130">
        <f>設定!$E$35</f>
        <v>0</v>
      </c>
      <c r="AI140" s="130">
        <f>設定!$I$35</f>
        <v>1</v>
      </c>
      <c r="AJ140" s="170">
        <f>設定!$C$70</f>
        <v>0</v>
      </c>
      <c r="AK140" s="953">
        <f t="shared" si="32"/>
        <v>55700</v>
      </c>
      <c r="AL140" s="169">
        <f>設定!$D$78</f>
        <v>1.1000000000000001</v>
      </c>
      <c r="AM140" s="130">
        <f>設定!$E$82</f>
        <v>0</v>
      </c>
      <c r="AN140" s="130">
        <f>設定!$I$82</f>
        <v>0</v>
      </c>
      <c r="AO140" s="954">
        <f t="shared" si="33"/>
        <v>61270</v>
      </c>
      <c r="AP140" s="207"/>
      <c r="AQ140" s="202">
        <f t="shared" si="35"/>
        <v>1</v>
      </c>
    </row>
    <row r="141" spans="1:43">
      <c r="B141" s="246">
        <v>1</v>
      </c>
      <c r="D141" s="1" t="s">
        <v>1171</v>
      </c>
      <c r="E141" s="1" t="s">
        <v>829</v>
      </c>
      <c r="F141" s="1" t="s">
        <v>1135</v>
      </c>
      <c r="G141" s="208" t="str">
        <f t="shared" si="26"/>
        <v>245</v>
      </c>
      <c r="H141" s="208" t="str">
        <f t="shared" si="27"/>
        <v>45</v>
      </c>
      <c r="I141" s="208" t="str">
        <f t="shared" si="28"/>
        <v>17</v>
      </c>
      <c r="J141" s="174" t="s">
        <v>304</v>
      </c>
      <c r="K141" s="174" t="s">
        <v>742</v>
      </c>
      <c r="L141" s="174"/>
      <c r="M141" s="174" t="s">
        <v>1837</v>
      </c>
      <c r="N141" s="1" t="s">
        <v>35</v>
      </c>
      <c r="O141" s="1" t="s">
        <v>556</v>
      </c>
      <c r="P141" s="1" t="str">
        <f t="shared" si="36"/>
        <v>★◇</v>
      </c>
      <c r="Q141" s="168">
        <v>59100</v>
      </c>
      <c r="R141" s="169">
        <f>設定!$F$3</f>
        <v>1</v>
      </c>
      <c r="S141" s="130">
        <f>設定!$E$6</f>
        <v>1</v>
      </c>
      <c r="T141" s="950">
        <f t="shared" si="34"/>
        <v>59100</v>
      </c>
      <c r="U141" s="130">
        <f>設定!$E$12</f>
        <v>0</v>
      </c>
      <c r="V141" s="130">
        <f>設定!$I$12</f>
        <v>1</v>
      </c>
      <c r="W141" s="170">
        <f>設定!$C$25</f>
        <v>0</v>
      </c>
      <c r="X141" s="951">
        <f t="shared" si="29"/>
        <v>59100</v>
      </c>
      <c r="Y141" s="130">
        <f>設定!$E$35</f>
        <v>0</v>
      </c>
      <c r="Z141" s="130">
        <f>設定!$I$35</f>
        <v>1</v>
      </c>
      <c r="AA141" s="171">
        <f>設定!$D$41</f>
        <v>0</v>
      </c>
      <c r="AB141" s="170">
        <f>設定!$C$51</f>
        <v>1</v>
      </c>
      <c r="AC141" s="950">
        <f t="shared" si="30"/>
        <v>59100</v>
      </c>
      <c r="AD141" s="169">
        <f>設定!$D$78</f>
        <v>1.1000000000000001</v>
      </c>
      <c r="AE141" s="130">
        <f>設定!$E$82</f>
        <v>0</v>
      </c>
      <c r="AF141" s="130">
        <f>設定!$I$82</f>
        <v>0</v>
      </c>
      <c r="AG141" s="952">
        <f t="shared" si="31"/>
        <v>65010</v>
      </c>
      <c r="AH141" s="130">
        <f>設定!$E$35</f>
        <v>0</v>
      </c>
      <c r="AI141" s="130">
        <f>設定!$I$35</f>
        <v>1</v>
      </c>
      <c r="AJ141" s="170">
        <f>設定!$C$70</f>
        <v>0</v>
      </c>
      <c r="AK141" s="953">
        <f t="shared" si="32"/>
        <v>59100</v>
      </c>
      <c r="AL141" s="169">
        <f>設定!$D$78</f>
        <v>1.1000000000000001</v>
      </c>
      <c r="AM141" s="130">
        <f>設定!$E$82</f>
        <v>0</v>
      </c>
      <c r="AN141" s="130">
        <f>設定!$I$82</f>
        <v>0</v>
      </c>
      <c r="AO141" s="954">
        <f t="shared" si="33"/>
        <v>65010</v>
      </c>
      <c r="AP141" s="207"/>
      <c r="AQ141" s="202">
        <f t="shared" si="35"/>
        <v>1</v>
      </c>
    </row>
    <row r="142" spans="1:43">
      <c r="B142" s="246">
        <v>1</v>
      </c>
      <c r="D142" s="1" t="s">
        <v>1172</v>
      </c>
      <c r="E142" s="1" t="s">
        <v>829</v>
      </c>
      <c r="F142" s="1" t="s">
        <v>1135</v>
      </c>
      <c r="G142" s="208" t="str">
        <f t="shared" si="26"/>
        <v>205</v>
      </c>
      <c r="H142" s="208" t="str">
        <f t="shared" si="27"/>
        <v>50</v>
      </c>
      <c r="I142" s="208" t="str">
        <f t="shared" si="28"/>
        <v>17</v>
      </c>
      <c r="J142" s="174" t="s">
        <v>304</v>
      </c>
      <c r="K142" s="174"/>
      <c r="L142" s="174"/>
      <c r="M142" s="174" t="s">
        <v>1730</v>
      </c>
      <c r="N142" s="1" t="s">
        <v>36</v>
      </c>
      <c r="O142" s="1" t="s">
        <v>557</v>
      </c>
      <c r="P142" s="1" t="str">
        <f t="shared" si="36"/>
        <v>△★</v>
      </c>
      <c r="Q142" s="168">
        <v>43900</v>
      </c>
      <c r="R142" s="169">
        <f>設定!$F$3</f>
        <v>1</v>
      </c>
      <c r="S142" s="130">
        <f>設定!$E$6</f>
        <v>1</v>
      </c>
      <c r="T142" s="950">
        <f t="shared" si="34"/>
        <v>43900</v>
      </c>
      <c r="U142" s="130">
        <f>設定!$E$12</f>
        <v>0</v>
      </c>
      <c r="V142" s="130">
        <f>設定!$I$12</f>
        <v>1</v>
      </c>
      <c r="W142" s="170">
        <f>設定!$C$25</f>
        <v>0</v>
      </c>
      <c r="X142" s="951">
        <f t="shared" si="29"/>
        <v>43900</v>
      </c>
      <c r="Y142" s="130">
        <f>設定!$E$35</f>
        <v>0</v>
      </c>
      <c r="Z142" s="130">
        <f>設定!$I$35</f>
        <v>1</v>
      </c>
      <c r="AA142" s="171">
        <f>設定!$D$41</f>
        <v>0</v>
      </c>
      <c r="AB142" s="170">
        <f>設定!$C$51</f>
        <v>1</v>
      </c>
      <c r="AC142" s="950">
        <f t="shared" si="30"/>
        <v>43900</v>
      </c>
      <c r="AD142" s="169">
        <f>設定!$D$78</f>
        <v>1.1000000000000001</v>
      </c>
      <c r="AE142" s="130">
        <f>設定!$E$82</f>
        <v>0</v>
      </c>
      <c r="AF142" s="130">
        <f>設定!$I$82</f>
        <v>0</v>
      </c>
      <c r="AG142" s="952">
        <f t="shared" si="31"/>
        <v>48290</v>
      </c>
      <c r="AH142" s="130">
        <f>設定!$E$35</f>
        <v>0</v>
      </c>
      <c r="AI142" s="130">
        <f>設定!$I$35</f>
        <v>1</v>
      </c>
      <c r="AJ142" s="170">
        <f>設定!$C$70</f>
        <v>0</v>
      </c>
      <c r="AK142" s="953">
        <f t="shared" si="32"/>
        <v>43900</v>
      </c>
      <c r="AL142" s="169">
        <f>設定!$D$78</f>
        <v>1.1000000000000001</v>
      </c>
      <c r="AM142" s="130">
        <f>設定!$E$82</f>
        <v>0</v>
      </c>
      <c r="AN142" s="130">
        <f>設定!$I$82</f>
        <v>0</v>
      </c>
      <c r="AO142" s="954">
        <f t="shared" si="33"/>
        <v>48290</v>
      </c>
      <c r="AP142" s="207"/>
      <c r="AQ142" s="202">
        <f t="shared" si="35"/>
        <v>1</v>
      </c>
    </row>
    <row r="143" spans="1:43">
      <c r="B143" s="246">
        <v>1</v>
      </c>
      <c r="D143" s="1" t="s">
        <v>1173</v>
      </c>
      <c r="E143" s="1" t="s">
        <v>829</v>
      </c>
      <c r="F143" s="1" t="s">
        <v>1135</v>
      </c>
      <c r="G143" s="208" t="str">
        <f t="shared" si="26"/>
        <v>215</v>
      </c>
      <c r="H143" s="208" t="str">
        <f t="shared" si="27"/>
        <v>50</v>
      </c>
      <c r="I143" s="208" t="str">
        <f t="shared" si="28"/>
        <v>17</v>
      </c>
      <c r="J143" s="174"/>
      <c r="K143" s="174"/>
      <c r="L143" s="174"/>
      <c r="M143" s="174" t="s">
        <v>1837</v>
      </c>
      <c r="N143" s="1" t="s">
        <v>38</v>
      </c>
      <c r="O143" s="1" t="s">
        <v>190</v>
      </c>
      <c r="P143" s="1" t="str">
        <f t="shared" si="36"/>
        <v/>
      </c>
      <c r="Q143" s="168">
        <v>50000</v>
      </c>
      <c r="R143" s="169">
        <f>設定!$F$3</f>
        <v>1</v>
      </c>
      <c r="S143" s="130">
        <f>設定!$E$6</f>
        <v>1</v>
      </c>
      <c r="T143" s="950">
        <f t="shared" si="34"/>
        <v>50000</v>
      </c>
      <c r="U143" s="130">
        <f>設定!$E$12</f>
        <v>0</v>
      </c>
      <c r="V143" s="130">
        <f>設定!$I$12</f>
        <v>1</v>
      </c>
      <c r="W143" s="170">
        <f>設定!$C$25</f>
        <v>0</v>
      </c>
      <c r="X143" s="951">
        <f t="shared" si="29"/>
        <v>50000</v>
      </c>
      <c r="Y143" s="130">
        <f>設定!$E$35</f>
        <v>0</v>
      </c>
      <c r="Z143" s="130">
        <f>設定!$I$35</f>
        <v>1</v>
      </c>
      <c r="AA143" s="171">
        <f>設定!$D$41</f>
        <v>0</v>
      </c>
      <c r="AB143" s="170">
        <f>設定!$C$51</f>
        <v>1</v>
      </c>
      <c r="AC143" s="950">
        <f t="shared" si="30"/>
        <v>50000</v>
      </c>
      <c r="AD143" s="169">
        <f>設定!$D$78</f>
        <v>1.1000000000000001</v>
      </c>
      <c r="AE143" s="130">
        <f>設定!$E$82</f>
        <v>0</v>
      </c>
      <c r="AF143" s="130">
        <f>設定!$I$82</f>
        <v>0</v>
      </c>
      <c r="AG143" s="952">
        <f t="shared" si="31"/>
        <v>55000</v>
      </c>
      <c r="AH143" s="130">
        <f>設定!$E$35</f>
        <v>0</v>
      </c>
      <c r="AI143" s="130">
        <f>設定!$I$35</f>
        <v>1</v>
      </c>
      <c r="AJ143" s="170">
        <f>設定!$C$70</f>
        <v>0</v>
      </c>
      <c r="AK143" s="953">
        <f t="shared" si="32"/>
        <v>50000</v>
      </c>
      <c r="AL143" s="169">
        <f>設定!$D$78</f>
        <v>1.1000000000000001</v>
      </c>
      <c r="AM143" s="130">
        <f>設定!$E$82</f>
        <v>0</v>
      </c>
      <c r="AN143" s="130">
        <f>設定!$I$82</f>
        <v>0</v>
      </c>
      <c r="AO143" s="954">
        <f t="shared" si="33"/>
        <v>55000</v>
      </c>
      <c r="AP143" s="207"/>
      <c r="AQ143" s="202">
        <f t="shared" si="35"/>
        <v>1</v>
      </c>
    </row>
    <row r="144" spans="1:43">
      <c r="B144" s="246">
        <v>1</v>
      </c>
      <c r="D144" s="1" t="s">
        <v>1174</v>
      </c>
      <c r="E144" s="1" t="s">
        <v>829</v>
      </c>
      <c r="F144" s="1" t="s">
        <v>1135</v>
      </c>
      <c r="G144" s="208" t="str">
        <f t="shared" si="26"/>
        <v>225</v>
      </c>
      <c r="H144" s="208" t="str">
        <f t="shared" si="27"/>
        <v>50</v>
      </c>
      <c r="I144" s="208" t="str">
        <f t="shared" si="28"/>
        <v>17</v>
      </c>
      <c r="J144" s="174" t="s">
        <v>304</v>
      </c>
      <c r="K144" s="174"/>
      <c r="L144" s="174"/>
      <c r="M144" s="174" t="s">
        <v>1837</v>
      </c>
      <c r="N144" s="1" t="s">
        <v>40</v>
      </c>
      <c r="O144" s="1" t="s">
        <v>1230</v>
      </c>
      <c r="P144" s="1" t="str">
        <f t="shared" si="36"/>
        <v>★</v>
      </c>
      <c r="Q144" s="168">
        <v>52500</v>
      </c>
      <c r="R144" s="169">
        <f>設定!$F$3</f>
        <v>1</v>
      </c>
      <c r="S144" s="130">
        <f>設定!$E$6</f>
        <v>1</v>
      </c>
      <c r="T144" s="950">
        <f t="shared" si="34"/>
        <v>52500</v>
      </c>
      <c r="U144" s="130">
        <f>設定!$E$12</f>
        <v>0</v>
      </c>
      <c r="V144" s="130">
        <f>設定!$I$12</f>
        <v>1</v>
      </c>
      <c r="W144" s="170">
        <f>設定!$C$25</f>
        <v>0</v>
      </c>
      <c r="X144" s="951">
        <f t="shared" si="29"/>
        <v>52500</v>
      </c>
      <c r="Y144" s="130">
        <f>設定!$E$35</f>
        <v>0</v>
      </c>
      <c r="Z144" s="130">
        <f>設定!$I$35</f>
        <v>1</v>
      </c>
      <c r="AA144" s="171">
        <f>設定!$D$41</f>
        <v>0</v>
      </c>
      <c r="AB144" s="170">
        <f>設定!$C$51</f>
        <v>1</v>
      </c>
      <c r="AC144" s="950">
        <f t="shared" si="30"/>
        <v>52500</v>
      </c>
      <c r="AD144" s="169">
        <f>設定!$D$78</f>
        <v>1.1000000000000001</v>
      </c>
      <c r="AE144" s="130">
        <f>設定!$E$82</f>
        <v>0</v>
      </c>
      <c r="AF144" s="130">
        <f>設定!$I$82</f>
        <v>0</v>
      </c>
      <c r="AG144" s="952">
        <f t="shared" si="31"/>
        <v>57750</v>
      </c>
      <c r="AH144" s="130">
        <f>設定!$E$35</f>
        <v>0</v>
      </c>
      <c r="AI144" s="130">
        <f>設定!$I$35</f>
        <v>1</v>
      </c>
      <c r="AJ144" s="170">
        <f>設定!$C$70</f>
        <v>0</v>
      </c>
      <c r="AK144" s="953">
        <f t="shared" si="32"/>
        <v>52500</v>
      </c>
      <c r="AL144" s="169">
        <f>設定!$D$78</f>
        <v>1.1000000000000001</v>
      </c>
      <c r="AM144" s="130">
        <f>設定!$E$82</f>
        <v>0</v>
      </c>
      <c r="AN144" s="130">
        <f>設定!$I$82</f>
        <v>0</v>
      </c>
      <c r="AO144" s="954">
        <f t="shared" si="33"/>
        <v>57750</v>
      </c>
      <c r="AP144" s="207"/>
      <c r="AQ144" s="202">
        <f t="shared" si="35"/>
        <v>1</v>
      </c>
    </row>
    <row r="145" spans="2:43">
      <c r="B145" s="246">
        <v>1</v>
      </c>
      <c r="D145" s="1" t="s">
        <v>1175</v>
      </c>
      <c r="E145" s="1" t="s">
        <v>829</v>
      </c>
      <c r="F145" s="1" t="s">
        <v>1135</v>
      </c>
      <c r="G145" s="208" t="str">
        <f t="shared" si="26"/>
        <v>235</v>
      </c>
      <c r="H145" s="208" t="str">
        <f t="shared" si="27"/>
        <v>50</v>
      </c>
      <c r="I145" s="208" t="str">
        <f t="shared" si="28"/>
        <v>17</v>
      </c>
      <c r="J145" s="174"/>
      <c r="K145" s="174" t="s">
        <v>742</v>
      </c>
      <c r="L145" s="174"/>
      <c r="M145" s="174" t="s">
        <v>1837</v>
      </c>
      <c r="N145" s="1" t="s">
        <v>42</v>
      </c>
      <c r="O145" s="1" t="s">
        <v>193</v>
      </c>
      <c r="P145" s="1" t="str">
        <f t="shared" si="36"/>
        <v>◇</v>
      </c>
      <c r="Q145" s="168">
        <v>55100</v>
      </c>
      <c r="R145" s="169">
        <f>設定!$F$3</f>
        <v>1</v>
      </c>
      <c r="S145" s="130">
        <f>設定!$E$6</f>
        <v>1</v>
      </c>
      <c r="T145" s="950">
        <f t="shared" si="34"/>
        <v>55100</v>
      </c>
      <c r="U145" s="130">
        <f>設定!$E$12</f>
        <v>0</v>
      </c>
      <c r="V145" s="130">
        <f>設定!$I$12</f>
        <v>1</v>
      </c>
      <c r="W145" s="170">
        <f>設定!$C$25</f>
        <v>0</v>
      </c>
      <c r="X145" s="951">
        <f t="shared" si="29"/>
        <v>55100</v>
      </c>
      <c r="Y145" s="130">
        <f>設定!$E$35</f>
        <v>0</v>
      </c>
      <c r="Z145" s="130">
        <f>設定!$I$35</f>
        <v>1</v>
      </c>
      <c r="AA145" s="171">
        <f>設定!$D$41</f>
        <v>0</v>
      </c>
      <c r="AB145" s="170">
        <f>設定!$C$51</f>
        <v>1</v>
      </c>
      <c r="AC145" s="950">
        <f t="shared" si="30"/>
        <v>55100</v>
      </c>
      <c r="AD145" s="169">
        <f>設定!$D$78</f>
        <v>1.1000000000000001</v>
      </c>
      <c r="AE145" s="130">
        <f>設定!$E$82</f>
        <v>0</v>
      </c>
      <c r="AF145" s="130">
        <f>設定!$I$82</f>
        <v>0</v>
      </c>
      <c r="AG145" s="952">
        <f t="shared" si="31"/>
        <v>60610</v>
      </c>
      <c r="AH145" s="130">
        <f>設定!$E$35</f>
        <v>0</v>
      </c>
      <c r="AI145" s="130">
        <f>設定!$I$35</f>
        <v>1</v>
      </c>
      <c r="AJ145" s="170">
        <f>設定!$C$70</f>
        <v>0</v>
      </c>
      <c r="AK145" s="953">
        <f t="shared" si="32"/>
        <v>55100</v>
      </c>
      <c r="AL145" s="169">
        <f>設定!$D$78</f>
        <v>1.1000000000000001</v>
      </c>
      <c r="AM145" s="130">
        <f>設定!$E$82</f>
        <v>0</v>
      </c>
      <c r="AN145" s="130">
        <f>設定!$I$82</f>
        <v>0</v>
      </c>
      <c r="AO145" s="954">
        <f t="shared" si="33"/>
        <v>60610</v>
      </c>
      <c r="AP145" s="207"/>
      <c r="AQ145" s="202">
        <f t="shared" si="35"/>
        <v>1</v>
      </c>
    </row>
    <row r="146" spans="2:43">
      <c r="B146" s="246">
        <v>1</v>
      </c>
      <c r="D146" s="1" t="s">
        <v>1265</v>
      </c>
      <c r="E146" s="1" t="s">
        <v>828</v>
      </c>
      <c r="F146" s="1" t="s">
        <v>1135</v>
      </c>
      <c r="G146" s="208" t="str">
        <f t="shared" si="26"/>
        <v>205</v>
      </c>
      <c r="H146" s="208" t="str">
        <f t="shared" si="27"/>
        <v>55</v>
      </c>
      <c r="I146" s="208" t="str">
        <f t="shared" si="28"/>
        <v>17</v>
      </c>
      <c r="J146" s="174" t="s">
        <v>304</v>
      </c>
      <c r="K146" s="174"/>
      <c r="L146" s="174"/>
      <c r="M146" s="174" t="s">
        <v>1837</v>
      </c>
      <c r="N146" s="1" t="s">
        <v>37</v>
      </c>
      <c r="O146" s="1" t="s">
        <v>1354</v>
      </c>
      <c r="P146" s="1" t="str">
        <f t="shared" si="36"/>
        <v>★</v>
      </c>
      <c r="Q146" s="168">
        <v>46100</v>
      </c>
      <c r="R146" s="169">
        <f>設定!$F$3</f>
        <v>1</v>
      </c>
      <c r="S146" s="130">
        <f>設定!$E$6</f>
        <v>1</v>
      </c>
      <c r="T146" s="950">
        <f t="shared" si="34"/>
        <v>46100</v>
      </c>
      <c r="U146" s="130">
        <f>設定!$E$12</f>
        <v>0</v>
      </c>
      <c r="V146" s="130">
        <f>設定!$I$12</f>
        <v>1</v>
      </c>
      <c r="W146" s="170">
        <f>設定!$C$25</f>
        <v>0</v>
      </c>
      <c r="X146" s="951">
        <f t="shared" si="29"/>
        <v>46100</v>
      </c>
      <c r="Y146" s="130">
        <f>設定!$E$35</f>
        <v>0</v>
      </c>
      <c r="Z146" s="130">
        <f>設定!$I$35</f>
        <v>1</v>
      </c>
      <c r="AA146" s="171">
        <f>設定!$D$41</f>
        <v>0</v>
      </c>
      <c r="AB146" s="170">
        <f>設定!$C$51</f>
        <v>1</v>
      </c>
      <c r="AC146" s="950">
        <f t="shared" si="30"/>
        <v>46100</v>
      </c>
      <c r="AD146" s="169">
        <f>設定!$D$78</f>
        <v>1.1000000000000001</v>
      </c>
      <c r="AE146" s="130">
        <f>設定!$E$82</f>
        <v>0</v>
      </c>
      <c r="AF146" s="130">
        <f>設定!$I$82</f>
        <v>0</v>
      </c>
      <c r="AG146" s="952">
        <f t="shared" si="31"/>
        <v>50710</v>
      </c>
      <c r="AH146" s="130">
        <f>設定!$E$35</f>
        <v>0</v>
      </c>
      <c r="AI146" s="130">
        <f>設定!$I$35</f>
        <v>1</v>
      </c>
      <c r="AJ146" s="170">
        <f>設定!$C$70</f>
        <v>0</v>
      </c>
      <c r="AK146" s="953">
        <f t="shared" si="32"/>
        <v>46100</v>
      </c>
      <c r="AL146" s="169">
        <f>設定!$D$78</f>
        <v>1.1000000000000001</v>
      </c>
      <c r="AM146" s="130">
        <f>設定!$E$82</f>
        <v>0</v>
      </c>
      <c r="AN146" s="130">
        <f>設定!$I$82</f>
        <v>0</v>
      </c>
      <c r="AO146" s="954">
        <f t="shared" si="33"/>
        <v>50710</v>
      </c>
      <c r="AP146" s="207"/>
      <c r="AQ146" s="202">
        <f t="shared" si="35"/>
        <v>1</v>
      </c>
    </row>
    <row r="147" spans="2:43">
      <c r="B147" s="246">
        <v>1</v>
      </c>
      <c r="D147" s="1" t="s">
        <v>1176</v>
      </c>
      <c r="E147" s="1" t="s">
        <v>829</v>
      </c>
      <c r="F147" s="1" t="s">
        <v>1135</v>
      </c>
      <c r="G147" s="208" t="str">
        <f t="shared" si="26"/>
        <v>215</v>
      </c>
      <c r="H147" s="208" t="str">
        <f t="shared" si="27"/>
        <v>55</v>
      </c>
      <c r="I147" s="208" t="str">
        <f t="shared" si="28"/>
        <v>17</v>
      </c>
      <c r="J147" s="174"/>
      <c r="K147" s="174"/>
      <c r="L147" s="174"/>
      <c r="M147" s="174" t="s">
        <v>1837</v>
      </c>
      <c r="N147" s="1" t="s">
        <v>39</v>
      </c>
      <c r="O147" s="1" t="s">
        <v>191</v>
      </c>
      <c r="P147" s="1" t="str">
        <f t="shared" si="36"/>
        <v/>
      </c>
      <c r="Q147" s="168">
        <v>47900</v>
      </c>
      <c r="R147" s="169">
        <f>設定!$F$3</f>
        <v>1</v>
      </c>
      <c r="S147" s="130">
        <f>設定!$E$6</f>
        <v>1</v>
      </c>
      <c r="T147" s="950">
        <f t="shared" si="34"/>
        <v>47900</v>
      </c>
      <c r="U147" s="130">
        <f>設定!$E$12</f>
        <v>0</v>
      </c>
      <c r="V147" s="130">
        <f>設定!$I$12</f>
        <v>1</v>
      </c>
      <c r="W147" s="170">
        <f>設定!$C$25</f>
        <v>0</v>
      </c>
      <c r="X147" s="951">
        <f t="shared" si="29"/>
        <v>47900</v>
      </c>
      <c r="Y147" s="130">
        <f>設定!$E$35</f>
        <v>0</v>
      </c>
      <c r="Z147" s="130">
        <f>設定!$I$35</f>
        <v>1</v>
      </c>
      <c r="AA147" s="171">
        <f>設定!$D$41</f>
        <v>0</v>
      </c>
      <c r="AB147" s="170">
        <f>設定!$C$51</f>
        <v>1</v>
      </c>
      <c r="AC147" s="950">
        <f t="shared" si="30"/>
        <v>47900</v>
      </c>
      <c r="AD147" s="169">
        <f>設定!$D$78</f>
        <v>1.1000000000000001</v>
      </c>
      <c r="AE147" s="130">
        <f>設定!$E$82</f>
        <v>0</v>
      </c>
      <c r="AF147" s="130">
        <f>設定!$I$82</f>
        <v>0</v>
      </c>
      <c r="AG147" s="952">
        <f t="shared" si="31"/>
        <v>52690</v>
      </c>
      <c r="AH147" s="130">
        <f>設定!$E$35</f>
        <v>0</v>
      </c>
      <c r="AI147" s="130">
        <f>設定!$I$35</f>
        <v>1</v>
      </c>
      <c r="AJ147" s="170">
        <f>設定!$C$70</f>
        <v>0</v>
      </c>
      <c r="AK147" s="953">
        <f t="shared" si="32"/>
        <v>47900</v>
      </c>
      <c r="AL147" s="169">
        <f>設定!$D$78</f>
        <v>1.1000000000000001</v>
      </c>
      <c r="AM147" s="130">
        <f>設定!$E$82</f>
        <v>0</v>
      </c>
      <c r="AN147" s="130">
        <f>設定!$I$82</f>
        <v>0</v>
      </c>
      <c r="AO147" s="954">
        <f t="shared" si="33"/>
        <v>52690</v>
      </c>
      <c r="AP147" s="207"/>
      <c r="AQ147" s="202">
        <f t="shared" si="35"/>
        <v>1</v>
      </c>
    </row>
    <row r="148" spans="2:43">
      <c r="B148" s="246">
        <v>1</v>
      </c>
      <c r="D148" s="1" t="s">
        <v>1177</v>
      </c>
      <c r="E148" s="1" t="s">
        <v>829</v>
      </c>
      <c r="F148" s="1" t="s">
        <v>1135</v>
      </c>
      <c r="G148" s="208" t="str">
        <f t="shared" si="26"/>
        <v>225</v>
      </c>
      <c r="H148" s="208" t="str">
        <f t="shared" si="27"/>
        <v>55</v>
      </c>
      <c r="I148" s="208" t="str">
        <f t="shared" si="28"/>
        <v>17</v>
      </c>
      <c r="J148" s="174"/>
      <c r="K148" s="174"/>
      <c r="L148" s="174"/>
      <c r="M148" s="174" t="s">
        <v>1837</v>
      </c>
      <c r="N148" s="1" t="s">
        <v>41</v>
      </c>
      <c r="O148" s="1" t="s">
        <v>192</v>
      </c>
      <c r="P148" s="1" t="str">
        <f t="shared" si="36"/>
        <v/>
      </c>
      <c r="Q148" s="168">
        <v>50700</v>
      </c>
      <c r="R148" s="169">
        <f>設定!$F$3</f>
        <v>1</v>
      </c>
      <c r="S148" s="130">
        <f>設定!$E$6</f>
        <v>1</v>
      </c>
      <c r="T148" s="950">
        <f t="shared" si="34"/>
        <v>50700</v>
      </c>
      <c r="U148" s="130">
        <f>設定!$E$12</f>
        <v>0</v>
      </c>
      <c r="V148" s="130">
        <f>設定!$I$12</f>
        <v>1</v>
      </c>
      <c r="W148" s="170">
        <f>設定!$C$25</f>
        <v>0</v>
      </c>
      <c r="X148" s="951">
        <f t="shared" si="29"/>
        <v>50700</v>
      </c>
      <c r="Y148" s="130">
        <f>設定!$E$35</f>
        <v>0</v>
      </c>
      <c r="Z148" s="130">
        <f>設定!$I$35</f>
        <v>1</v>
      </c>
      <c r="AA148" s="171">
        <f>設定!$D$41</f>
        <v>0</v>
      </c>
      <c r="AB148" s="170">
        <f>設定!$C$51</f>
        <v>1</v>
      </c>
      <c r="AC148" s="950">
        <f t="shared" si="30"/>
        <v>50700</v>
      </c>
      <c r="AD148" s="169">
        <f>設定!$D$78</f>
        <v>1.1000000000000001</v>
      </c>
      <c r="AE148" s="130">
        <f>設定!$E$82</f>
        <v>0</v>
      </c>
      <c r="AF148" s="130">
        <f>設定!$I$82</f>
        <v>0</v>
      </c>
      <c r="AG148" s="952">
        <f t="shared" si="31"/>
        <v>55770</v>
      </c>
      <c r="AH148" s="130">
        <f>設定!$E$35</f>
        <v>0</v>
      </c>
      <c r="AI148" s="130">
        <f>設定!$I$35</f>
        <v>1</v>
      </c>
      <c r="AJ148" s="170">
        <f>設定!$C$70</f>
        <v>0</v>
      </c>
      <c r="AK148" s="953">
        <f t="shared" si="32"/>
        <v>50700</v>
      </c>
      <c r="AL148" s="169">
        <f>設定!$D$78</f>
        <v>1.1000000000000001</v>
      </c>
      <c r="AM148" s="130">
        <f>設定!$E$82</f>
        <v>0</v>
      </c>
      <c r="AN148" s="130">
        <f>設定!$I$82</f>
        <v>0</v>
      </c>
      <c r="AO148" s="954">
        <f t="shared" si="33"/>
        <v>55770</v>
      </c>
      <c r="AP148" s="207"/>
      <c r="AQ148" s="202">
        <f t="shared" si="35"/>
        <v>1</v>
      </c>
    </row>
    <row r="149" spans="2:43">
      <c r="B149" s="246">
        <v>1</v>
      </c>
      <c r="D149" s="1" t="s">
        <v>1178</v>
      </c>
      <c r="E149" s="1" t="s">
        <v>829</v>
      </c>
      <c r="F149" s="1" t="s">
        <v>1135</v>
      </c>
      <c r="G149" s="208" t="str">
        <f t="shared" si="26"/>
        <v>235</v>
      </c>
      <c r="H149" s="208" t="str">
        <f t="shared" si="27"/>
        <v>55</v>
      </c>
      <c r="I149" s="208" t="str">
        <f t="shared" si="28"/>
        <v>17</v>
      </c>
      <c r="J149" s="174"/>
      <c r="K149" s="174" t="s">
        <v>742</v>
      </c>
      <c r="L149" s="174"/>
      <c r="M149" s="174" t="s">
        <v>1730</v>
      </c>
      <c r="N149" s="1" t="s">
        <v>826</v>
      </c>
      <c r="O149" s="1" t="s">
        <v>1231</v>
      </c>
      <c r="P149" s="1" t="str">
        <f t="shared" si="36"/>
        <v>△◇</v>
      </c>
      <c r="Q149" s="168">
        <v>51800</v>
      </c>
      <c r="R149" s="169">
        <f>設定!$F$3</f>
        <v>1</v>
      </c>
      <c r="S149" s="130">
        <f>設定!$E$6</f>
        <v>1</v>
      </c>
      <c r="T149" s="950">
        <f t="shared" si="34"/>
        <v>51800</v>
      </c>
      <c r="U149" s="130">
        <f>設定!$E$12</f>
        <v>0</v>
      </c>
      <c r="V149" s="130">
        <f>設定!$I$12</f>
        <v>1</v>
      </c>
      <c r="W149" s="170">
        <f>設定!$C$25</f>
        <v>0</v>
      </c>
      <c r="X149" s="951">
        <f t="shared" si="29"/>
        <v>51800</v>
      </c>
      <c r="Y149" s="130">
        <f>設定!$E$35</f>
        <v>0</v>
      </c>
      <c r="Z149" s="130">
        <f>設定!$I$35</f>
        <v>1</v>
      </c>
      <c r="AA149" s="171">
        <f>設定!$D$41</f>
        <v>0</v>
      </c>
      <c r="AB149" s="170">
        <f>設定!$C$51</f>
        <v>1</v>
      </c>
      <c r="AC149" s="950">
        <f t="shared" si="30"/>
        <v>51800</v>
      </c>
      <c r="AD149" s="169">
        <f>設定!$D$78</f>
        <v>1.1000000000000001</v>
      </c>
      <c r="AE149" s="130">
        <f>設定!$E$82</f>
        <v>0</v>
      </c>
      <c r="AF149" s="130">
        <f>設定!$I$82</f>
        <v>0</v>
      </c>
      <c r="AG149" s="952">
        <f t="shared" si="31"/>
        <v>56980</v>
      </c>
      <c r="AH149" s="130">
        <f>設定!$E$35</f>
        <v>0</v>
      </c>
      <c r="AI149" s="130">
        <f>設定!$I$35</f>
        <v>1</v>
      </c>
      <c r="AJ149" s="170">
        <f>設定!$C$70</f>
        <v>0</v>
      </c>
      <c r="AK149" s="953">
        <f t="shared" si="32"/>
        <v>51800</v>
      </c>
      <c r="AL149" s="169">
        <f>設定!$D$78</f>
        <v>1.1000000000000001</v>
      </c>
      <c r="AM149" s="130">
        <f>設定!$E$82</f>
        <v>0</v>
      </c>
      <c r="AN149" s="130">
        <f>設定!$I$82</f>
        <v>0</v>
      </c>
      <c r="AO149" s="954">
        <f t="shared" si="33"/>
        <v>56980</v>
      </c>
      <c r="AP149" s="207"/>
      <c r="AQ149" s="202">
        <f t="shared" si="35"/>
        <v>1</v>
      </c>
    </row>
    <row r="150" spans="2:43">
      <c r="B150" s="246">
        <v>1</v>
      </c>
      <c r="D150" s="1" t="s">
        <v>1179</v>
      </c>
      <c r="E150" s="1" t="s">
        <v>310</v>
      </c>
      <c r="F150" s="1" t="s">
        <v>1135</v>
      </c>
      <c r="G150" s="208" t="str">
        <f t="shared" si="26"/>
        <v>195</v>
      </c>
      <c r="H150" s="208" t="str">
        <f t="shared" si="27"/>
        <v>60</v>
      </c>
      <c r="I150" s="208" t="str">
        <f t="shared" si="28"/>
        <v>17</v>
      </c>
      <c r="J150" s="174"/>
      <c r="K150" s="174"/>
      <c r="L150" s="174"/>
      <c r="M150" s="174" t="s">
        <v>1837</v>
      </c>
      <c r="N150" s="1" t="s">
        <v>1237</v>
      </c>
      <c r="O150" s="1" t="s">
        <v>1232</v>
      </c>
      <c r="P150" s="1" t="str">
        <f t="shared" si="36"/>
        <v/>
      </c>
      <c r="Q150" s="168">
        <v>37700</v>
      </c>
      <c r="R150" s="169">
        <f>設定!$F$3</f>
        <v>1</v>
      </c>
      <c r="S150" s="130">
        <f>設定!$E$6</f>
        <v>1</v>
      </c>
      <c r="T150" s="950">
        <f t="shared" si="34"/>
        <v>37700</v>
      </c>
      <c r="U150" s="130">
        <f>設定!$E$12</f>
        <v>0</v>
      </c>
      <c r="V150" s="130">
        <f>設定!$I$12</f>
        <v>1</v>
      </c>
      <c r="W150" s="170">
        <f>設定!$C$25</f>
        <v>0</v>
      </c>
      <c r="X150" s="951">
        <f t="shared" si="29"/>
        <v>37700</v>
      </c>
      <c r="Y150" s="130">
        <f>設定!$E$35</f>
        <v>0</v>
      </c>
      <c r="Z150" s="130">
        <f>設定!$I$35</f>
        <v>1</v>
      </c>
      <c r="AA150" s="171">
        <f>設定!$D$41</f>
        <v>0</v>
      </c>
      <c r="AB150" s="170">
        <f>設定!$C$51</f>
        <v>1</v>
      </c>
      <c r="AC150" s="950">
        <f t="shared" si="30"/>
        <v>37700</v>
      </c>
      <c r="AD150" s="169">
        <f>設定!$D$78</f>
        <v>1.1000000000000001</v>
      </c>
      <c r="AE150" s="130">
        <f>設定!$E$82</f>
        <v>0</v>
      </c>
      <c r="AF150" s="130">
        <f>設定!$I$82</f>
        <v>0</v>
      </c>
      <c r="AG150" s="952">
        <f t="shared" si="31"/>
        <v>41470</v>
      </c>
      <c r="AH150" s="130">
        <f>設定!$E$35</f>
        <v>0</v>
      </c>
      <c r="AI150" s="130">
        <f>設定!$I$35</f>
        <v>1</v>
      </c>
      <c r="AJ150" s="170">
        <f>設定!$C$70</f>
        <v>0</v>
      </c>
      <c r="AK150" s="953">
        <f t="shared" si="32"/>
        <v>37700</v>
      </c>
      <c r="AL150" s="169">
        <f>設定!$D$78</f>
        <v>1.1000000000000001</v>
      </c>
      <c r="AM150" s="130">
        <f>設定!$E$82</f>
        <v>0</v>
      </c>
      <c r="AN150" s="130">
        <f>設定!$I$82</f>
        <v>0</v>
      </c>
      <c r="AO150" s="954">
        <f t="shared" si="33"/>
        <v>41470</v>
      </c>
      <c r="AP150" s="207"/>
      <c r="AQ150" s="202">
        <f t="shared" si="35"/>
        <v>1</v>
      </c>
    </row>
    <row r="151" spans="2:43">
      <c r="B151" s="246">
        <v>1</v>
      </c>
      <c r="D151" s="1" t="s">
        <v>1180</v>
      </c>
      <c r="E151" s="1" t="s">
        <v>310</v>
      </c>
      <c r="F151" s="1" t="s">
        <v>1135</v>
      </c>
      <c r="G151" s="208" t="str">
        <f t="shared" si="26"/>
        <v>215</v>
      </c>
      <c r="H151" s="208" t="str">
        <f t="shared" si="27"/>
        <v>60</v>
      </c>
      <c r="I151" s="208" t="str">
        <f t="shared" si="28"/>
        <v>17</v>
      </c>
      <c r="J151" s="174"/>
      <c r="K151" s="174"/>
      <c r="L151" s="174"/>
      <c r="M151" s="174" t="s">
        <v>1837</v>
      </c>
      <c r="N151" s="1" t="s">
        <v>43</v>
      </c>
      <c r="O151" s="1" t="s">
        <v>196</v>
      </c>
      <c r="P151" s="1" t="str">
        <f t="shared" si="36"/>
        <v/>
      </c>
      <c r="Q151" s="168">
        <v>40500</v>
      </c>
      <c r="R151" s="169">
        <f>設定!$F$3</f>
        <v>1</v>
      </c>
      <c r="S151" s="130">
        <f>設定!$E$6</f>
        <v>1</v>
      </c>
      <c r="T151" s="950">
        <f t="shared" si="34"/>
        <v>40500</v>
      </c>
      <c r="U151" s="130">
        <f>設定!$E$12</f>
        <v>0</v>
      </c>
      <c r="V151" s="130">
        <f>設定!$I$12</f>
        <v>1</v>
      </c>
      <c r="W151" s="170">
        <f>設定!$C$25</f>
        <v>0</v>
      </c>
      <c r="X151" s="951">
        <f t="shared" si="29"/>
        <v>40500</v>
      </c>
      <c r="Y151" s="130">
        <f>設定!$E$35</f>
        <v>0</v>
      </c>
      <c r="Z151" s="130">
        <f>設定!$I$35</f>
        <v>1</v>
      </c>
      <c r="AA151" s="171">
        <f>設定!$D$41</f>
        <v>0</v>
      </c>
      <c r="AB151" s="170">
        <f>設定!$C$51</f>
        <v>1</v>
      </c>
      <c r="AC151" s="950">
        <f t="shared" si="30"/>
        <v>40500</v>
      </c>
      <c r="AD151" s="169">
        <f>設定!$D$78</f>
        <v>1.1000000000000001</v>
      </c>
      <c r="AE151" s="130">
        <f>設定!$E$82</f>
        <v>0</v>
      </c>
      <c r="AF151" s="130">
        <f>設定!$I$82</f>
        <v>0</v>
      </c>
      <c r="AG151" s="952">
        <f t="shared" si="31"/>
        <v>44550</v>
      </c>
      <c r="AH151" s="130">
        <f>設定!$E$35</f>
        <v>0</v>
      </c>
      <c r="AI151" s="130">
        <f>設定!$I$35</f>
        <v>1</v>
      </c>
      <c r="AJ151" s="170">
        <f>設定!$C$70</f>
        <v>0</v>
      </c>
      <c r="AK151" s="953">
        <f t="shared" si="32"/>
        <v>40500</v>
      </c>
      <c r="AL151" s="169">
        <f>設定!$D$78</f>
        <v>1.1000000000000001</v>
      </c>
      <c r="AM151" s="130">
        <f>設定!$E$82</f>
        <v>0</v>
      </c>
      <c r="AN151" s="130">
        <f>設定!$I$82</f>
        <v>0</v>
      </c>
      <c r="AO151" s="954">
        <f t="shared" si="33"/>
        <v>44550</v>
      </c>
      <c r="AP151" s="207"/>
      <c r="AQ151" s="202">
        <f t="shared" si="35"/>
        <v>1</v>
      </c>
    </row>
    <row r="152" spans="2:43">
      <c r="B152" s="246">
        <v>1</v>
      </c>
      <c r="D152" s="1" t="s">
        <v>1181</v>
      </c>
      <c r="E152" s="1" t="s">
        <v>310</v>
      </c>
      <c r="F152" s="1" t="s">
        <v>1135</v>
      </c>
      <c r="G152" s="208" t="str">
        <f t="shared" si="26"/>
        <v>225</v>
      </c>
      <c r="H152" s="208" t="str">
        <f t="shared" si="27"/>
        <v>60</v>
      </c>
      <c r="I152" s="208" t="str">
        <f t="shared" si="28"/>
        <v>17</v>
      </c>
      <c r="J152" s="174"/>
      <c r="K152" s="174"/>
      <c r="L152" s="174"/>
      <c r="M152" s="174" t="s">
        <v>1837</v>
      </c>
      <c r="N152" s="1" t="s">
        <v>44</v>
      </c>
      <c r="O152" s="1" t="s">
        <v>197</v>
      </c>
      <c r="P152" s="1" t="str">
        <f t="shared" si="36"/>
        <v/>
      </c>
      <c r="Q152" s="168">
        <v>42700</v>
      </c>
      <c r="R152" s="169">
        <f>設定!$F$3</f>
        <v>1</v>
      </c>
      <c r="S152" s="130">
        <f>設定!$E$6</f>
        <v>1</v>
      </c>
      <c r="T152" s="950">
        <f t="shared" si="34"/>
        <v>42700</v>
      </c>
      <c r="U152" s="130">
        <f>設定!$E$12</f>
        <v>0</v>
      </c>
      <c r="V152" s="130">
        <f>設定!$I$12</f>
        <v>1</v>
      </c>
      <c r="W152" s="170">
        <f>設定!$C$25</f>
        <v>0</v>
      </c>
      <c r="X152" s="951">
        <f t="shared" si="29"/>
        <v>42700</v>
      </c>
      <c r="Y152" s="130">
        <f>設定!$E$35</f>
        <v>0</v>
      </c>
      <c r="Z152" s="130">
        <f>設定!$I$35</f>
        <v>1</v>
      </c>
      <c r="AA152" s="171">
        <f>設定!$D$41</f>
        <v>0</v>
      </c>
      <c r="AB152" s="170">
        <f>設定!$C$51</f>
        <v>1</v>
      </c>
      <c r="AC152" s="950">
        <f t="shared" si="30"/>
        <v>42700</v>
      </c>
      <c r="AD152" s="169">
        <f>設定!$D$78</f>
        <v>1.1000000000000001</v>
      </c>
      <c r="AE152" s="130">
        <f>設定!$E$82</f>
        <v>0</v>
      </c>
      <c r="AF152" s="130">
        <f>設定!$I$82</f>
        <v>0</v>
      </c>
      <c r="AG152" s="952">
        <f t="shared" si="31"/>
        <v>46970</v>
      </c>
      <c r="AH152" s="130">
        <f>設定!$E$35</f>
        <v>0</v>
      </c>
      <c r="AI152" s="130">
        <f>設定!$I$35</f>
        <v>1</v>
      </c>
      <c r="AJ152" s="170">
        <f>設定!$C$70</f>
        <v>0</v>
      </c>
      <c r="AK152" s="953">
        <f t="shared" si="32"/>
        <v>42700</v>
      </c>
      <c r="AL152" s="169">
        <f>設定!$D$78</f>
        <v>1.1000000000000001</v>
      </c>
      <c r="AM152" s="130">
        <f>設定!$E$82</f>
        <v>0</v>
      </c>
      <c r="AN152" s="130">
        <f>設定!$I$82</f>
        <v>0</v>
      </c>
      <c r="AO152" s="954">
        <f t="shared" si="33"/>
        <v>46970</v>
      </c>
      <c r="AP152" s="207"/>
      <c r="AQ152" s="202">
        <f t="shared" si="35"/>
        <v>1</v>
      </c>
    </row>
    <row r="153" spans="2:43">
      <c r="B153" s="246">
        <v>1</v>
      </c>
      <c r="D153" s="1" t="s">
        <v>1182</v>
      </c>
      <c r="E153" s="1" t="s">
        <v>311</v>
      </c>
      <c r="F153" s="1" t="s">
        <v>1135</v>
      </c>
      <c r="G153" s="208" t="str">
        <f t="shared" si="26"/>
        <v>225</v>
      </c>
      <c r="H153" s="208" t="str">
        <f t="shared" si="27"/>
        <v>65</v>
      </c>
      <c r="I153" s="208" t="str">
        <f t="shared" si="28"/>
        <v>17</v>
      </c>
      <c r="J153" s="174"/>
      <c r="K153" s="174"/>
      <c r="L153" s="174"/>
      <c r="M153" s="174" t="s">
        <v>1837</v>
      </c>
      <c r="N153" s="1" t="s">
        <v>150</v>
      </c>
      <c r="O153" s="1" t="s">
        <v>741</v>
      </c>
      <c r="P153" s="1" t="str">
        <f t="shared" si="36"/>
        <v/>
      </c>
      <c r="Q153" s="168">
        <v>38500</v>
      </c>
      <c r="R153" s="169">
        <f>設定!$F$3</f>
        <v>1</v>
      </c>
      <c r="S153" s="130">
        <f>設定!$E$6</f>
        <v>1</v>
      </c>
      <c r="T153" s="950">
        <f t="shared" si="34"/>
        <v>38500</v>
      </c>
      <c r="U153" s="130">
        <f>設定!$E$12</f>
        <v>0</v>
      </c>
      <c r="V153" s="130">
        <f>設定!$I$12</f>
        <v>1</v>
      </c>
      <c r="W153" s="170">
        <f>設定!$C$25</f>
        <v>0</v>
      </c>
      <c r="X153" s="951">
        <f t="shared" si="29"/>
        <v>38500</v>
      </c>
      <c r="Y153" s="130">
        <f>設定!$E$35</f>
        <v>0</v>
      </c>
      <c r="Z153" s="130">
        <f>設定!$I$35</f>
        <v>1</v>
      </c>
      <c r="AA153" s="171">
        <f>設定!$D$41</f>
        <v>0</v>
      </c>
      <c r="AB153" s="170">
        <f>設定!$C$51</f>
        <v>1</v>
      </c>
      <c r="AC153" s="950">
        <f t="shared" si="30"/>
        <v>38500</v>
      </c>
      <c r="AD153" s="169">
        <f>設定!$D$78</f>
        <v>1.1000000000000001</v>
      </c>
      <c r="AE153" s="130">
        <f>設定!$E$82</f>
        <v>0</v>
      </c>
      <c r="AF153" s="130">
        <f>設定!$I$82</f>
        <v>0</v>
      </c>
      <c r="AG153" s="952">
        <f t="shared" si="31"/>
        <v>42350</v>
      </c>
      <c r="AH153" s="130">
        <f>設定!$E$35</f>
        <v>0</v>
      </c>
      <c r="AI153" s="130">
        <f>設定!$I$35</f>
        <v>1</v>
      </c>
      <c r="AJ153" s="170">
        <f>設定!$C$70</f>
        <v>0</v>
      </c>
      <c r="AK153" s="953">
        <f t="shared" si="32"/>
        <v>38500</v>
      </c>
      <c r="AL153" s="169">
        <f>設定!$D$78</f>
        <v>1.1000000000000001</v>
      </c>
      <c r="AM153" s="130">
        <f>設定!$E$82</f>
        <v>0</v>
      </c>
      <c r="AN153" s="130">
        <f>設定!$I$82</f>
        <v>0</v>
      </c>
      <c r="AO153" s="954">
        <f t="shared" si="33"/>
        <v>42350</v>
      </c>
      <c r="AP153" s="207"/>
      <c r="AQ153" s="202">
        <f t="shared" si="35"/>
        <v>1</v>
      </c>
    </row>
    <row r="154" spans="2:43">
      <c r="B154" s="246">
        <v>1</v>
      </c>
      <c r="D154" s="1" t="s">
        <v>1183</v>
      </c>
      <c r="E154" s="1" t="s">
        <v>829</v>
      </c>
      <c r="F154" s="1" t="s">
        <v>1135</v>
      </c>
      <c r="G154" s="208" t="str">
        <f t="shared" si="26"/>
        <v>195</v>
      </c>
      <c r="H154" s="208" t="str">
        <f t="shared" si="27"/>
        <v>45</v>
      </c>
      <c r="I154" s="208" t="str">
        <f t="shared" si="28"/>
        <v>16</v>
      </c>
      <c r="J154" s="174" t="s">
        <v>304</v>
      </c>
      <c r="K154" s="174"/>
      <c r="L154" s="174"/>
      <c r="M154" s="174" t="s">
        <v>1837</v>
      </c>
      <c r="N154" s="1" t="s">
        <v>112</v>
      </c>
      <c r="O154" s="1" t="s">
        <v>1233</v>
      </c>
      <c r="P154" s="1" t="str">
        <f t="shared" si="36"/>
        <v>★</v>
      </c>
      <c r="Q154" s="168">
        <v>38700</v>
      </c>
      <c r="R154" s="169">
        <f>設定!$F$3</f>
        <v>1</v>
      </c>
      <c r="S154" s="130">
        <f>設定!$E$6</f>
        <v>1</v>
      </c>
      <c r="T154" s="950">
        <f t="shared" si="34"/>
        <v>38700</v>
      </c>
      <c r="U154" s="130">
        <f>設定!$E$12</f>
        <v>0</v>
      </c>
      <c r="V154" s="130">
        <f>設定!$I$12</f>
        <v>1</v>
      </c>
      <c r="W154" s="170">
        <f>設定!$C$25</f>
        <v>0</v>
      </c>
      <c r="X154" s="951">
        <f t="shared" si="29"/>
        <v>38700</v>
      </c>
      <c r="Y154" s="130">
        <f>設定!$E$35</f>
        <v>0</v>
      </c>
      <c r="Z154" s="130">
        <f>設定!$I$35</f>
        <v>1</v>
      </c>
      <c r="AA154" s="171">
        <f>設定!$D$41</f>
        <v>0</v>
      </c>
      <c r="AB154" s="170">
        <f>設定!$C$51</f>
        <v>1</v>
      </c>
      <c r="AC154" s="950">
        <f t="shared" si="30"/>
        <v>38700</v>
      </c>
      <c r="AD154" s="169">
        <f>設定!$D$78</f>
        <v>1.1000000000000001</v>
      </c>
      <c r="AE154" s="130">
        <f>設定!$E$82</f>
        <v>0</v>
      </c>
      <c r="AF154" s="130">
        <f>設定!$I$82</f>
        <v>0</v>
      </c>
      <c r="AG154" s="952">
        <f t="shared" si="31"/>
        <v>42570</v>
      </c>
      <c r="AH154" s="130">
        <f>設定!$E$35</f>
        <v>0</v>
      </c>
      <c r="AI154" s="130">
        <f>設定!$I$35</f>
        <v>1</v>
      </c>
      <c r="AJ154" s="170">
        <f>設定!$C$70</f>
        <v>0</v>
      </c>
      <c r="AK154" s="953">
        <f t="shared" si="32"/>
        <v>38700</v>
      </c>
      <c r="AL154" s="169">
        <f>設定!$D$78</f>
        <v>1.1000000000000001</v>
      </c>
      <c r="AM154" s="130">
        <f>設定!$E$82</f>
        <v>0</v>
      </c>
      <c r="AN154" s="130">
        <f>設定!$I$82</f>
        <v>0</v>
      </c>
      <c r="AO154" s="954">
        <f t="shared" si="33"/>
        <v>42570</v>
      </c>
      <c r="AP154" s="207"/>
      <c r="AQ154" s="202">
        <f t="shared" si="35"/>
        <v>1</v>
      </c>
    </row>
    <row r="155" spans="2:43">
      <c r="B155" s="246">
        <v>1</v>
      </c>
      <c r="D155" s="1" t="s">
        <v>1184</v>
      </c>
      <c r="E155" s="1" t="s">
        <v>829</v>
      </c>
      <c r="F155" s="1" t="s">
        <v>1135</v>
      </c>
      <c r="G155" s="208" t="str">
        <f t="shared" si="26"/>
        <v>165</v>
      </c>
      <c r="H155" s="208" t="str">
        <f t="shared" si="27"/>
        <v>50</v>
      </c>
      <c r="I155" s="208" t="str">
        <f t="shared" si="28"/>
        <v>16</v>
      </c>
      <c r="J155" s="174"/>
      <c r="K155" s="174"/>
      <c r="L155" s="174"/>
      <c r="M155" s="174" t="s">
        <v>1837</v>
      </c>
      <c r="N155" s="1" t="s">
        <v>46</v>
      </c>
      <c r="O155" s="1" t="s">
        <v>198</v>
      </c>
      <c r="P155" s="1" t="str">
        <f t="shared" si="36"/>
        <v/>
      </c>
      <c r="Q155" s="168">
        <v>32300</v>
      </c>
      <c r="R155" s="169">
        <f>設定!$F$3</f>
        <v>1</v>
      </c>
      <c r="S155" s="130">
        <f>設定!$E$6</f>
        <v>1</v>
      </c>
      <c r="T155" s="950">
        <f t="shared" si="34"/>
        <v>32300</v>
      </c>
      <c r="U155" s="130">
        <f>設定!$E$12</f>
        <v>0</v>
      </c>
      <c r="V155" s="130">
        <f>設定!$I$12</f>
        <v>1</v>
      </c>
      <c r="W155" s="170">
        <f>設定!$C$25</f>
        <v>0</v>
      </c>
      <c r="X155" s="951">
        <f t="shared" si="29"/>
        <v>32300</v>
      </c>
      <c r="Y155" s="130">
        <f>設定!$E$35</f>
        <v>0</v>
      </c>
      <c r="Z155" s="130">
        <f>設定!$I$35</f>
        <v>1</v>
      </c>
      <c r="AA155" s="171">
        <f>設定!$D$41</f>
        <v>0</v>
      </c>
      <c r="AB155" s="170">
        <f>設定!$C$51</f>
        <v>1</v>
      </c>
      <c r="AC155" s="950">
        <f t="shared" si="30"/>
        <v>32300</v>
      </c>
      <c r="AD155" s="169">
        <f>設定!$D$78</f>
        <v>1.1000000000000001</v>
      </c>
      <c r="AE155" s="130">
        <f>設定!$E$82</f>
        <v>0</v>
      </c>
      <c r="AF155" s="130">
        <f>設定!$I$82</f>
        <v>0</v>
      </c>
      <c r="AG155" s="952">
        <f t="shared" si="31"/>
        <v>35530</v>
      </c>
      <c r="AH155" s="130">
        <f>設定!$E$35</f>
        <v>0</v>
      </c>
      <c r="AI155" s="130">
        <f>設定!$I$35</f>
        <v>1</v>
      </c>
      <c r="AJ155" s="170">
        <f>設定!$C$70</f>
        <v>0</v>
      </c>
      <c r="AK155" s="953">
        <f t="shared" si="32"/>
        <v>32300</v>
      </c>
      <c r="AL155" s="169">
        <f>設定!$D$78</f>
        <v>1.1000000000000001</v>
      </c>
      <c r="AM155" s="130">
        <f>設定!$E$82</f>
        <v>0</v>
      </c>
      <c r="AN155" s="130">
        <f>設定!$I$82</f>
        <v>0</v>
      </c>
      <c r="AO155" s="954">
        <f t="shared" si="33"/>
        <v>35530</v>
      </c>
      <c r="AP155" s="207"/>
      <c r="AQ155" s="202">
        <f t="shared" si="35"/>
        <v>1</v>
      </c>
    </row>
    <row r="156" spans="2:43">
      <c r="B156" s="246">
        <v>1</v>
      </c>
      <c r="D156" s="1" t="s">
        <v>1185</v>
      </c>
      <c r="E156" s="1" t="s">
        <v>829</v>
      </c>
      <c r="F156" s="1" t="s">
        <v>1135</v>
      </c>
      <c r="G156" s="208" t="str">
        <f t="shared" si="26"/>
        <v>195</v>
      </c>
      <c r="H156" s="208" t="str">
        <f t="shared" si="27"/>
        <v>50</v>
      </c>
      <c r="I156" s="208" t="str">
        <f t="shared" si="28"/>
        <v>16</v>
      </c>
      <c r="J156" s="174"/>
      <c r="K156" s="174"/>
      <c r="L156" s="174"/>
      <c r="M156" s="174" t="s">
        <v>1730</v>
      </c>
      <c r="N156" s="1" t="s">
        <v>48</v>
      </c>
      <c r="O156" s="1" t="s">
        <v>200</v>
      </c>
      <c r="P156" s="1" t="str">
        <f t="shared" si="36"/>
        <v>△</v>
      </c>
      <c r="Q156" s="168">
        <v>38600</v>
      </c>
      <c r="R156" s="169">
        <f>設定!$F$3</f>
        <v>1</v>
      </c>
      <c r="S156" s="130">
        <f>設定!$E$6</f>
        <v>1</v>
      </c>
      <c r="T156" s="950">
        <f t="shared" si="34"/>
        <v>38600</v>
      </c>
      <c r="U156" s="130">
        <f>設定!$E$12</f>
        <v>0</v>
      </c>
      <c r="V156" s="130">
        <f>設定!$I$12</f>
        <v>1</v>
      </c>
      <c r="W156" s="170">
        <f>設定!$C$25</f>
        <v>0</v>
      </c>
      <c r="X156" s="951">
        <f t="shared" si="29"/>
        <v>38600</v>
      </c>
      <c r="Y156" s="130">
        <f>設定!$E$35</f>
        <v>0</v>
      </c>
      <c r="Z156" s="130">
        <f>設定!$I$35</f>
        <v>1</v>
      </c>
      <c r="AA156" s="171">
        <f>設定!$D$41</f>
        <v>0</v>
      </c>
      <c r="AB156" s="170">
        <f>設定!$C$51</f>
        <v>1</v>
      </c>
      <c r="AC156" s="950">
        <f t="shared" si="30"/>
        <v>38600</v>
      </c>
      <c r="AD156" s="169">
        <f>設定!$D$78</f>
        <v>1.1000000000000001</v>
      </c>
      <c r="AE156" s="130">
        <f>設定!$E$82</f>
        <v>0</v>
      </c>
      <c r="AF156" s="130">
        <f>設定!$I$82</f>
        <v>0</v>
      </c>
      <c r="AG156" s="952">
        <f t="shared" si="31"/>
        <v>42460</v>
      </c>
      <c r="AH156" s="130">
        <f>設定!$E$35</f>
        <v>0</v>
      </c>
      <c r="AI156" s="130">
        <f>設定!$I$35</f>
        <v>1</v>
      </c>
      <c r="AJ156" s="170">
        <f>設定!$C$70</f>
        <v>0</v>
      </c>
      <c r="AK156" s="953">
        <f t="shared" si="32"/>
        <v>38600</v>
      </c>
      <c r="AL156" s="169">
        <f>設定!$D$78</f>
        <v>1.1000000000000001</v>
      </c>
      <c r="AM156" s="130">
        <f>設定!$E$82</f>
        <v>0</v>
      </c>
      <c r="AN156" s="130">
        <f>設定!$I$82</f>
        <v>0</v>
      </c>
      <c r="AO156" s="954">
        <f t="shared" si="33"/>
        <v>42460</v>
      </c>
      <c r="AP156" s="207"/>
      <c r="AQ156" s="202">
        <f t="shared" si="35"/>
        <v>1</v>
      </c>
    </row>
    <row r="157" spans="2:43">
      <c r="B157" s="246">
        <v>1</v>
      </c>
      <c r="D157" s="1" t="s">
        <v>1186</v>
      </c>
      <c r="E157" s="1" t="s">
        <v>829</v>
      </c>
      <c r="F157" s="1" t="s">
        <v>1135</v>
      </c>
      <c r="G157" s="208" t="str">
        <f t="shared" si="26"/>
        <v>185</v>
      </c>
      <c r="H157" s="208" t="str">
        <f t="shared" si="27"/>
        <v>55</v>
      </c>
      <c r="I157" s="208" t="str">
        <f t="shared" si="28"/>
        <v>16</v>
      </c>
      <c r="J157" s="174"/>
      <c r="K157" s="174"/>
      <c r="L157" s="174"/>
      <c r="M157" s="174" t="s">
        <v>1837</v>
      </c>
      <c r="N157" s="1" t="s">
        <v>47</v>
      </c>
      <c r="O157" s="1" t="s">
        <v>199</v>
      </c>
      <c r="P157" s="1" t="str">
        <f t="shared" si="36"/>
        <v/>
      </c>
      <c r="Q157" s="168">
        <v>36600</v>
      </c>
      <c r="R157" s="169">
        <f>設定!$F$3</f>
        <v>1</v>
      </c>
      <c r="S157" s="130">
        <f>設定!$E$6</f>
        <v>1</v>
      </c>
      <c r="T157" s="950">
        <f t="shared" si="34"/>
        <v>36600</v>
      </c>
      <c r="U157" s="130">
        <f>設定!$E$12</f>
        <v>0</v>
      </c>
      <c r="V157" s="130">
        <f>設定!$I$12</f>
        <v>1</v>
      </c>
      <c r="W157" s="170">
        <f>設定!$C$25</f>
        <v>0</v>
      </c>
      <c r="X157" s="951">
        <f t="shared" si="29"/>
        <v>36600</v>
      </c>
      <c r="Y157" s="130">
        <f>設定!$E$35</f>
        <v>0</v>
      </c>
      <c r="Z157" s="130">
        <f>設定!$I$35</f>
        <v>1</v>
      </c>
      <c r="AA157" s="171">
        <f>設定!$D$41</f>
        <v>0</v>
      </c>
      <c r="AB157" s="170">
        <f>設定!$C$51</f>
        <v>1</v>
      </c>
      <c r="AC157" s="950">
        <f t="shared" si="30"/>
        <v>36600</v>
      </c>
      <c r="AD157" s="169">
        <f>設定!$D$78</f>
        <v>1.1000000000000001</v>
      </c>
      <c r="AE157" s="130">
        <f>設定!$E$82</f>
        <v>0</v>
      </c>
      <c r="AF157" s="130">
        <f>設定!$I$82</f>
        <v>0</v>
      </c>
      <c r="AG157" s="952">
        <f t="shared" si="31"/>
        <v>40260</v>
      </c>
      <c r="AH157" s="130">
        <f>設定!$E$35</f>
        <v>0</v>
      </c>
      <c r="AI157" s="130">
        <f>設定!$I$35</f>
        <v>1</v>
      </c>
      <c r="AJ157" s="170">
        <f>設定!$C$70</f>
        <v>0</v>
      </c>
      <c r="AK157" s="953">
        <f t="shared" si="32"/>
        <v>36600</v>
      </c>
      <c r="AL157" s="169">
        <f>設定!$D$78</f>
        <v>1.1000000000000001</v>
      </c>
      <c r="AM157" s="130">
        <f>設定!$E$82</f>
        <v>0</v>
      </c>
      <c r="AN157" s="130">
        <f>設定!$I$82</f>
        <v>0</v>
      </c>
      <c r="AO157" s="954">
        <f t="shared" si="33"/>
        <v>40260</v>
      </c>
      <c r="AP157" s="207"/>
      <c r="AQ157" s="202">
        <f t="shared" si="35"/>
        <v>1</v>
      </c>
    </row>
    <row r="158" spans="2:43">
      <c r="B158" s="246">
        <v>1</v>
      </c>
      <c r="D158" s="1" t="s">
        <v>1187</v>
      </c>
      <c r="E158" s="1" t="s">
        <v>829</v>
      </c>
      <c r="F158" s="1" t="s">
        <v>1135</v>
      </c>
      <c r="G158" s="208" t="str">
        <f t="shared" si="26"/>
        <v>195</v>
      </c>
      <c r="H158" s="208" t="str">
        <f t="shared" si="27"/>
        <v>55</v>
      </c>
      <c r="I158" s="208" t="str">
        <f t="shared" si="28"/>
        <v>16</v>
      </c>
      <c r="J158" s="174"/>
      <c r="K158" s="174"/>
      <c r="L158" s="174"/>
      <c r="M158" s="174" t="s">
        <v>1837</v>
      </c>
      <c r="N158" s="1" t="s">
        <v>49</v>
      </c>
      <c r="O158" s="1" t="s">
        <v>201</v>
      </c>
      <c r="P158" s="1" t="str">
        <f t="shared" si="36"/>
        <v/>
      </c>
      <c r="Q158" s="168">
        <v>39500</v>
      </c>
      <c r="R158" s="169">
        <f>設定!$F$3</f>
        <v>1</v>
      </c>
      <c r="S158" s="130">
        <f>設定!$E$6</f>
        <v>1</v>
      </c>
      <c r="T158" s="950">
        <f t="shared" si="34"/>
        <v>39500</v>
      </c>
      <c r="U158" s="130">
        <f>設定!$E$12</f>
        <v>0</v>
      </c>
      <c r="V158" s="130">
        <f>設定!$I$12</f>
        <v>1</v>
      </c>
      <c r="W158" s="170">
        <f>設定!$C$25</f>
        <v>0</v>
      </c>
      <c r="X158" s="951">
        <f t="shared" si="29"/>
        <v>39500</v>
      </c>
      <c r="Y158" s="130">
        <f>設定!$E$35</f>
        <v>0</v>
      </c>
      <c r="Z158" s="130">
        <f>設定!$I$35</f>
        <v>1</v>
      </c>
      <c r="AA158" s="171">
        <f>設定!$D$41</f>
        <v>0</v>
      </c>
      <c r="AB158" s="170">
        <f>設定!$C$51</f>
        <v>1</v>
      </c>
      <c r="AC158" s="950">
        <f t="shared" si="30"/>
        <v>39500</v>
      </c>
      <c r="AD158" s="169">
        <f>設定!$D$78</f>
        <v>1.1000000000000001</v>
      </c>
      <c r="AE158" s="130">
        <f>設定!$E$82</f>
        <v>0</v>
      </c>
      <c r="AF158" s="130">
        <f>設定!$I$82</f>
        <v>0</v>
      </c>
      <c r="AG158" s="952">
        <f t="shared" si="31"/>
        <v>43450</v>
      </c>
      <c r="AH158" s="130">
        <f>設定!$E$35</f>
        <v>0</v>
      </c>
      <c r="AI158" s="130">
        <f>設定!$I$35</f>
        <v>1</v>
      </c>
      <c r="AJ158" s="170">
        <f>設定!$C$70</f>
        <v>0</v>
      </c>
      <c r="AK158" s="953">
        <f t="shared" si="32"/>
        <v>39500</v>
      </c>
      <c r="AL158" s="169">
        <f>設定!$D$78</f>
        <v>1.1000000000000001</v>
      </c>
      <c r="AM158" s="130">
        <f>設定!$E$82</f>
        <v>0</v>
      </c>
      <c r="AN158" s="130">
        <f>設定!$I$82</f>
        <v>0</v>
      </c>
      <c r="AO158" s="954">
        <f t="shared" si="33"/>
        <v>43450</v>
      </c>
      <c r="AP158" s="207"/>
      <c r="AQ158" s="202">
        <f t="shared" si="35"/>
        <v>1</v>
      </c>
    </row>
    <row r="159" spans="2:43">
      <c r="B159" s="246">
        <v>1</v>
      </c>
      <c r="D159" s="1" t="s">
        <v>1188</v>
      </c>
      <c r="E159" s="1" t="s">
        <v>829</v>
      </c>
      <c r="F159" s="1" t="s">
        <v>1135</v>
      </c>
      <c r="G159" s="208" t="str">
        <f t="shared" si="26"/>
        <v>205</v>
      </c>
      <c r="H159" s="208" t="str">
        <f t="shared" si="27"/>
        <v>55</v>
      </c>
      <c r="I159" s="208" t="str">
        <f t="shared" si="28"/>
        <v>16</v>
      </c>
      <c r="J159" s="174"/>
      <c r="K159" s="174"/>
      <c r="L159" s="174"/>
      <c r="M159" s="174" t="s">
        <v>1837</v>
      </c>
      <c r="N159" s="1" t="s">
        <v>51</v>
      </c>
      <c r="O159" s="1" t="s">
        <v>203</v>
      </c>
      <c r="P159" s="1" t="str">
        <f t="shared" si="36"/>
        <v/>
      </c>
      <c r="Q159" s="168">
        <v>42200</v>
      </c>
      <c r="R159" s="169">
        <f>設定!$F$3</f>
        <v>1</v>
      </c>
      <c r="S159" s="130">
        <f>設定!$E$6</f>
        <v>1</v>
      </c>
      <c r="T159" s="950">
        <f t="shared" si="34"/>
        <v>42200</v>
      </c>
      <c r="U159" s="130">
        <f>設定!$E$12</f>
        <v>0</v>
      </c>
      <c r="V159" s="130">
        <f>設定!$I$12</f>
        <v>1</v>
      </c>
      <c r="W159" s="170">
        <f>設定!$C$25</f>
        <v>0</v>
      </c>
      <c r="X159" s="951">
        <f t="shared" si="29"/>
        <v>42200</v>
      </c>
      <c r="Y159" s="130">
        <f>設定!$E$35</f>
        <v>0</v>
      </c>
      <c r="Z159" s="130">
        <f>設定!$I$35</f>
        <v>1</v>
      </c>
      <c r="AA159" s="171">
        <f>設定!$D$41</f>
        <v>0</v>
      </c>
      <c r="AB159" s="170">
        <f>設定!$C$51</f>
        <v>1</v>
      </c>
      <c r="AC159" s="950">
        <f t="shared" si="30"/>
        <v>42200</v>
      </c>
      <c r="AD159" s="169">
        <f>設定!$D$78</f>
        <v>1.1000000000000001</v>
      </c>
      <c r="AE159" s="130">
        <f>設定!$E$82</f>
        <v>0</v>
      </c>
      <c r="AF159" s="130">
        <f>設定!$I$82</f>
        <v>0</v>
      </c>
      <c r="AG159" s="952">
        <f t="shared" si="31"/>
        <v>46420</v>
      </c>
      <c r="AH159" s="130">
        <f>設定!$E$35</f>
        <v>0</v>
      </c>
      <c r="AI159" s="130">
        <f>設定!$I$35</f>
        <v>1</v>
      </c>
      <c r="AJ159" s="170">
        <f>設定!$C$70</f>
        <v>0</v>
      </c>
      <c r="AK159" s="953">
        <f t="shared" si="32"/>
        <v>42200</v>
      </c>
      <c r="AL159" s="169">
        <f>設定!$D$78</f>
        <v>1.1000000000000001</v>
      </c>
      <c r="AM159" s="130">
        <f>設定!$E$82</f>
        <v>0</v>
      </c>
      <c r="AN159" s="130">
        <f>設定!$I$82</f>
        <v>0</v>
      </c>
      <c r="AO159" s="954">
        <f t="shared" si="33"/>
        <v>46420</v>
      </c>
      <c r="AP159" s="207"/>
      <c r="AQ159" s="202">
        <f t="shared" si="35"/>
        <v>1</v>
      </c>
    </row>
    <row r="160" spans="2:43">
      <c r="B160" s="246">
        <v>1</v>
      </c>
      <c r="D160" s="1" t="s">
        <v>1189</v>
      </c>
      <c r="E160" s="1" t="s">
        <v>829</v>
      </c>
      <c r="F160" s="1" t="s">
        <v>1135</v>
      </c>
      <c r="G160" s="208" t="str">
        <f t="shared" si="26"/>
        <v>215</v>
      </c>
      <c r="H160" s="208" t="str">
        <f t="shared" si="27"/>
        <v>55</v>
      </c>
      <c r="I160" s="208" t="str">
        <f t="shared" si="28"/>
        <v>16</v>
      </c>
      <c r="J160" s="174"/>
      <c r="K160" s="174"/>
      <c r="L160" s="174"/>
      <c r="M160" s="174" t="s">
        <v>1837</v>
      </c>
      <c r="N160" s="1" t="s">
        <v>52</v>
      </c>
      <c r="O160" s="1" t="s">
        <v>204</v>
      </c>
      <c r="P160" s="1" t="str">
        <f t="shared" si="36"/>
        <v/>
      </c>
      <c r="Q160" s="168">
        <v>45400</v>
      </c>
      <c r="R160" s="169">
        <f>設定!$F$3</f>
        <v>1</v>
      </c>
      <c r="S160" s="130">
        <f>設定!$E$6</f>
        <v>1</v>
      </c>
      <c r="T160" s="950">
        <f t="shared" si="34"/>
        <v>45400</v>
      </c>
      <c r="U160" s="130">
        <f>設定!$E$12</f>
        <v>0</v>
      </c>
      <c r="V160" s="130">
        <f>設定!$I$12</f>
        <v>1</v>
      </c>
      <c r="W160" s="170">
        <f>設定!$C$25</f>
        <v>0</v>
      </c>
      <c r="X160" s="951">
        <f t="shared" si="29"/>
        <v>45400</v>
      </c>
      <c r="Y160" s="130">
        <f>設定!$E$35</f>
        <v>0</v>
      </c>
      <c r="Z160" s="130">
        <f>設定!$I$35</f>
        <v>1</v>
      </c>
      <c r="AA160" s="171">
        <f>設定!$D$41</f>
        <v>0</v>
      </c>
      <c r="AB160" s="170">
        <f>設定!$C$51</f>
        <v>1</v>
      </c>
      <c r="AC160" s="950">
        <f t="shared" si="30"/>
        <v>45400</v>
      </c>
      <c r="AD160" s="169">
        <f>設定!$D$78</f>
        <v>1.1000000000000001</v>
      </c>
      <c r="AE160" s="130">
        <f>設定!$E$82</f>
        <v>0</v>
      </c>
      <c r="AF160" s="130">
        <f>設定!$I$82</f>
        <v>0</v>
      </c>
      <c r="AG160" s="952">
        <f t="shared" si="31"/>
        <v>49940</v>
      </c>
      <c r="AH160" s="130">
        <f>設定!$E$35</f>
        <v>0</v>
      </c>
      <c r="AI160" s="130">
        <f>設定!$I$35</f>
        <v>1</v>
      </c>
      <c r="AJ160" s="170">
        <f>設定!$C$70</f>
        <v>0</v>
      </c>
      <c r="AK160" s="953">
        <f t="shared" si="32"/>
        <v>45400</v>
      </c>
      <c r="AL160" s="169">
        <f>設定!$D$78</f>
        <v>1.1000000000000001</v>
      </c>
      <c r="AM160" s="130">
        <f>設定!$E$82</f>
        <v>0</v>
      </c>
      <c r="AN160" s="130">
        <f>設定!$I$82</f>
        <v>0</v>
      </c>
      <c r="AO160" s="954">
        <f t="shared" si="33"/>
        <v>49940</v>
      </c>
      <c r="AP160" s="207"/>
      <c r="AQ160" s="202">
        <f t="shared" si="35"/>
        <v>1</v>
      </c>
    </row>
    <row r="161" spans="2:43">
      <c r="B161" s="246">
        <v>1</v>
      </c>
      <c r="D161" s="1" t="s">
        <v>1190</v>
      </c>
      <c r="E161" s="1" t="s">
        <v>310</v>
      </c>
      <c r="F161" s="1" t="s">
        <v>1135</v>
      </c>
      <c r="G161" s="208" t="str">
        <f t="shared" si="26"/>
        <v>175</v>
      </c>
      <c r="H161" s="208" t="str">
        <f t="shared" si="27"/>
        <v>60</v>
      </c>
      <c r="I161" s="208" t="str">
        <f t="shared" si="28"/>
        <v>16</v>
      </c>
      <c r="J161" s="174"/>
      <c r="K161" s="174"/>
      <c r="L161" s="174"/>
      <c r="M161" s="174" t="s">
        <v>1837</v>
      </c>
      <c r="N161" s="1" t="s">
        <v>55</v>
      </c>
      <c r="O161" s="1" t="s">
        <v>206</v>
      </c>
      <c r="P161" s="1" t="str">
        <f t="shared" si="36"/>
        <v/>
      </c>
      <c r="Q161" s="168">
        <v>29700</v>
      </c>
      <c r="R161" s="169">
        <f>設定!$F$3</f>
        <v>1</v>
      </c>
      <c r="S161" s="130">
        <f>設定!$E$6</f>
        <v>1</v>
      </c>
      <c r="T161" s="950">
        <f t="shared" si="34"/>
        <v>29700</v>
      </c>
      <c r="U161" s="130">
        <f>設定!$E$12</f>
        <v>0</v>
      </c>
      <c r="V161" s="130">
        <f>設定!$I$12</f>
        <v>1</v>
      </c>
      <c r="W161" s="170">
        <f>設定!$C$25</f>
        <v>0</v>
      </c>
      <c r="X161" s="951">
        <f t="shared" si="29"/>
        <v>29700</v>
      </c>
      <c r="Y161" s="130">
        <f>設定!$E$35</f>
        <v>0</v>
      </c>
      <c r="Z161" s="130">
        <f>設定!$I$35</f>
        <v>1</v>
      </c>
      <c r="AA161" s="171">
        <f>設定!$D$41</f>
        <v>0</v>
      </c>
      <c r="AB161" s="170">
        <f>設定!$C$51</f>
        <v>1</v>
      </c>
      <c r="AC161" s="950">
        <f t="shared" si="30"/>
        <v>29700</v>
      </c>
      <c r="AD161" s="169">
        <f>設定!$D$78</f>
        <v>1.1000000000000001</v>
      </c>
      <c r="AE161" s="130">
        <f>設定!$E$82</f>
        <v>0</v>
      </c>
      <c r="AF161" s="130">
        <f>設定!$I$82</f>
        <v>0</v>
      </c>
      <c r="AG161" s="952">
        <f t="shared" si="31"/>
        <v>32670</v>
      </c>
      <c r="AH161" s="130">
        <f>設定!$E$35</f>
        <v>0</v>
      </c>
      <c r="AI161" s="130">
        <f>設定!$I$35</f>
        <v>1</v>
      </c>
      <c r="AJ161" s="170">
        <f>設定!$C$70</f>
        <v>0</v>
      </c>
      <c r="AK161" s="953">
        <f t="shared" si="32"/>
        <v>29700</v>
      </c>
      <c r="AL161" s="169">
        <f>設定!$D$78</f>
        <v>1.1000000000000001</v>
      </c>
      <c r="AM161" s="130">
        <f>設定!$E$82</f>
        <v>0</v>
      </c>
      <c r="AN161" s="130">
        <f>設定!$I$82</f>
        <v>0</v>
      </c>
      <c r="AO161" s="954">
        <f t="shared" si="33"/>
        <v>32670</v>
      </c>
      <c r="AP161" s="207"/>
      <c r="AQ161" s="202">
        <f t="shared" si="35"/>
        <v>1</v>
      </c>
    </row>
    <row r="162" spans="2:43">
      <c r="B162" s="246">
        <v>1</v>
      </c>
      <c r="D162" s="1" t="s">
        <v>1191</v>
      </c>
      <c r="E162" s="1" t="s">
        <v>310</v>
      </c>
      <c r="F162" s="1" t="s">
        <v>1135</v>
      </c>
      <c r="G162" s="208" t="str">
        <f t="shared" si="26"/>
        <v>185</v>
      </c>
      <c r="H162" s="208" t="str">
        <f t="shared" si="27"/>
        <v>60</v>
      </c>
      <c r="I162" s="208" t="str">
        <f t="shared" si="28"/>
        <v>16</v>
      </c>
      <c r="J162" s="174"/>
      <c r="K162" s="174"/>
      <c r="L162" s="174"/>
      <c r="M162" s="174" t="s">
        <v>1837</v>
      </c>
      <c r="N162" s="1" t="s">
        <v>56</v>
      </c>
      <c r="O162" s="1" t="s">
        <v>207</v>
      </c>
      <c r="P162" s="1" t="str">
        <f t="shared" si="36"/>
        <v/>
      </c>
      <c r="Q162" s="168">
        <v>31800</v>
      </c>
      <c r="R162" s="169">
        <f>設定!$F$3</f>
        <v>1</v>
      </c>
      <c r="S162" s="130">
        <f>設定!$E$6</f>
        <v>1</v>
      </c>
      <c r="T162" s="950">
        <f t="shared" si="34"/>
        <v>31800</v>
      </c>
      <c r="U162" s="130">
        <f>設定!$E$12</f>
        <v>0</v>
      </c>
      <c r="V162" s="130">
        <f>設定!$I$12</f>
        <v>1</v>
      </c>
      <c r="W162" s="170">
        <f>設定!$C$25</f>
        <v>0</v>
      </c>
      <c r="X162" s="951">
        <f t="shared" si="29"/>
        <v>31800</v>
      </c>
      <c r="Y162" s="130">
        <f>設定!$E$35</f>
        <v>0</v>
      </c>
      <c r="Z162" s="130">
        <f>設定!$I$35</f>
        <v>1</v>
      </c>
      <c r="AA162" s="171">
        <f>設定!$D$41</f>
        <v>0</v>
      </c>
      <c r="AB162" s="170">
        <f>設定!$C$51</f>
        <v>1</v>
      </c>
      <c r="AC162" s="950">
        <f t="shared" si="30"/>
        <v>31800</v>
      </c>
      <c r="AD162" s="169">
        <f>設定!$D$78</f>
        <v>1.1000000000000001</v>
      </c>
      <c r="AE162" s="130">
        <f>設定!$E$82</f>
        <v>0</v>
      </c>
      <c r="AF162" s="130">
        <f>設定!$I$82</f>
        <v>0</v>
      </c>
      <c r="AG162" s="952">
        <f t="shared" si="31"/>
        <v>34980</v>
      </c>
      <c r="AH162" s="130">
        <f>設定!$E$35</f>
        <v>0</v>
      </c>
      <c r="AI162" s="130">
        <f>設定!$I$35</f>
        <v>1</v>
      </c>
      <c r="AJ162" s="170">
        <f>設定!$C$70</f>
        <v>0</v>
      </c>
      <c r="AK162" s="953">
        <f t="shared" si="32"/>
        <v>31800</v>
      </c>
      <c r="AL162" s="169">
        <f>設定!$D$78</f>
        <v>1.1000000000000001</v>
      </c>
      <c r="AM162" s="130">
        <f>設定!$E$82</f>
        <v>0</v>
      </c>
      <c r="AN162" s="130">
        <f>設定!$I$82</f>
        <v>0</v>
      </c>
      <c r="AO162" s="954">
        <f t="shared" si="33"/>
        <v>34980</v>
      </c>
      <c r="AP162" s="207"/>
      <c r="AQ162" s="202">
        <f t="shared" si="35"/>
        <v>1</v>
      </c>
    </row>
    <row r="163" spans="2:43">
      <c r="B163" s="246">
        <v>1</v>
      </c>
      <c r="D163" s="1" t="s">
        <v>1192</v>
      </c>
      <c r="E163" s="1" t="s">
        <v>310</v>
      </c>
      <c r="F163" s="1" t="s">
        <v>1135</v>
      </c>
      <c r="G163" s="208" t="str">
        <f t="shared" si="26"/>
        <v>195</v>
      </c>
      <c r="H163" s="208" t="str">
        <f t="shared" si="27"/>
        <v>60</v>
      </c>
      <c r="I163" s="208" t="str">
        <f t="shared" si="28"/>
        <v>16</v>
      </c>
      <c r="J163" s="174"/>
      <c r="K163" s="174"/>
      <c r="L163" s="174"/>
      <c r="M163" s="174" t="s">
        <v>1837</v>
      </c>
      <c r="N163" s="1" t="s">
        <v>57</v>
      </c>
      <c r="O163" s="1" t="s">
        <v>208</v>
      </c>
      <c r="P163" s="1" t="str">
        <f t="shared" si="36"/>
        <v/>
      </c>
      <c r="Q163" s="168">
        <v>33800</v>
      </c>
      <c r="R163" s="169">
        <f>設定!$F$3</f>
        <v>1</v>
      </c>
      <c r="S163" s="130">
        <f>設定!$E$6</f>
        <v>1</v>
      </c>
      <c r="T163" s="950">
        <f t="shared" si="34"/>
        <v>33800</v>
      </c>
      <c r="U163" s="130">
        <f>設定!$E$12</f>
        <v>0</v>
      </c>
      <c r="V163" s="130">
        <f>設定!$I$12</f>
        <v>1</v>
      </c>
      <c r="W163" s="170">
        <f>設定!$C$25</f>
        <v>0</v>
      </c>
      <c r="X163" s="951">
        <f t="shared" si="29"/>
        <v>33800</v>
      </c>
      <c r="Y163" s="130">
        <f>設定!$E$35</f>
        <v>0</v>
      </c>
      <c r="Z163" s="130">
        <f>設定!$I$35</f>
        <v>1</v>
      </c>
      <c r="AA163" s="171">
        <f>設定!$D$41</f>
        <v>0</v>
      </c>
      <c r="AB163" s="170">
        <f>設定!$C$51</f>
        <v>1</v>
      </c>
      <c r="AC163" s="950">
        <f t="shared" si="30"/>
        <v>33800</v>
      </c>
      <c r="AD163" s="169">
        <f>設定!$D$78</f>
        <v>1.1000000000000001</v>
      </c>
      <c r="AE163" s="130">
        <f>設定!$E$82</f>
        <v>0</v>
      </c>
      <c r="AF163" s="130">
        <f>設定!$I$82</f>
        <v>0</v>
      </c>
      <c r="AG163" s="952">
        <f t="shared" si="31"/>
        <v>37180</v>
      </c>
      <c r="AH163" s="130">
        <f>設定!$E$35</f>
        <v>0</v>
      </c>
      <c r="AI163" s="130">
        <f>設定!$I$35</f>
        <v>1</v>
      </c>
      <c r="AJ163" s="170">
        <f>設定!$C$70</f>
        <v>0</v>
      </c>
      <c r="AK163" s="953">
        <f t="shared" si="32"/>
        <v>33800</v>
      </c>
      <c r="AL163" s="169">
        <f>設定!$D$78</f>
        <v>1.1000000000000001</v>
      </c>
      <c r="AM163" s="130">
        <f>設定!$E$82</f>
        <v>0</v>
      </c>
      <c r="AN163" s="130">
        <f>設定!$I$82</f>
        <v>0</v>
      </c>
      <c r="AO163" s="954">
        <f t="shared" si="33"/>
        <v>37180</v>
      </c>
      <c r="AP163" s="207"/>
      <c r="AQ163" s="202">
        <f t="shared" si="35"/>
        <v>1</v>
      </c>
    </row>
    <row r="164" spans="2:43">
      <c r="B164" s="246">
        <v>1</v>
      </c>
      <c r="D164" s="1" t="s">
        <v>1193</v>
      </c>
      <c r="E164" s="1" t="s">
        <v>310</v>
      </c>
      <c r="F164" s="1" t="s">
        <v>1135</v>
      </c>
      <c r="G164" s="208" t="str">
        <f t="shared" si="26"/>
        <v>205</v>
      </c>
      <c r="H164" s="208" t="str">
        <f t="shared" si="27"/>
        <v>60</v>
      </c>
      <c r="I164" s="208" t="str">
        <f t="shared" si="28"/>
        <v>16</v>
      </c>
      <c r="J164" s="174" t="s">
        <v>304</v>
      </c>
      <c r="K164" s="174"/>
      <c r="L164" s="174"/>
      <c r="M164" s="174" t="s">
        <v>1837</v>
      </c>
      <c r="N164" s="1" t="s">
        <v>58</v>
      </c>
      <c r="O164" s="1" t="s">
        <v>1234</v>
      </c>
      <c r="P164" s="1" t="str">
        <f t="shared" si="36"/>
        <v>★</v>
      </c>
      <c r="Q164" s="168">
        <v>35600</v>
      </c>
      <c r="R164" s="169">
        <f>設定!$F$3</f>
        <v>1</v>
      </c>
      <c r="S164" s="130">
        <f>設定!$E$6</f>
        <v>1</v>
      </c>
      <c r="T164" s="950">
        <f t="shared" si="34"/>
        <v>35600</v>
      </c>
      <c r="U164" s="130">
        <f>設定!$E$12</f>
        <v>0</v>
      </c>
      <c r="V164" s="130">
        <f>設定!$I$12</f>
        <v>1</v>
      </c>
      <c r="W164" s="170">
        <f>設定!$C$25</f>
        <v>0</v>
      </c>
      <c r="X164" s="951">
        <f t="shared" si="29"/>
        <v>35600</v>
      </c>
      <c r="Y164" s="130">
        <f>設定!$E$35</f>
        <v>0</v>
      </c>
      <c r="Z164" s="130">
        <f>設定!$I$35</f>
        <v>1</v>
      </c>
      <c r="AA164" s="171">
        <f>設定!$D$41</f>
        <v>0</v>
      </c>
      <c r="AB164" s="170">
        <f>設定!$C$51</f>
        <v>1</v>
      </c>
      <c r="AC164" s="950">
        <f t="shared" si="30"/>
        <v>35600</v>
      </c>
      <c r="AD164" s="169">
        <f>設定!$D$78</f>
        <v>1.1000000000000001</v>
      </c>
      <c r="AE164" s="130">
        <f>設定!$E$82</f>
        <v>0</v>
      </c>
      <c r="AF164" s="130">
        <f>設定!$I$82</f>
        <v>0</v>
      </c>
      <c r="AG164" s="952">
        <f t="shared" si="31"/>
        <v>39160</v>
      </c>
      <c r="AH164" s="130">
        <f>設定!$E$35</f>
        <v>0</v>
      </c>
      <c r="AI164" s="130">
        <f>設定!$I$35</f>
        <v>1</v>
      </c>
      <c r="AJ164" s="170">
        <f>設定!$C$70</f>
        <v>0</v>
      </c>
      <c r="AK164" s="953">
        <f t="shared" si="32"/>
        <v>35600</v>
      </c>
      <c r="AL164" s="169">
        <f>設定!$D$78</f>
        <v>1.1000000000000001</v>
      </c>
      <c r="AM164" s="130">
        <f>設定!$E$82</f>
        <v>0</v>
      </c>
      <c r="AN164" s="130">
        <f>設定!$I$82</f>
        <v>0</v>
      </c>
      <c r="AO164" s="954">
        <f t="shared" si="33"/>
        <v>39160</v>
      </c>
      <c r="AP164" s="207"/>
      <c r="AQ164" s="202">
        <f t="shared" si="35"/>
        <v>1</v>
      </c>
    </row>
    <row r="165" spans="2:43">
      <c r="B165" s="246">
        <v>1</v>
      </c>
      <c r="D165" s="1" t="s">
        <v>1194</v>
      </c>
      <c r="E165" s="1" t="s">
        <v>310</v>
      </c>
      <c r="F165" s="1" t="s">
        <v>1135</v>
      </c>
      <c r="G165" s="208" t="str">
        <f t="shared" si="26"/>
        <v>215</v>
      </c>
      <c r="H165" s="208" t="str">
        <f t="shared" si="27"/>
        <v>60</v>
      </c>
      <c r="I165" s="208" t="str">
        <f t="shared" si="28"/>
        <v>16</v>
      </c>
      <c r="J165" s="174"/>
      <c r="K165" s="174"/>
      <c r="L165" s="174"/>
      <c r="M165" s="174" t="s">
        <v>1837</v>
      </c>
      <c r="N165" s="1" t="s">
        <v>59</v>
      </c>
      <c r="O165" s="1" t="s">
        <v>209</v>
      </c>
      <c r="P165" s="1" t="str">
        <f t="shared" si="36"/>
        <v/>
      </c>
      <c r="Q165" s="168">
        <v>37700</v>
      </c>
      <c r="R165" s="169">
        <f>設定!$F$3</f>
        <v>1</v>
      </c>
      <c r="S165" s="130">
        <f>設定!$E$6</f>
        <v>1</v>
      </c>
      <c r="T165" s="950">
        <f t="shared" si="34"/>
        <v>37700</v>
      </c>
      <c r="U165" s="130">
        <f>設定!$E$12</f>
        <v>0</v>
      </c>
      <c r="V165" s="130">
        <f>設定!$I$12</f>
        <v>1</v>
      </c>
      <c r="W165" s="170">
        <f>設定!$C$25</f>
        <v>0</v>
      </c>
      <c r="X165" s="951">
        <f t="shared" si="29"/>
        <v>37700</v>
      </c>
      <c r="Y165" s="130">
        <f>設定!$E$35</f>
        <v>0</v>
      </c>
      <c r="Z165" s="130">
        <f>設定!$I$35</f>
        <v>1</v>
      </c>
      <c r="AA165" s="171">
        <f>設定!$D$41</f>
        <v>0</v>
      </c>
      <c r="AB165" s="170">
        <f>設定!$C$51</f>
        <v>1</v>
      </c>
      <c r="AC165" s="950">
        <f t="shared" si="30"/>
        <v>37700</v>
      </c>
      <c r="AD165" s="169">
        <f>設定!$D$78</f>
        <v>1.1000000000000001</v>
      </c>
      <c r="AE165" s="130">
        <f>設定!$E$82</f>
        <v>0</v>
      </c>
      <c r="AF165" s="130">
        <f>設定!$I$82</f>
        <v>0</v>
      </c>
      <c r="AG165" s="952">
        <f t="shared" si="31"/>
        <v>41470</v>
      </c>
      <c r="AH165" s="130">
        <f>設定!$E$35</f>
        <v>0</v>
      </c>
      <c r="AI165" s="130">
        <f>設定!$I$35</f>
        <v>1</v>
      </c>
      <c r="AJ165" s="170">
        <f>設定!$C$70</f>
        <v>0</v>
      </c>
      <c r="AK165" s="953">
        <f t="shared" si="32"/>
        <v>37700</v>
      </c>
      <c r="AL165" s="169">
        <f>設定!$D$78</f>
        <v>1.1000000000000001</v>
      </c>
      <c r="AM165" s="130">
        <f>設定!$E$82</f>
        <v>0</v>
      </c>
      <c r="AN165" s="130">
        <f>設定!$I$82</f>
        <v>0</v>
      </c>
      <c r="AO165" s="954">
        <f t="shared" si="33"/>
        <v>41470</v>
      </c>
      <c r="AP165" s="207"/>
      <c r="AQ165" s="202">
        <f t="shared" si="35"/>
        <v>1</v>
      </c>
    </row>
    <row r="166" spans="2:43">
      <c r="B166" s="246">
        <v>1</v>
      </c>
      <c r="D166" s="1" t="s">
        <v>1195</v>
      </c>
      <c r="E166" s="1" t="s">
        <v>310</v>
      </c>
      <c r="F166" s="1" t="s">
        <v>1135</v>
      </c>
      <c r="G166" s="208" t="str">
        <f t="shared" si="26"/>
        <v>225</v>
      </c>
      <c r="H166" s="208" t="str">
        <f t="shared" si="27"/>
        <v>60</v>
      </c>
      <c r="I166" s="208" t="str">
        <f t="shared" si="28"/>
        <v>16</v>
      </c>
      <c r="J166" s="174"/>
      <c r="K166" s="174"/>
      <c r="L166" s="174"/>
      <c r="M166" s="174" t="s">
        <v>1837</v>
      </c>
      <c r="N166" s="1" t="s">
        <v>60</v>
      </c>
      <c r="O166" s="1" t="s">
        <v>210</v>
      </c>
      <c r="P166" s="1" t="str">
        <f t="shared" si="36"/>
        <v/>
      </c>
      <c r="Q166" s="168">
        <v>41000</v>
      </c>
      <c r="R166" s="169">
        <f>設定!$F$3</f>
        <v>1</v>
      </c>
      <c r="S166" s="130">
        <f>設定!$E$6</f>
        <v>1</v>
      </c>
      <c r="T166" s="950">
        <f t="shared" si="34"/>
        <v>41000</v>
      </c>
      <c r="U166" s="130">
        <f>設定!$E$12</f>
        <v>0</v>
      </c>
      <c r="V166" s="130">
        <f>設定!$I$12</f>
        <v>1</v>
      </c>
      <c r="W166" s="170">
        <f>設定!$C$25</f>
        <v>0</v>
      </c>
      <c r="X166" s="951">
        <f t="shared" si="29"/>
        <v>41000</v>
      </c>
      <c r="Y166" s="130">
        <f>設定!$E$35</f>
        <v>0</v>
      </c>
      <c r="Z166" s="130">
        <f>設定!$I$35</f>
        <v>1</v>
      </c>
      <c r="AA166" s="171">
        <f>設定!$D$41</f>
        <v>0</v>
      </c>
      <c r="AB166" s="170">
        <f>設定!$C$51</f>
        <v>1</v>
      </c>
      <c r="AC166" s="950">
        <f t="shared" si="30"/>
        <v>41000</v>
      </c>
      <c r="AD166" s="169">
        <f>設定!$D$78</f>
        <v>1.1000000000000001</v>
      </c>
      <c r="AE166" s="130">
        <f>設定!$E$82</f>
        <v>0</v>
      </c>
      <c r="AF166" s="130">
        <f>設定!$I$82</f>
        <v>0</v>
      </c>
      <c r="AG166" s="952">
        <f t="shared" si="31"/>
        <v>45100</v>
      </c>
      <c r="AH166" s="130">
        <f>設定!$E$35</f>
        <v>0</v>
      </c>
      <c r="AI166" s="130">
        <f>設定!$I$35</f>
        <v>1</v>
      </c>
      <c r="AJ166" s="170">
        <f>設定!$C$70</f>
        <v>0</v>
      </c>
      <c r="AK166" s="953">
        <f t="shared" si="32"/>
        <v>41000</v>
      </c>
      <c r="AL166" s="169">
        <f>設定!$D$78</f>
        <v>1.1000000000000001</v>
      </c>
      <c r="AM166" s="130">
        <f>設定!$E$82</f>
        <v>0</v>
      </c>
      <c r="AN166" s="130">
        <f>設定!$I$82</f>
        <v>0</v>
      </c>
      <c r="AO166" s="954">
        <f t="shared" si="33"/>
        <v>45100</v>
      </c>
      <c r="AP166" s="207"/>
      <c r="AQ166" s="202">
        <f t="shared" si="35"/>
        <v>1</v>
      </c>
    </row>
    <row r="167" spans="2:43">
      <c r="B167" s="246">
        <v>1</v>
      </c>
      <c r="D167" s="1" t="s">
        <v>1196</v>
      </c>
      <c r="E167" s="1" t="s">
        <v>311</v>
      </c>
      <c r="F167" s="1" t="s">
        <v>1135</v>
      </c>
      <c r="G167" s="208" t="str">
        <f t="shared" si="26"/>
        <v>195</v>
      </c>
      <c r="H167" s="208" t="str">
        <f t="shared" si="27"/>
        <v>65</v>
      </c>
      <c r="I167" s="208" t="str">
        <f t="shared" si="28"/>
        <v>16</v>
      </c>
      <c r="J167" s="174"/>
      <c r="K167" s="174"/>
      <c r="L167" s="174"/>
      <c r="M167" s="174" t="s">
        <v>1837</v>
      </c>
      <c r="N167" s="1" t="s">
        <v>61</v>
      </c>
      <c r="O167" s="1" t="s">
        <v>211</v>
      </c>
      <c r="P167" s="1" t="str">
        <f t="shared" si="36"/>
        <v/>
      </c>
      <c r="Q167" s="168">
        <v>30300</v>
      </c>
      <c r="R167" s="169">
        <f>設定!$F$3</f>
        <v>1</v>
      </c>
      <c r="S167" s="130">
        <f>設定!$E$6</f>
        <v>1</v>
      </c>
      <c r="T167" s="950">
        <f t="shared" si="34"/>
        <v>30300</v>
      </c>
      <c r="U167" s="130">
        <f>設定!$E$12</f>
        <v>0</v>
      </c>
      <c r="V167" s="130">
        <f>設定!$I$12</f>
        <v>1</v>
      </c>
      <c r="W167" s="170">
        <f>設定!$C$25</f>
        <v>0</v>
      </c>
      <c r="X167" s="951">
        <f t="shared" si="29"/>
        <v>30300</v>
      </c>
      <c r="Y167" s="130">
        <f>設定!$E$35</f>
        <v>0</v>
      </c>
      <c r="Z167" s="130">
        <f>設定!$I$35</f>
        <v>1</v>
      </c>
      <c r="AA167" s="171">
        <f>設定!$D$41</f>
        <v>0</v>
      </c>
      <c r="AB167" s="170">
        <f>設定!$C$51</f>
        <v>1</v>
      </c>
      <c r="AC167" s="950">
        <f t="shared" si="30"/>
        <v>30300</v>
      </c>
      <c r="AD167" s="169">
        <f>設定!$D$78</f>
        <v>1.1000000000000001</v>
      </c>
      <c r="AE167" s="130">
        <f>設定!$E$82</f>
        <v>0</v>
      </c>
      <c r="AF167" s="130">
        <f>設定!$I$82</f>
        <v>0</v>
      </c>
      <c r="AG167" s="952">
        <f t="shared" si="31"/>
        <v>33330</v>
      </c>
      <c r="AH167" s="130">
        <f>設定!$E$35</f>
        <v>0</v>
      </c>
      <c r="AI167" s="130">
        <f>設定!$I$35</f>
        <v>1</v>
      </c>
      <c r="AJ167" s="170">
        <f>設定!$C$70</f>
        <v>0</v>
      </c>
      <c r="AK167" s="953">
        <f t="shared" si="32"/>
        <v>30300</v>
      </c>
      <c r="AL167" s="169">
        <f>設定!$D$78</f>
        <v>1.1000000000000001</v>
      </c>
      <c r="AM167" s="130">
        <f>設定!$E$82</f>
        <v>0</v>
      </c>
      <c r="AN167" s="130">
        <f>設定!$I$82</f>
        <v>0</v>
      </c>
      <c r="AO167" s="954">
        <f t="shared" si="33"/>
        <v>33330</v>
      </c>
      <c r="AP167" s="207"/>
      <c r="AQ167" s="202">
        <f t="shared" si="35"/>
        <v>1</v>
      </c>
    </row>
    <row r="168" spans="2:43">
      <c r="B168" s="246">
        <v>1</v>
      </c>
      <c r="D168" s="1" t="s">
        <v>1197</v>
      </c>
      <c r="E168" s="1" t="s">
        <v>311</v>
      </c>
      <c r="F168" s="1" t="s">
        <v>1135</v>
      </c>
      <c r="G168" s="208" t="str">
        <f t="shared" si="26"/>
        <v>205</v>
      </c>
      <c r="H168" s="208" t="str">
        <f t="shared" si="27"/>
        <v>65</v>
      </c>
      <c r="I168" s="208" t="str">
        <f t="shared" si="28"/>
        <v>16</v>
      </c>
      <c r="J168" s="174"/>
      <c r="K168" s="174"/>
      <c r="L168" s="174"/>
      <c r="M168" s="174" t="s">
        <v>1837</v>
      </c>
      <c r="N168" s="1" t="s">
        <v>62</v>
      </c>
      <c r="O168" s="1" t="s">
        <v>212</v>
      </c>
      <c r="P168" s="1" t="str">
        <f t="shared" si="36"/>
        <v/>
      </c>
      <c r="Q168" s="168">
        <v>30400</v>
      </c>
      <c r="R168" s="169">
        <f>設定!$F$3</f>
        <v>1</v>
      </c>
      <c r="S168" s="130">
        <f>設定!$E$6</f>
        <v>1</v>
      </c>
      <c r="T168" s="950">
        <f t="shared" si="34"/>
        <v>30400</v>
      </c>
      <c r="U168" s="130">
        <f>設定!$E$12</f>
        <v>0</v>
      </c>
      <c r="V168" s="130">
        <f>設定!$I$12</f>
        <v>1</v>
      </c>
      <c r="W168" s="170">
        <f>設定!$C$25</f>
        <v>0</v>
      </c>
      <c r="X168" s="951">
        <f t="shared" si="29"/>
        <v>30400</v>
      </c>
      <c r="Y168" s="130">
        <f>設定!$E$35</f>
        <v>0</v>
      </c>
      <c r="Z168" s="130">
        <f>設定!$I$35</f>
        <v>1</v>
      </c>
      <c r="AA168" s="171">
        <f>設定!$D$41</f>
        <v>0</v>
      </c>
      <c r="AB168" s="170">
        <f>設定!$C$51</f>
        <v>1</v>
      </c>
      <c r="AC168" s="950">
        <f t="shared" si="30"/>
        <v>30400</v>
      </c>
      <c r="AD168" s="169">
        <f>設定!$D$78</f>
        <v>1.1000000000000001</v>
      </c>
      <c r="AE168" s="130">
        <f>設定!$E$82</f>
        <v>0</v>
      </c>
      <c r="AF168" s="130">
        <f>設定!$I$82</f>
        <v>0</v>
      </c>
      <c r="AG168" s="952">
        <f t="shared" si="31"/>
        <v>33440</v>
      </c>
      <c r="AH168" s="130">
        <f>設定!$E$35</f>
        <v>0</v>
      </c>
      <c r="AI168" s="130">
        <f>設定!$I$35</f>
        <v>1</v>
      </c>
      <c r="AJ168" s="170">
        <f>設定!$C$70</f>
        <v>0</v>
      </c>
      <c r="AK168" s="953">
        <f t="shared" si="32"/>
        <v>30400</v>
      </c>
      <c r="AL168" s="169">
        <f>設定!$D$78</f>
        <v>1.1000000000000001</v>
      </c>
      <c r="AM168" s="130">
        <f>設定!$E$82</f>
        <v>0</v>
      </c>
      <c r="AN168" s="130">
        <f>設定!$I$82</f>
        <v>0</v>
      </c>
      <c r="AO168" s="954">
        <f t="shared" si="33"/>
        <v>33440</v>
      </c>
      <c r="AP168" s="207"/>
      <c r="AQ168" s="202">
        <f t="shared" si="35"/>
        <v>1</v>
      </c>
    </row>
    <row r="169" spans="2:43">
      <c r="B169" s="246">
        <v>1</v>
      </c>
      <c r="D169" s="1" t="s">
        <v>1198</v>
      </c>
      <c r="E169" s="1" t="s">
        <v>311</v>
      </c>
      <c r="F169" s="1" t="s">
        <v>1135</v>
      </c>
      <c r="G169" s="208" t="str">
        <f t="shared" si="26"/>
        <v>215</v>
      </c>
      <c r="H169" s="208" t="str">
        <f t="shared" si="27"/>
        <v>65</v>
      </c>
      <c r="I169" s="208" t="str">
        <f t="shared" si="28"/>
        <v>16</v>
      </c>
      <c r="J169" s="174"/>
      <c r="K169" s="174"/>
      <c r="L169" s="174"/>
      <c r="M169" s="174" t="s">
        <v>1837</v>
      </c>
      <c r="N169" s="1" t="s">
        <v>63</v>
      </c>
      <c r="O169" s="1" t="s">
        <v>213</v>
      </c>
      <c r="P169" s="1" t="str">
        <f t="shared" si="36"/>
        <v/>
      </c>
      <c r="Q169" s="168">
        <v>35100</v>
      </c>
      <c r="R169" s="169">
        <f>設定!$F$3</f>
        <v>1</v>
      </c>
      <c r="S169" s="130">
        <f>設定!$E$6</f>
        <v>1</v>
      </c>
      <c r="T169" s="950">
        <f t="shared" si="34"/>
        <v>35100</v>
      </c>
      <c r="U169" s="130">
        <f>設定!$E$12</f>
        <v>0</v>
      </c>
      <c r="V169" s="130">
        <f>設定!$I$12</f>
        <v>1</v>
      </c>
      <c r="W169" s="170">
        <f>設定!$C$25</f>
        <v>0</v>
      </c>
      <c r="X169" s="951">
        <f t="shared" si="29"/>
        <v>35100</v>
      </c>
      <c r="Y169" s="130">
        <f>設定!$E$35</f>
        <v>0</v>
      </c>
      <c r="Z169" s="130">
        <f>設定!$I$35</f>
        <v>1</v>
      </c>
      <c r="AA169" s="171">
        <f>設定!$D$41</f>
        <v>0</v>
      </c>
      <c r="AB169" s="170">
        <f>設定!$C$51</f>
        <v>1</v>
      </c>
      <c r="AC169" s="950">
        <f t="shared" si="30"/>
        <v>35100</v>
      </c>
      <c r="AD169" s="169">
        <f>設定!$D$78</f>
        <v>1.1000000000000001</v>
      </c>
      <c r="AE169" s="130">
        <f>設定!$E$82</f>
        <v>0</v>
      </c>
      <c r="AF169" s="130">
        <f>設定!$I$82</f>
        <v>0</v>
      </c>
      <c r="AG169" s="952">
        <f t="shared" si="31"/>
        <v>38610</v>
      </c>
      <c r="AH169" s="130">
        <f>設定!$E$35</f>
        <v>0</v>
      </c>
      <c r="AI169" s="130">
        <f>設定!$I$35</f>
        <v>1</v>
      </c>
      <c r="AJ169" s="170">
        <f>設定!$C$70</f>
        <v>0</v>
      </c>
      <c r="AK169" s="953">
        <f t="shared" si="32"/>
        <v>35100</v>
      </c>
      <c r="AL169" s="169">
        <f>設定!$D$78</f>
        <v>1.1000000000000001</v>
      </c>
      <c r="AM169" s="130">
        <f>設定!$E$82</f>
        <v>0</v>
      </c>
      <c r="AN169" s="130">
        <f>設定!$I$82</f>
        <v>0</v>
      </c>
      <c r="AO169" s="954">
        <f t="shared" si="33"/>
        <v>38610</v>
      </c>
      <c r="AP169" s="207"/>
      <c r="AQ169" s="202">
        <f t="shared" si="35"/>
        <v>1</v>
      </c>
    </row>
    <row r="170" spans="2:43">
      <c r="B170" s="246">
        <v>1</v>
      </c>
      <c r="D170" s="1" t="s">
        <v>1199</v>
      </c>
      <c r="E170" s="1" t="s">
        <v>829</v>
      </c>
      <c r="F170" s="1" t="s">
        <v>1135</v>
      </c>
      <c r="G170" s="208" t="str">
        <f t="shared" ref="G170:G233" si="37">LEFT(O170,3)</f>
        <v>165</v>
      </c>
      <c r="H170" s="208" t="str">
        <f t="shared" ref="H170:H233" si="38">MID(O170,5,2)</f>
        <v>50</v>
      </c>
      <c r="I170" s="208" t="str">
        <f t="shared" ref="I170:I233" si="39">MID(O170,8,2)</f>
        <v>15</v>
      </c>
      <c r="J170" s="174"/>
      <c r="K170" s="174"/>
      <c r="L170" s="174"/>
      <c r="M170" s="174" t="s">
        <v>1837</v>
      </c>
      <c r="N170" s="1" t="s">
        <v>119</v>
      </c>
      <c r="O170" s="1" t="s">
        <v>264</v>
      </c>
      <c r="P170" s="1" t="str">
        <f t="shared" si="36"/>
        <v/>
      </c>
      <c r="Q170" s="168">
        <v>29400</v>
      </c>
      <c r="R170" s="169">
        <f>設定!$F$3</f>
        <v>1</v>
      </c>
      <c r="S170" s="130">
        <f>設定!$E$6</f>
        <v>1</v>
      </c>
      <c r="T170" s="950">
        <f t="shared" si="34"/>
        <v>29400</v>
      </c>
      <c r="U170" s="130">
        <f>設定!$E$12</f>
        <v>0</v>
      </c>
      <c r="V170" s="130">
        <f>設定!$I$12</f>
        <v>1</v>
      </c>
      <c r="W170" s="170">
        <f>設定!$C$25</f>
        <v>0</v>
      </c>
      <c r="X170" s="951">
        <f t="shared" si="29"/>
        <v>29400</v>
      </c>
      <c r="Y170" s="130">
        <f>設定!$E$35</f>
        <v>0</v>
      </c>
      <c r="Z170" s="130">
        <f>設定!$I$35</f>
        <v>1</v>
      </c>
      <c r="AA170" s="171">
        <f>設定!$D$41</f>
        <v>0</v>
      </c>
      <c r="AB170" s="170">
        <f>設定!$C$51</f>
        <v>1</v>
      </c>
      <c r="AC170" s="950">
        <f t="shared" si="30"/>
        <v>29400</v>
      </c>
      <c r="AD170" s="169">
        <f>設定!$D$78</f>
        <v>1.1000000000000001</v>
      </c>
      <c r="AE170" s="130">
        <f>設定!$E$82</f>
        <v>0</v>
      </c>
      <c r="AF170" s="130">
        <f>設定!$I$82</f>
        <v>0</v>
      </c>
      <c r="AG170" s="952">
        <f t="shared" si="31"/>
        <v>32340</v>
      </c>
      <c r="AH170" s="130">
        <f>設定!$E$35</f>
        <v>0</v>
      </c>
      <c r="AI170" s="130">
        <f>設定!$I$35</f>
        <v>1</v>
      </c>
      <c r="AJ170" s="170">
        <f>設定!$C$70</f>
        <v>0</v>
      </c>
      <c r="AK170" s="953">
        <f t="shared" si="32"/>
        <v>29400</v>
      </c>
      <c r="AL170" s="169">
        <f>設定!$D$78</f>
        <v>1.1000000000000001</v>
      </c>
      <c r="AM170" s="130">
        <f>設定!$E$82</f>
        <v>0</v>
      </c>
      <c r="AN170" s="130">
        <f>設定!$I$82</f>
        <v>0</v>
      </c>
      <c r="AO170" s="954">
        <f t="shared" si="33"/>
        <v>32340</v>
      </c>
      <c r="AP170" s="207"/>
      <c r="AQ170" s="202">
        <f t="shared" si="35"/>
        <v>1</v>
      </c>
    </row>
    <row r="171" spans="2:43">
      <c r="B171" s="246">
        <v>1</v>
      </c>
      <c r="D171" s="1" t="s">
        <v>1200</v>
      </c>
      <c r="E171" s="1" t="s">
        <v>829</v>
      </c>
      <c r="F171" s="1" t="s">
        <v>1135</v>
      </c>
      <c r="G171" s="208" t="str">
        <f t="shared" si="37"/>
        <v>165</v>
      </c>
      <c r="H171" s="208" t="str">
        <f t="shared" si="38"/>
        <v>55</v>
      </c>
      <c r="I171" s="208" t="str">
        <f t="shared" si="39"/>
        <v>15</v>
      </c>
      <c r="J171" s="174"/>
      <c r="K171" s="174"/>
      <c r="L171" s="174"/>
      <c r="M171" s="174" t="s">
        <v>1837</v>
      </c>
      <c r="N171" s="1" t="s">
        <v>64</v>
      </c>
      <c r="O171" s="1" t="s">
        <v>214</v>
      </c>
      <c r="P171" s="1" t="str">
        <f t="shared" si="36"/>
        <v/>
      </c>
      <c r="Q171" s="168">
        <v>26600</v>
      </c>
      <c r="R171" s="169">
        <f>設定!$F$3</f>
        <v>1</v>
      </c>
      <c r="S171" s="130">
        <f>設定!$E$6</f>
        <v>1</v>
      </c>
      <c r="T171" s="950">
        <f t="shared" si="34"/>
        <v>26600</v>
      </c>
      <c r="U171" s="130">
        <f>設定!$E$12</f>
        <v>0</v>
      </c>
      <c r="V171" s="130">
        <f>設定!$I$12</f>
        <v>1</v>
      </c>
      <c r="W171" s="170">
        <f>設定!$C$25</f>
        <v>0</v>
      </c>
      <c r="X171" s="951">
        <f t="shared" si="29"/>
        <v>26600</v>
      </c>
      <c r="Y171" s="130">
        <f>設定!$E$35</f>
        <v>0</v>
      </c>
      <c r="Z171" s="130">
        <f>設定!$I$35</f>
        <v>1</v>
      </c>
      <c r="AA171" s="171">
        <f>設定!$D$41</f>
        <v>0</v>
      </c>
      <c r="AB171" s="170">
        <f>設定!$C$51</f>
        <v>1</v>
      </c>
      <c r="AC171" s="950">
        <f t="shared" si="30"/>
        <v>26600</v>
      </c>
      <c r="AD171" s="169">
        <f>設定!$D$78</f>
        <v>1.1000000000000001</v>
      </c>
      <c r="AE171" s="130">
        <f>設定!$E$82</f>
        <v>0</v>
      </c>
      <c r="AF171" s="130">
        <f>設定!$I$82</f>
        <v>0</v>
      </c>
      <c r="AG171" s="952">
        <f t="shared" si="31"/>
        <v>29260</v>
      </c>
      <c r="AH171" s="130">
        <f>設定!$E$35</f>
        <v>0</v>
      </c>
      <c r="AI171" s="130">
        <f>設定!$I$35</f>
        <v>1</v>
      </c>
      <c r="AJ171" s="170">
        <f>設定!$C$70</f>
        <v>0</v>
      </c>
      <c r="AK171" s="953">
        <f t="shared" si="32"/>
        <v>26600</v>
      </c>
      <c r="AL171" s="169">
        <f>設定!$D$78</f>
        <v>1.1000000000000001</v>
      </c>
      <c r="AM171" s="130">
        <f>設定!$E$82</f>
        <v>0</v>
      </c>
      <c r="AN171" s="130">
        <f>設定!$I$82</f>
        <v>0</v>
      </c>
      <c r="AO171" s="954">
        <f t="shared" si="33"/>
        <v>29260</v>
      </c>
      <c r="AP171" s="207"/>
      <c r="AQ171" s="202">
        <f t="shared" si="35"/>
        <v>1</v>
      </c>
    </row>
    <row r="172" spans="2:43">
      <c r="B172" s="246">
        <v>1</v>
      </c>
      <c r="D172" s="1" t="s">
        <v>1201</v>
      </c>
      <c r="E172" s="1" t="s">
        <v>829</v>
      </c>
      <c r="F172" s="1" t="s">
        <v>1135</v>
      </c>
      <c r="G172" s="208" t="str">
        <f t="shared" si="37"/>
        <v>175</v>
      </c>
      <c r="H172" s="208" t="str">
        <f t="shared" si="38"/>
        <v>55</v>
      </c>
      <c r="I172" s="208" t="str">
        <f t="shared" si="39"/>
        <v>15</v>
      </c>
      <c r="J172" s="174"/>
      <c r="K172" s="174"/>
      <c r="L172" s="174"/>
      <c r="M172" s="174" t="s">
        <v>1730</v>
      </c>
      <c r="N172" s="1" t="s">
        <v>65</v>
      </c>
      <c r="O172" s="1" t="s">
        <v>215</v>
      </c>
      <c r="P172" s="1" t="str">
        <f t="shared" si="36"/>
        <v>△</v>
      </c>
      <c r="Q172" s="168">
        <v>29500</v>
      </c>
      <c r="R172" s="169">
        <f>設定!$F$3</f>
        <v>1</v>
      </c>
      <c r="S172" s="130">
        <f>設定!$E$6</f>
        <v>1</v>
      </c>
      <c r="T172" s="950">
        <f t="shared" si="34"/>
        <v>29500</v>
      </c>
      <c r="U172" s="130">
        <f>設定!$E$12</f>
        <v>0</v>
      </c>
      <c r="V172" s="130">
        <f>設定!$I$12</f>
        <v>1</v>
      </c>
      <c r="W172" s="170">
        <f>設定!$C$25</f>
        <v>0</v>
      </c>
      <c r="X172" s="951">
        <f t="shared" ref="X172:X193" si="40">IF(U172=0,T172-ROUND(ROUND(T172*W172,0),-V172),IF(U172=1,T172-ROUNDUP(ROUND(T172*W172,0),-V172),IF(U172=2,T172-ROUNDDOWN(ROUND(T172*W172,0),-V172))))</f>
        <v>29500</v>
      </c>
      <c r="Y172" s="130">
        <f>設定!$E$35</f>
        <v>0</v>
      </c>
      <c r="Z172" s="130">
        <f>設定!$I$35</f>
        <v>1</v>
      </c>
      <c r="AA172" s="171">
        <f>設定!$D$41</f>
        <v>0</v>
      </c>
      <c r="AB172" s="170">
        <f>設定!$C$51</f>
        <v>1</v>
      </c>
      <c r="AC172" s="950">
        <f t="shared" ref="AC172:AC193" si="41">IF(Y172=0,ROUND(AB172*X172,-Z172),IF(Y172=1,ROUNDUP(AB172*X172,-Z172),IF(Y172=2,ROUNDDOWN(AB172*X172,-Z172))))+AA172</f>
        <v>29500</v>
      </c>
      <c r="AD172" s="169">
        <f>設定!$D$78</f>
        <v>1.1000000000000001</v>
      </c>
      <c r="AE172" s="130">
        <f>設定!$E$82</f>
        <v>0</v>
      </c>
      <c r="AF172" s="130">
        <f>設定!$I$82</f>
        <v>0</v>
      </c>
      <c r="AG172" s="952">
        <f t="shared" ref="AG172:AG193" si="42">IF(AE172=0,ROUND(AD172*AC172,-AF172),IF(AE172=1,ROUNDUP(AD172*AC172,-AF172),IF(AE172=2,ROUNDDOWN(AD172*AC172,-AF172))))</f>
        <v>32450</v>
      </c>
      <c r="AH172" s="130">
        <f>設定!$E$35</f>
        <v>0</v>
      </c>
      <c r="AI172" s="130">
        <f>設定!$I$35</f>
        <v>1</v>
      </c>
      <c r="AJ172" s="170">
        <f>設定!$C$70</f>
        <v>0</v>
      </c>
      <c r="AK172" s="953">
        <f t="shared" ref="AK172:AK193" si="43">IF(AH172=0,ROUND(X172/(1-AJ172),-AI172),IF(AH172=1,ROUNDUP(X172/(1-AJ172),-AI172),IF(AH172=2,ROUNDDOWN(X172/(1-AJ172),-AI172))))</f>
        <v>29500</v>
      </c>
      <c r="AL172" s="169">
        <f>設定!$D$78</f>
        <v>1.1000000000000001</v>
      </c>
      <c r="AM172" s="130">
        <f>設定!$E$82</f>
        <v>0</v>
      </c>
      <c r="AN172" s="130">
        <f>設定!$I$82</f>
        <v>0</v>
      </c>
      <c r="AO172" s="954">
        <f t="shared" ref="AO172:AO193" si="44">IF(AM172=0,ROUND(AL172*AK172,-AN172),IF(AM172=1,ROUNDUP(AL172*AK172,-AN172),IF(AM172=2,ROUNDDOWN(AL172*AK172,-AN172))))</f>
        <v>32450</v>
      </c>
      <c r="AP172" s="207"/>
      <c r="AQ172" s="202">
        <f t="shared" si="35"/>
        <v>1</v>
      </c>
    </row>
    <row r="173" spans="2:43">
      <c r="B173" s="246">
        <v>1</v>
      </c>
      <c r="D173" s="1" t="s">
        <v>1202</v>
      </c>
      <c r="E173" s="1" t="s">
        <v>829</v>
      </c>
      <c r="F173" s="1" t="s">
        <v>1135</v>
      </c>
      <c r="G173" s="208" t="str">
        <f t="shared" si="37"/>
        <v>185</v>
      </c>
      <c r="H173" s="208" t="str">
        <f t="shared" si="38"/>
        <v>55</v>
      </c>
      <c r="I173" s="208" t="str">
        <f t="shared" si="39"/>
        <v>15</v>
      </c>
      <c r="J173" s="174"/>
      <c r="K173" s="174"/>
      <c r="L173" s="174"/>
      <c r="M173" s="174" t="s">
        <v>1837</v>
      </c>
      <c r="N173" s="1" t="s">
        <v>66</v>
      </c>
      <c r="O173" s="1" t="s">
        <v>216</v>
      </c>
      <c r="P173" s="1" t="str">
        <f t="shared" si="36"/>
        <v/>
      </c>
      <c r="Q173" s="168">
        <v>31300</v>
      </c>
      <c r="R173" s="169">
        <f>設定!$F$3</f>
        <v>1</v>
      </c>
      <c r="S173" s="130">
        <f>設定!$E$6</f>
        <v>1</v>
      </c>
      <c r="T173" s="950">
        <f t="shared" si="34"/>
        <v>31300</v>
      </c>
      <c r="U173" s="130">
        <f>設定!$E$12</f>
        <v>0</v>
      </c>
      <c r="V173" s="130">
        <f>設定!$I$12</f>
        <v>1</v>
      </c>
      <c r="W173" s="170">
        <f>設定!$C$25</f>
        <v>0</v>
      </c>
      <c r="X173" s="951">
        <f t="shared" si="40"/>
        <v>31300</v>
      </c>
      <c r="Y173" s="130">
        <f>設定!$E$35</f>
        <v>0</v>
      </c>
      <c r="Z173" s="130">
        <f>設定!$I$35</f>
        <v>1</v>
      </c>
      <c r="AA173" s="171">
        <f>設定!$D$41</f>
        <v>0</v>
      </c>
      <c r="AB173" s="170">
        <f>設定!$C$51</f>
        <v>1</v>
      </c>
      <c r="AC173" s="950">
        <f t="shared" si="41"/>
        <v>31300</v>
      </c>
      <c r="AD173" s="169">
        <f>設定!$D$78</f>
        <v>1.1000000000000001</v>
      </c>
      <c r="AE173" s="130">
        <f>設定!$E$82</f>
        <v>0</v>
      </c>
      <c r="AF173" s="130">
        <f>設定!$I$82</f>
        <v>0</v>
      </c>
      <c r="AG173" s="952">
        <f t="shared" si="42"/>
        <v>34430</v>
      </c>
      <c r="AH173" s="130">
        <f>設定!$E$35</f>
        <v>0</v>
      </c>
      <c r="AI173" s="130">
        <f>設定!$I$35</f>
        <v>1</v>
      </c>
      <c r="AJ173" s="170">
        <f>設定!$C$70</f>
        <v>0</v>
      </c>
      <c r="AK173" s="953">
        <f t="shared" si="43"/>
        <v>31300</v>
      </c>
      <c r="AL173" s="169">
        <f>設定!$D$78</f>
        <v>1.1000000000000001</v>
      </c>
      <c r="AM173" s="130">
        <f>設定!$E$82</f>
        <v>0</v>
      </c>
      <c r="AN173" s="130">
        <f>設定!$I$82</f>
        <v>0</v>
      </c>
      <c r="AO173" s="954">
        <f t="shared" si="44"/>
        <v>34430</v>
      </c>
      <c r="AP173" s="207"/>
      <c r="AQ173" s="202">
        <f t="shared" si="35"/>
        <v>1</v>
      </c>
    </row>
    <row r="174" spans="2:43">
      <c r="B174" s="246">
        <v>1</v>
      </c>
      <c r="D174" s="1" t="s">
        <v>1203</v>
      </c>
      <c r="E174" s="1" t="s">
        <v>829</v>
      </c>
      <c r="F174" s="1" t="s">
        <v>1135</v>
      </c>
      <c r="G174" s="208" t="str">
        <f t="shared" si="37"/>
        <v>195</v>
      </c>
      <c r="H174" s="208" t="str">
        <f t="shared" si="38"/>
        <v>55</v>
      </c>
      <c r="I174" s="208" t="str">
        <f t="shared" si="39"/>
        <v>15</v>
      </c>
      <c r="J174" s="174"/>
      <c r="K174" s="174"/>
      <c r="L174" s="174"/>
      <c r="M174" s="174" t="s">
        <v>1837</v>
      </c>
      <c r="N174" s="1" t="s">
        <v>68</v>
      </c>
      <c r="O174" s="1" t="s">
        <v>218</v>
      </c>
      <c r="P174" s="1" t="str">
        <f t="shared" si="36"/>
        <v/>
      </c>
      <c r="Q174" s="168">
        <v>33100</v>
      </c>
      <c r="R174" s="169">
        <f>設定!$F$3</f>
        <v>1</v>
      </c>
      <c r="S174" s="130">
        <f>設定!$E$6</f>
        <v>1</v>
      </c>
      <c r="T174" s="950">
        <f t="shared" si="34"/>
        <v>33100</v>
      </c>
      <c r="U174" s="130">
        <f>設定!$E$12</f>
        <v>0</v>
      </c>
      <c r="V174" s="130">
        <f>設定!$I$12</f>
        <v>1</v>
      </c>
      <c r="W174" s="170">
        <f>設定!$C$25</f>
        <v>0</v>
      </c>
      <c r="X174" s="951">
        <f t="shared" si="40"/>
        <v>33100</v>
      </c>
      <c r="Y174" s="130">
        <f>設定!$E$35</f>
        <v>0</v>
      </c>
      <c r="Z174" s="130">
        <f>設定!$I$35</f>
        <v>1</v>
      </c>
      <c r="AA174" s="171">
        <f>設定!$D$41</f>
        <v>0</v>
      </c>
      <c r="AB174" s="170">
        <f>設定!$C$51</f>
        <v>1</v>
      </c>
      <c r="AC174" s="950">
        <f t="shared" si="41"/>
        <v>33100</v>
      </c>
      <c r="AD174" s="169">
        <f>設定!$D$78</f>
        <v>1.1000000000000001</v>
      </c>
      <c r="AE174" s="130">
        <f>設定!$E$82</f>
        <v>0</v>
      </c>
      <c r="AF174" s="130">
        <f>設定!$I$82</f>
        <v>0</v>
      </c>
      <c r="AG174" s="952">
        <f t="shared" si="42"/>
        <v>36410</v>
      </c>
      <c r="AH174" s="130">
        <f>設定!$E$35</f>
        <v>0</v>
      </c>
      <c r="AI174" s="130">
        <f>設定!$I$35</f>
        <v>1</v>
      </c>
      <c r="AJ174" s="170">
        <f>設定!$C$70</f>
        <v>0</v>
      </c>
      <c r="AK174" s="953">
        <f t="shared" si="43"/>
        <v>33100</v>
      </c>
      <c r="AL174" s="169">
        <f>設定!$D$78</f>
        <v>1.1000000000000001</v>
      </c>
      <c r="AM174" s="130">
        <f>設定!$E$82</f>
        <v>0</v>
      </c>
      <c r="AN174" s="130">
        <f>設定!$I$82</f>
        <v>0</v>
      </c>
      <c r="AO174" s="954">
        <f t="shared" si="44"/>
        <v>36410</v>
      </c>
      <c r="AP174" s="207"/>
      <c r="AQ174" s="202">
        <f t="shared" si="35"/>
        <v>1</v>
      </c>
    </row>
    <row r="175" spans="2:43">
      <c r="B175" s="246">
        <v>1</v>
      </c>
      <c r="D175" s="1" t="s">
        <v>1204</v>
      </c>
      <c r="E175" s="1" t="s">
        <v>310</v>
      </c>
      <c r="F175" s="1" t="s">
        <v>1135</v>
      </c>
      <c r="G175" s="208" t="str">
        <f t="shared" si="37"/>
        <v>165</v>
      </c>
      <c r="H175" s="208" t="str">
        <f t="shared" si="38"/>
        <v>60</v>
      </c>
      <c r="I175" s="208" t="str">
        <f t="shared" si="39"/>
        <v>15</v>
      </c>
      <c r="J175" s="174"/>
      <c r="K175" s="174"/>
      <c r="L175" s="174"/>
      <c r="M175" s="174" t="s">
        <v>1837</v>
      </c>
      <c r="N175" s="1" t="s">
        <v>70</v>
      </c>
      <c r="O175" s="1" t="s">
        <v>220</v>
      </c>
      <c r="P175" s="1" t="str">
        <f t="shared" si="36"/>
        <v/>
      </c>
      <c r="Q175" s="168">
        <v>24600</v>
      </c>
      <c r="R175" s="169">
        <f>設定!$F$3</f>
        <v>1</v>
      </c>
      <c r="S175" s="130">
        <f>設定!$E$6</f>
        <v>1</v>
      </c>
      <c r="T175" s="950">
        <f t="shared" si="34"/>
        <v>24600</v>
      </c>
      <c r="U175" s="130">
        <f>設定!$E$12</f>
        <v>0</v>
      </c>
      <c r="V175" s="130">
        <f>設定!$I$12</f>
        <v>1</v>
      </c>
      <c r="W175" s="170">
        <f>設定!$C$25</f>
        <v>0</v>
      </c>
      <c r="X175" s="951">
        <f t="shared" si="40"/>
        <v>24600</v>
      </c>
      <c r="Y175" s="130">
        <f>設定!$E$35</f>
        <v>0</v>
      </c>
      <c r="Z175" s="130">
        <f>設定!$I$35</f>
        <v>1</v>
      </c>
      <c r="AA175" s="171">
        <f>設定!$D$41</f>
        <v>0</v>
      </c>
      <c r="AB175" s="170">
        <f>設定!$C$51</f>
        <v>1</v>
      </c>
      <c r="AC175" s="950">
        <f t="shared" si="41"/>
        <v>24600</v>
      </c>
      <c r="AD175" s="169">
        <f>設定!$D$78</f>
        <v>1.1000000000000001</v>
      </c>
      <c r="AE175" s="130">
        <f>設定!$E$82</f>
        <v>0</v>
      </c>
      <c r="AF175" s="130">
        <f>設定!$I$82</f>
        <v>0</v>
      </c>
      <c r="AG175" s="952">
        <f t="shared" si="42"/>
        <v>27060</v>
      </c>
      <c r="AH175" s="130">
        <f>設定!$E$35</f>
        <v>0</v>
      </c>
      <c r="AI175" s="130">
        <f>設定!$I$35</f>
        <v>1</v>
      </c>
      <c r="AJ175" s="170">
        <f>設定!$C$70</f>
        <v>0</v>
      </c>
      <c r="AK175" s="953">
        <f t="shared" si="43"/>
        <v>24600</v>
      </c>
      <c r="AL175" s="169">
        <f>設定!$D$78</f>
        <v>1.1000000000000001</v>
      </c>
      <c r="AM175" s="130">
        <f>設定!$E$82</f>
        <v>0</v>
      </c>
      <c r="AN175" s="130">
        <f>設定!$I$82</f>
        <v>0</v>
      </c>
      <c r="AO175" s="954">
        <f t="shared" si="44"/>
        <v>27060</v>
      </c>
      <c r="AP175" s="207"/>
      <c r="AQ175" s="202">
        <f t="shared" si="35"/>
        <v>1</v>
      </c>
    </row>
    <row r="176" spans="2:43">
      <c r="B176" s="246">
        <v>1</v>
      </c>
      <c r="D176" s="1" t="s">
        <v>1205</v>
      </c>
      <c r="E176" s="1" t="s">
        <v>310</v>
      </c>
      <c r="F176" s="1" t="s">
        <v>1135</v>
      </c>
      <c r="G176" s="208" t="str">
        <f t="shared" si="37"/>
        <v>185</v>
      </c>
      <c r="H176" s="208" t="str">
        <f t="shared" si="38"/>
        <v>60</v>
      </c>
      <c r="I176" s="208" t="str">
        <f t="shared" si="39"/>
        <v>15</v>
      </c>
      <c r="J176" s="174"/>
      <c r="K176" s="174"/>
      <c r="L176" s="174"/>
      <c r="M176" s="174" t="s">
        <v>1837</v>
      </c>
      <c r="N176" s="1" t="s">
        <v>72</v>
      </c>
      <c r="O176" s="1" t="s">
        <v>222</v>
      </c>
      <c r="P176" s="1" t="str">
        <f t="shared" si="36"/>
        <v/>
      </c>
      <c r="Q176" s="168">
        <v>28800</v>
      </c>
      <c r="R176" s="169">
        <f>設定!$F$3</f>
        <v>1</v>
      </c>
      <c r="S176" s="130">
        <f>設定!$E$6</f>
        <v>1</v>
      </c>
      <c r="T176" s="950">
        <f t="shared" si="34"/>
        <v>28800</v>
      </c>
      <c r="U176" s="130">
        <f>設定!$E$12</f>
        <v>0</v>
      </c>
      <c r="V176" s="130">
        <f>設定!$I$12</f>
        <v>1</v>
      </c>
      <c r="W176" s="170">
        <f>設定!$C$25</f>
        <v>0</v>
      </c>
      <c r="X176" s="951">
        <f t="shared" si="40"/>
        <v>28800</v>
      </c>
      <c r="Y176" s="130">
        <f>設定!$E$35</f>
        <v>0</v>
      </c>
      <c r="Z176" s="130">
        <f>設定!$I$35</f>
        <v>1</v>
      </c>
      <c r="AA176" s="171">
        <f>設定!$D$41</f>
        <v>0</v>
      </c>
      <c r="AB176" s="170">
        <f>設定!$C$51</f>
        <v>1</v>
      </c>
      <c r="AC176" s="950">
        <f t="shared" si="41"/>
        <v>28800</v>
      </c>
      <c r="AD176" s="169">
        <f>設定!$D$78</f>
        <v>1.1000000000000001</v>
      </c>
      <c r="AE176" s="130">
        <f>設定!$E$82</f>
        <v>0</v>
      </c>
      <c r="AF176" s="130">
        <f>設定!$I$82</f>
        <v>0</v>
      </c>
      <c r="AG176" s="952">
        <f t="shared" si="42"/>
        <v>31680</v>
      </c>
      <c r="AH176" s="130">
        <f>設定!$E$35</f>
        <v>0</v>
      </c>
      <c r="AI176" s="130">
        <f>設定!$I$35</f>
        <v>1</v>
      </c>
      <c r="AJ176" s="170">
        <f>設定!$C$70</f>
        <v>0</v>
      </c>
      <c r="AK176" s="953">
        <f t="shared" si="43"/>
        <v>28800</v>
      </c>
      <c r="AL176" s="169">
        <f>設定!$D$78</f>
        <v>1.1000000000000001</v>
      </c>
      <c r="AM176" s="130">
        <f>設定!$E$82</f>
        <v>0</v>
      </c>
      <c r="AN176" s="130">
        <f>設定!$I$82</f>
        <v>0</v>
      </c>
      <c r="AO176" s="954">
        <f t="shared" si="44"/>
        <v>31680</v>
      </c>
      <c r="AP176" s="207"/>
      <c r="AQ176" s="202">
        <f t="shared" si="35"/>
        <v>1</v>
      </c>
    </row>
    <row r="177" spans="2:43">
      <c r="B177" s="246">
        <v>1</v>
      </c>
      <c r="D177" s="1" t="s">
        <v>1206</v>
      </c>
      <c r="E177" s="1" t="s">
        <v>310</v>
      </c>
      <c r="F177" s="1" t="s">
        <v>1135</v>
      </c>
      <c r="G177" s="208" t="str">
        <f t="shared" si="37"/>
        <v>195</v>
      </c>
      <c r="H177" s="208" t="str">
        <f t="shared" si="38"/>
        <v>60</v>
      </c>
      <c r="I177" s="208" t="str">
        <f t="shared" si="39"/>
        <v>15</v>
      </c>
      <c r="J177" s="174"/>
      <c r="K177" s="174"/>
      <c r="L177" s="174"/>
      <c r="M177" s="174" t="s">
        <v>1837</v>
      </c>
      <c r="N177" s="1" t="s">
        <v>73</v>
      </c>
      <c r="O177" s="1" t="s">
        <v>223</v>
      </c>
      <c r="P177" s="1" t="str">
        <f t="shared" si="36"/>
        <v/>
      </c>
      <c r="Q177" s="168">
        <v>31600</v>
      </c>
      <c r="R177" s="169">
        <f>設定!$F$3</f>
        <v>1</v>
      </c>
      <c r="S177" s="130">
        <f>設定!$E$6</f>
        <v>1</v>
      </c>
      <c r="T177" s="950">
        <f t="shared" si="34"/>
        <v>31600</v>
      </c>
      <c r="U177" s="130">
        <f>設定!$E$12</f>
        <v>0</v>
      </c>
      <c r="V177" s="130">
        <f>設定!$I$12</f>
        <v>1</v>
      </c>
      <c r="W177" s="170">
        <f>設定!$C$25</f>
        <v>0</v>
      </c>
      <c r="X177" s="951">
        <f t="shared" si="40"/>
        <v>31600</v>
      </c>
      <c r="Y177" s="130">
        <f>設定!$E$35</f>
        <v>0</v>
      </c>
      <c r="Z177" s="130">
        <f>設定!$I$35</f>
        <v>1</v>
      </c>
      <c r="AA177" s="171">
        <f>設定!$D$41</f>
        <v>0</v>
      </c>
      <c r="AB177" s="170">
        <f>設定!$C$51</f>
        <v>1</v>
      </c>
      <c r="AC177" s="950">
        <f t="shared" si="41"/>
        <v>31600</v>
      </c>
      <c r="AD177" s="169">
        <f>設定!$D$78</f>
        <v>1.1000000000000001</v>
      </c>
      <c r="AE177" s="130">
        <f>設定!$E$82</f>
        <v>0</v>
      </c>
      <c r="AF177" s="130">
        <f>設定!$I$82</f>
        <v>0</v>
      </c>
      <c r="AG177" s="952">
        <f t="shared" si="42"/>
        <v>34760</v>
      </c>
      <c r="AH177" s="130">
        <f>設定!$E$35</f>
        <v>0</v>
      </c>
      <c r="AI177" s="130">
        <f>設定!$I$35</f>
        <v>1</v>
      </c>
      <c r="AJ177" s="170">
        <f>設定!$C$70</f>
        <v>0</v>
      </c>
      <c r="AK177" s="953">
        <f t="shared" si="43"/>
        <v>31600</v>
      </c>
      <c r="AL177" s="169">
        <f>設定!$D$78</f>
        <v>1.1000000000000001</v>
      </c>
      <c r="AM177" s="130">
        <f>設定!$E$82</f>
        <v>0</v>
      </c>
      <c r="AN177" s="130">
        <f>設定!$I$82</f>
        <v>0</v>
      </c>
      <c r="AO177" s="954">
        <f t="shared" si="44"/>
        <v>34760</v>
      </c>
      <c r="AP177" s="207"/>
      <c r="AQ177" s="202">
        <f t="shared" si="35"/>
        <v>1</v>
      </c>
    </row>
    <row r="178" spans="2:43">
      <c r="B178" s="246">
        <v>1</v>
      </c>
      <c r="D178" s="1" t="s">
        <v>1207</v>
      </c>
      <c r="E178" s="1" t="s">
        <v>310</v>
      </c>
      <c r="F178" s="1" t="s">
        <v>1135</v>
      </c>
      <c r="G178" s="208" t="str">
        <f t="shared" si="37"/>
        <v>205</v>
      </c>
      <c r="H178" s="208" t="str">
        <f t="shared" si="38"/>
        <v>60</v>
      </c>
      <c r="I178" s="208" t="str">
        <f t="shared" si="39"/>
        <v>15</v>
      </c>
      <c r="J178" s="174"/>
      <c r="K178" s="174"/>
      <c r="L178" s="174"/>
      <c r="M178" s="174" t="s">
        <v>1837</v>
      </c>
      <c r="N178" s="1" t="s">
        <v>74</v>
      </c>
      <c r="O178" s="1" t="s">
        <v>224</v>
      </c>
      <c r="P178" s="1" t="str">
        <f t="shared" si="36"/>
        <v/>
      </c>
      <c r="Q178" s="168">
        <v>34400</v>
      </c>
      <c r="R178" s="169">
        <f>設定!$F$3</f>
        <v>1</v>
      </c>
      <c r="S178" s="130">
        <f>設定!$E$6</f>
        <v>1</v>
      </c>
      <c r="T178" s="950">
        <f t="shared" si="34"/>
        <v>34400</v>
      </c>
      <c r="U178" s="130">
        <f>設定!$E$12</f>
        <v>0</v>
      </c>
      <c r="V178" s="130">
        <f>設定!$I$12</f>
        <v>1</v>
      </c>
      <c r="W178" s="170">
        <f>設定!$C$25</f>
        <v>0</v>
      </c>
      <c r="X178" s="951">
        <f t="shared" si="40"/>
        <v>34400</v>
      </c>
      <c r="Y178" s="130">
        <f>設定!$E$35</f>
        <v>0</v>
      </c>
      <c r="Z178" s="130">
        <f>設定!$I$35</f>
        <v>1</v>
      </c>
      <c r="AA178" s="171">
        <f>設定!$D$41</f>
        <v>0</v>
      </c>
      <c r="AB178" s="170">
        <f>設定!$C$51</f>
        <v>1</v>
      </c>
      <c r="AC178" s="950">
        <f t="shared" si="41"/>
        <v>34400</v>
      </c>
      <c r="AD178" s="169">
        <f>設定!$D$78</f>
        <v>1.1000000000000001</v>
      </c>
      <c r="AE178" s="130">
        <f>設定!$E$82</f>
        <v>0</v>
      </c>
      <c r="AF178" s="130">
        <f>設定!$I$82</f>
        <v>0</v>
      </c>
      <c r="AG178" s="952">
        <f t="shared" si="42"/>
        <v>37840</v>
      </c>
      <c r="AH178" s="130">
        <f>設定!$E$35</f>
        <v>0</v>
      </c>
      <c r="AI178" s="130">
        <f>設定!$I$35</f>
        <v>1</v>
      </c>
      <c r="AJ178" s="170">
        <f>設定!$C$70</f>
        <v>0</v>
      </c>
      <c r="AK178" s="953">
        <f t="shared" si="43"/>
        <v>34400</v>
      </c>
      <c r="AL178" s="169">
        <f>設定!$D$78</f>
        <v>1.1000000000000001</v>
      </c>
      <c r="AM178" s="130">
        <f>設定!$E$82</f>
        <v>0</v>
      </c>
      <c r="AN178" s="130">
        <f>設定!$I$82</f>
        <v>0</v>
      </c>
      <c r="AO178" s="954">
        <f t="shared" si="44"/>
        <v>37840</v>
      </c>
      <c r="AP178" s="207"/>
      <c r="AQ178" s="202">
        <f t="shared" si="35"/>
        <v>1</v>
      </c>
    </row>
    <row r="179" spans="2:43">
      <c r="B179" s="246">
        <v>1</v>
      </c>
      <c r="D179" s="1" t="s">
        <v>1208</v>
      </c>
      <c r="E179" s="1" t="s">
        <v>311</v>
      </c>
      <c r="F179" s="1" t="s">
        <v>1135</v>
      </c>
      <c r="G179" s="208" t="str">
        <f t="shared" si="37"/>
        <v>145</v>
      </c>
      <c r="H179" s="208" t="str">
        <f t="shared" si="38"/>
        <v>65</v>
      </c>
      <c r="I179" s="208" t="str">
        <f t="shared" si="39"/>
        <v>15</v>
      </c>
      <c r="J179" s="174"/>
      <c r="K179" s="174"/>
      <c r="L179" s="174"/>
      <c r="M179" s="174" t="s">
        <v>1837</v>
      </c>
      <c r="N179" s="1" t="s">
        <v>75</v>
      </c>
      <c r="O179" s="1" t="s">
        <v>225</v>
      </c>
      <c r="P179" s="1" t="str">
        <f t="shared" si="36"/>
        <v/>
      </c>
      <c r="Q179" s="168">
        <v>13500</v>
      </c>
      <c r="R179" s="169">
        <f>設定!$F$3</f>
        <v>1</v>
      </c>
      <c r="S179" s="130">
        <f>設定!$E$6</f>
        <v>1</v>
      </c>
      <c r="T179" s="950">
        <f t="shared" si="34"/>
        <v>13500</v>
      </c>
      <c r="U179" s="130">
        <f>設定!$E$12</f>
        <v>0</v>
      </c>
      <c r="V179" s="130">
        <f>設定!$I$12</f>
        <v>1</v>
      </c>
      <c r="W179" s="170">
        <f>設定!$C$25</f>
        <v>0</v>
      </c>
      <c r="X179" s="951">
        <f t="shared" si="40"/>
        <v>13500</v>
      </c>
      <c r="Y179" s="130">
        <f>設定!$E$35</f>
        <v>0</v>
      </c>
      <c r="Z179" s="130">
        <f>設定!$I$35</f>
        <v>1</v>
      </c>
      <c r="AA179" s="171">
        <f>設定!$D$41</f>
        <v>0</v>
      </c>
      <c r="AB179" s="170">
        <f>設定!$C$51</f>
        <v>1</v>
      </c>
      <c r="AC179" s="950">
        <f t="shared" si="41"/>
        <v>13500</v>
      </c>
      <c r="AD179" s="169">
        <f>設定!$D$78</f>
        <v>1.1000000000000001</v>
      </c>
      <c r="AE179" s="130">
        <f>設定!$E$82</f>
        <v>0</v>
      </c>
      <c r="AF179" s="130">
        <f>設定!$I$82</f>
        <v>0</v>
      </c>
      <c r="AG179" s="952">
        <f t="shared" si="42"/>
        <v>14850</v>
      </c>
      <c r="AH179" s="130">
        <f>設定!$E$35</f>
        <v>0</v>
      </c>
      <c r="AI179" s="130">
        <f>設定!$I$35</f>
        <v>1</v>
      </c>
      <c r="AJ179" s="170">
        <f>設定!$C$70</f>
        <v>0</v>
      </c>
      <c r="AK179" s="953">
        <f t="shared" si="43"/>
        <v>13500</v>
      </c>
      <c r="AL179" s="169">
        <f>設定!$D$78</f>
        <v>1.1000000000000001</v>
      </c>
      <c r="AM179" s="130">
        <f>設定!$E$82</f>
        <v>0</v>
      </c>
      <c r="AN179" s="130">
        <f>設定!$I$82</f>
        <v>0</v>
      </c>
      <c r="AO179" s="954">
        <f t="shared" si="44"/>
        <v>14850</v>
      </c>
      <c r="AP179" s="207"/>
      <c r="AQ179" s="202">
        <f t="shared" si="35"/>
        <v>1</v>
      </c>
    </row>
    <row r="180" spans="2:43">
      <c r="B180" s="246">
        <v>1</v>
      </c>
      <c r="D180" s="1" t="s">
        <v>1209</v>
      </c>
      <c r="E180" s="1" t="s">
        <v>311</v>
      </c>
      <c r="F180" s="1" t="s">
        <v>1135</v>
      </c>
      <c r="G180" s="208" t="str">
        <f t="shared" si="37"/>
        <v>165</v>
      </c>
      <c r="H180" s="208" t="str">
        <f t="shared" si="38"/>
        <v>65</v>
      </c>
      <c r="I180" s="208" t="str">
        <f t="shared" si="39"/>
        <v>15</v>
      </c>
      <c r="J180" s="174"/>
      <c r="K180" s="174"/>
      <c r="L180" s="174"/>
      <c r="M180" s="174" t="s">
        <v>1837</v>
      </c>
      <c r="N180" s="1" t="s">
        <v>76</v>
      </c>
      <c r="O180" s="1" t="s">
        <v>226</v>
      </c>
      <c r="P180" s="1" t="str">
        <f t="shared" si="36"/>
        <v/>
      </c>
      <c r="Q180" s="168">
        <v>18700</v>
      </c>
      <c r="R180" s="169">
        <f>設定!$F$3</f>
        <v>1</v>
      </c>
      <c r="S180" s="130">
        <f>設定!$E$6</f>
        <v>1</v>
      </c>
      <c r="T180" s="950">
        <f t="shared" si="34"/>
        <v>18700</v>
      </c>
      <c r="U180" s="130">
        <f>設定!$E$12</f>
        <v>0</v>
      </c>
      <c r="V180" s="130">
        <f>設定!$I$12</f>
        <v>1</v>
      </c>
      <c r="W180" s="170">
        <f>設定!$C$25</f>
        <v>0</v>
      </c>
      <c r="X180" s="951">
        <f t="shared" si="40"/>
        <v>18700</v>
      </c>
      <c r="Y180" s="130">
        <f>設定!$E$35</f>
        <v>0</v>
      </c>
      <c r="Z180" s="130">
        <f>設定!$I$35</f>
        <v>1</v>
      </c>
      <c r="AA180" s="171">
        <f>設定!$D$41</f>
        <v>0</v>
      </c>
      <c r="AB180" s="170">
        <f>設定!$C$51</f>
        <v>1</v>
      </c>
      <c r="AC180" s="950">
        <f t="shared" si="41"/>
        <v>18700</v>
      </c>
      <c r="AD180" s="169">
        <f>設定!$D$78</f>
        <v>1.1000000000000001</v>
      </c>
      <c r="AE180" s="130">
        <f>設定!$E$82</f>
        <v>0</v>
      </c>
      <c r="AF180" s="130">
        <f>設定!$I$82</f>
        <v>0</v>
      </c>
      <c r="AG180" s="952">
        <f t="shared" si="42"/>
        <v>20570</v>
      </c>
      <c r="AH180" s="130">
        <f>設定!$E$35</f>
        <v>0</v>
      </c>
      <c r="AI180" s="130">
        <f>設定!$I$35</f>
        <v>1</v>
      </c>
      <c r="AJ180" s="170">
        <f>設定!$C$70</f>
        <v>0</v>
      </c>
      <c r="AK180" s="953">
        <f t="shared" si="43"/>
        <v>18700</v>
      </c>
      <c r="AL180" s="169">
        <f>設定!$D$78</f>
        <v>1.1000000000000001</v>
      </c>
      <c r="AM180" s="130">
        <f>設定!$E$82</f>
        <v>0</v>
      </c>
      <c r="AN180" s="130">
        <f>設定!$I$82</f>
        <v>0</v>
      </c>
      <c r="AO180" s="954">
        <f t="shared" si="44"/>
        <v>20570</v>
      </c>
      <c r="AP180" s="207"/>
      <c r="AQ180" s="202">
        <f t="shared" si="35"/>
        <v>1</v>
      </c>
    </row>
    <row r="181" spans="2:43">
      <c r="B181" s="246">
        <v>1</v>
      </c>
      <c r="D181" s="1" t="s">
        <v>1210</v>
      </c>
      <c r="E181" s="1" t="s">
        <v>311</v>
      </c>
      <c r="F181" s="1" t="s">
        <v>1135</v>
      </c>
      <c r="G181" s="208" t="str">
        <f t="shared" si="37"/>
        <v>175</v>
      </c>
      <c r="H181" s="208" t="str">
        <f t="shared" si="38"/>
        <v>65</v>
      </c>
      <c r="I181" s="208" t="str">
        <f t="shared" si="39"/>
        <v>15</v>
      </c>
      <c r="J181" s="174" t="s">
        <v>304</v>
      </c>
      <c r="K181" s="174"/>
      <c r="L181" s="174"/>
      <c r="M181" s="174" t="s">
        <v>1837</v>
      </c>
      <c r="N181" s="1" t="s">
        <v>77</v>
      </c>
      <c r="O181" s="1" t="s">
        <v>1235</v>
      </c>
      <c r="P181" s="1" t="str">
        <f t="shared" si="36"/>
        <v>★</v>
      </c>
      <c r="Q181" s="168">
        <v>20300</v>
      </c>
      <c r="R181" s="169">
        <f>設定!$F$3</f>
        <v>1</v>
      </c>
      <c r="S181" s="130">
        <f>設定!$E$6</f>
        <v>1</v>
      </c>
      <c r="T181" s="950">
        <f t="shared" si="34"/>
        <v>20300</v>
      </c>
      <c r="U181" s="130">
        <f>設定!$E$12</f>
        <v>0</v>
      </c>
      <c r="V181" s="130">
        <f>設定!$I$12</f>
        <v>1</v>
      </c>
      <c r="W181" s="170">
        <f>設定!$C$25</f>
        <v>0</v>
      </c>
      <c r="X181" s="951">
        <f t="shared" si="40"/>
        <v>20300</v>
      </c>
      <c r="Y181" s="130">
        <f>設定!$E$35</f>
        <v>0</v>
      </c>
      <c r="Z181" s="130">
        <f>設定!$I$35</f>
        <v>1</v>
      </c>
      <c r="AA181" s="171">
        <f>設定!$D$41</f>
        <v>0</v>
      </c>
      <c r="AB181" s="170">
        <f>設定!$C$51</f>
        <v>1</v>
      </c>
      <c r="AC181" s="950">
        <f t="shared" si="41"/>
        <v>20300</v>
      </c>
      <c r="AD181" s="169">
        <f>設定!$D$78</f>
        <v>1.1000000000000001</v>
      </c>
      <c r="AE181" s="130">
        <f>設定!$E$82</f>
        <v>0</v>
      </c>
      <c r="AF181" s="130">
        <f>設定!$I$82</f>
        <v>0</v>
      </c>
      <c r="AG181" s="952">
        <f t="shared" si="42"/>
        <v>22330</v>
      </c>
      <c r="AH181" s="130">
        <f>設定!$E$35</f>
        <v>0</v>
      </c>
      <c r="AI181" s="130">
        <f>設定!$I$35</f>
        <v>1</v>
      </c>
      <c r="AJ181" s="170">
        <f>設定!$C$70</f>
        <v>0</v>
      </c>
      <c r="AK181" s="953">
        <f t="shared" si="43"/>
        <v>20300</v>
      </c>
      <c r="AL181" s="169">
        <f>設定!$D$78</f>
        <v>1.1000000000000001</v>
      </c>
      <c r="AM181" s="130">
        <f>設定!$E$82</f>
        <v>0</v>
      </c>
      <c r="AN181" s="130">
        <f>設定!$I$82</f>
        <v>0</v>
      </c>
      <c r="AO181" s="954">
        <f t="shared" si="44"/>
        <v>22330</v>
      </c>
      <c r="AP181" s="207"/>
      <c r="AQ181" s="202">
        <f t="shared" si="35"/>
        <v>1</v>
      </c>
    </row>
    <row r="182" spans="2:43">
      <c r="B182" s="246">
        <v>1</v>
      </c>
      <c r="D182" s="1" t="s">
        <v>1211</v>
      </c>
      <c r="E182" s="1" t="s">
        <v>311</v>
      </c>
      <c r="F182" s="1" t="s">
        <v>1135</v>
      </c>
      <c r="G182" s="208" t="str">
        <f t="shared" si="37"/>
        <v>185</v>
      </c>
      <c r="H182" s="208" t="str">
        <f t="shared" si="38"/>
        <v>65</v>
      </c>
      <c r="I182" s="208" t="str">
        <f t="shared" si="39"/>
        <v>15</v>
      </c>
      <c r="J182" s="174"/>
      <c r="K182" s="174"/>
      <c r="L182" s="174"/>
      <c r="M182" s="174" t="s">
        <v>1837</v>
      </c>
      <c r="N182" s="1" t="s">
        <v>78</v>
      </c>
      <c r="O182" s="1" t="s">
        <v>228</v>
      </c>
      <c r="P182" s="1" t="str">
        <f t="shared" si="36"/>
        <v/>
      </c>
      <c r="Q182" s="168">
        <v>23000</v>
      </c>
      <c r="R182" s="169">
        <f>設定!$F$3</f>
        <v>1</v>
      </c>
      <c r="S182" s="130">
        <f>設定!$E$6</f>
        <v>1</v>
      </c>
      <c r="T182" s="950">
        <f t="shared" si="34"/>
        <v>23000</v>
      </c>
      <c r="U182" s="130">
        <f>設定!$E$12</f>
        <v>0</v>
      </c>
      <c r="V182" s="130">
        <f>設定!$I$12</f>
        <v>1</v>
      </c>
      <c r="W182" s="170">
        <f>設定!$C$25</f>
        <v>0</v>
      </c>
      <c r="X182" s="951">
        <f t="shared" si="40"/>
        <v>23000</v>
      </c>
      <c r="Y182" s="130">
        <f>設定!$E$35</f>
        <v>0</v>
      </c>
      <c r="Z182" s="130">
        <f>設定!$I$35</f>
        <v>1</v>
      </c>
      <c r="AA182" s="171">
        <f>設定!$D$41</f>
        <v>0</v>
      </c>
      <c r="AB182" s="170">
        <f>設定!$C$51</f>
        <v>1</v>
      </c>
      <c r="AC182" s="950">
        <f t="shared" si="41"/>
        <v>23000</v>
      </c>
      <c r="AD182" s="169">
        <f>設定!$D$78</f>
        <v>1.1000000000000001</v>
      </c>
      <c r="AE182" s="130">
        <f>設定!$E$82</f>
        <v>0</v>
      </c>
      <c r="AF182" s="130">
        <f>設定!$I$82</f>
        <v>0</v>
      </c>
      <c r="AG182" s="952">
        <f t="shared" si="42"/>
        <v>25300</v>
      </c>
      <c r="AH182" s="130">
        <f>設定!$E$35</f>
        <v>0</v>
      </c>
      <c r="AI182" s="130">
        <f>設定!$I$35</f>
        <v>1</v>
      </c>
      <c r="AJ182" s="170">
        <f>設定!$C$70</f>
        <v>0</v>
      </c>
      <c r="AK182" s="953">
        <f t="shared" si="43"/>
        <v>23000</v>
      </c>
      <c r="AL182" s="169">
        <f>設定!$D$78</f>
        <v>1.1000000000000001</v>
      </c>
      <c r="AM182" s="130">
        <f>設定!$E$82</f>
        <v>0</v>
      </c>
      <c r="AN182" s="130">
        <f>設定!$I$82</f>
        <v>0</v>
      </c>
      <c r="AO182" s="954">
        <f t="shared" si="44"/>
        <v>25300</v>
      </c>
      <c r="AP182" s="207"/>
      <c r="AQ182" s="202">
        <f t="shared" si="35"/>
        <v>1</v>
      </c>
    </row>
    <row r="183" spans="2:43">
      <c r="B183" s="246">
        <v>1</v>
      </c>
      <c r="D183" s="1" t="s">
        <v>1212</v>
      </c>
      <c r="E183" s="1" t="s">
        <v>311</v>
      </c>
      <c r="F183" s="1" t="s">
        <v>1135</v>
      </c>
      <c r="G183" s="208" t="str">
        <f t="shared" si="37"/>
        <v>195</v>
      </c>
      <c r="H183" s="208" t="str">
        <f t="shared" si="38"/>
        <v>65</v>
      </c>
      <c r="I183" s="208" t="str">
        <f t="shared" si="39"/>
        <v>15</v>
      </c>
      <c r="J183" s="174"/>
      <c r="K183" s="174"/>
      <c r="L183" s="174"/>
      <c r="M183" s="174" t="s">
        <v>1837</v>
      </c>
      <c r="N183" s="1" t="s">
        <v>79</v>
      </c>
      <c r="O183" s="1" t="s">
        <v>229</v>
      </c>
      <c r="P183" s="1" t="str">
        <f t="shared" si="36"/>
        <v/>
      </c>
      <c r="Q183" s="168">
        <v>25300</v>
      </c>
      <c r="R183" s="169">
        <f>設定!$F$3</f>
        <v>1</v>
      </c>
      <c r="S183" s="130">
        <f>設定!$E$6</f>
        <v>1</v>
      </c>
      <c r="T183" s="950">
        <f t="shared" si="34"/>
        <v>25300</v>
      </c>
      <c r="U183" s="130">
        <f>設定!$E$12</f>
        <v>0</v>
      </c>
      <c r="V183" s="130">
        <f>設定!$I$12</f>
        <v>1</v>
      </c>
      <c r="W183" s="170">
        <f>設定!$C$25</f>
        <v>0</v>
      </c>
      <c r="X183" s="951">
        <f t="shared" si="40"/>
        <v>25300</v>
      </c>
      <c r="Y183" s="130">
        <f>設定!$E$35</f>
        <v>0</v>
      </c>
      <c r="Z183" s="130">
        <f>設定!$I$35</f>
        <v>1</v>
      </c>
      <c r="AA183" s="171">
        <f>設定!$D$41</f>
        <v>0</v>
      </c>
      <c r="AB183" s="170">
        <f>設定!$C$51</f>
        <v>1</v>
      </c>
      <c r="AC183" s="950">
        <f t="shared" si="41"/>
        <v>25300</v>
      </c>
      <c r="AD183" s="169">
        <f>設定!$D$78</f>
        <v>1.1000000000000001</v>
      </c>
      <c r="AE183" s="130">
        <f>設定!$E$82</f>
        <v>0</v>
      </c>
      <c r="AF183" s="130">
        <f>設定!$I$82</f>
        <v>0</v>
      </c>
      <c r="AG183" s="952">
        <f t="shared" si="42"/>
        <v>27830</v>
      </c>
      <c r="AH183" s="130">
        <f>設定!$E$35</f>
        <v>0</v>
      </c>
      <c r="AI183" s="130">
        <f>設定!$I$35</f>
        <v>1</v>
      </c>
      <c r="AJ183" s="170">
        <f>設定!$C$70</f>
        <v>0</v>
      </c>
      <c r="AK183" s="953">
        <f t="shared" si="43"/>
        <v>25300</v>
      </c>
      <c r="AL183" s="169">
        <f>設定!$D$78</f>
        <v>1.1000000000000001</v>
      </c>
      <c r="AM183" s="130">
        <f>設定!$E$82</f>
        <v>0</v>
      </c>
      <c r="AN183" s="130">
        <f>設定!$I$82</f>
        <v>0</v>
      </c>
      <c r="AO183" s="954">
        <f t="shared" si="44"/>
        <v>27830</v>
      </c>
      <c r="AP183" s="207"/>
      <c r="AQ183" s="202">
        <f t="shared" si="35"/>
        <v>1</v>
      </c>
    </row>
    <row r="184" spans="2:43">
      <c r="B184" s="246">
        <v>1</v>
      </c>
      <c r="D184" s="1" t="s">
        <v>1213</v>
      </c>
      <c r="E184" s="1" t="s">
        <v>311</v>
      </c>
      <c r="F184" s="1" t="s">
        <v>1135</v>
      </c>
      <c r="G184" s="208" t="str">
        <f t="shared" si="37"/>
        <v>205</v>
      </c>
      <c r="H184" s="208" t="str">
        <f t="shared" si="38"/>
        <v>65</v>
      </c>
      <c r="I184" s="208" t="str">
        <f t="shared" si="39"/>
        <v>15</v>
      </c>
      <c r="J184" s="174"/>
      <c r="K184" s="174"/>
      <c r="L184" s="174"/>
      <c r="M184" s="174" t="s">
        <v>1837</v>
      </c>
      <c r="N184" s="1" t="s">
        <v>80</v>
      </c>
      <c r="O184" s="1" t="s">
        <v>230</v>
      </c>
      <c r="P184" s="1" t="str">
        <f t="shared" si="36"/>
        <v/>
      </c>
      <c r="Q184" s="168">
        <v>27800</v>
      </c>
      <c r="R184" s="169">
        <f>設定!$F$3</f>
        <v>1</v>
      </c>
      <c r="S184" s="130">
        <f>設定!$E$6</f>
        <v>1</v>
      </c>
      <c r="T184" s="950">
        <f t="shared" si="34"/>
        <v>27800</v>
      </c>
      <c r="U184" s="130">
        <f>設定!$E$12</f>
        <v>0</v>
      </c>
      <c r="V184" s="130">
        <f>設定!$I$12</f>
        <v>1</v>
      </c>
      <c r="W184" s="170">
        <f>設定!$C$25</f>
        <v>0</v>
      </c>
      <c r="X184" s="951">
        <f t="shared" si="40"/>
        <v>27800</v>
      </c>
      <c r="Y184" s="130">
        <f>設定!$E$35</f>
        <v>0</v>
      </c>
      <c r="Z184" s="130">
        <f>設定!$I$35</f>
        <v>1</v>
      </c>
      <c r="AA184" s="171">
        <f>設定!$D$41</f>
        <v>0</v>
      </c>
      <c r="AB184" s="170">
        <f>設定!$C$51</f>
        <v>1</v>
      </c>
      <c r="AC184" s="950">
        <f t="shared" si="41"/>
        <v>27800</v>
      </c>
      <c r="AD184" s="169">
        <f>設定!$D$78</f>
        <v>1.1000000000000001</v>
      </c>
      <c r="AE184" s="130">
        <f>設定!$E$82</f>
        <v>0</v>
      </c>
      <c r="AF184" s="130">
        <f>設定!$I$82</f>
        <v>0</v>
      </c>
      <c r="AG184" s="952">
        <f t="shared" si="42"/>
        <v>30580</v>
      </c>
      <c r="AH184" s="130">
        <f>設定!$E$35</f>
        <v>0</v>
      </c>
      <c r="AI184" s="130">
        <f>設定!$I$35</f>
        <v>1</v>
      </c>
      <c r="AJ184" s="170">
        <f>設定!$C$70</f>
        <v>0</v>
      </c>
      <c r="AK184" s="953">
        <f t="shared" si="43"/>
        <v>27800</v>
      </c>
      <c r="AL184" s="169">
        <f>設定!$D$78</f>
        <v>1.1000000000000001</v>
      </c>
      <c r="AM184" s="130">
        <f>設定!$E$82</f>
        <v>0</v>
      </c>
      <c r="AN184" s="130">
        <f>設定!$I$82</f>
        <v>0</v>
      </c>
      <c r="AO184" s="954">
        <f t="shared" si="44"/>
        <v>30580</v>
      </c>
      <c r="AP184" s="207"/>
      <c r="AQ184" s="202">
        <f t="shared" si="35"/>
        <v>1</v>
      </c>
    </row>
    <row r="185" spans="2:43">
      <c r="B185" s="246">
        <v>1</v>
      </c>
      <c r="D185" s="1" t="s">
        <v>1214</v>
      </c>
      <c r="E185" s="1" t="s">
        <v>311</v>
      </c>
      <c r="F185" s="1" t="s">
        <v>1135</v>
      </c>
      <c r="G185" s="208" t="str">
        <f t="shared" si="37"/>
        <v>215</v>
      </c>
      <c r="H185" s="208" t="str">
        <f t="shared" si="38"/>
        <v>65</v>
      </c>
      <c r="I185" s="208" t="str">
        <f t="shared" si="39"/>
        <v>15</v>
      </c>
      <c r="J185" s="174"/>
      <c r="K185" s="174"/>
      <c r="L185" s="174"/>
      <c r="M185" s="174" t="s">
        <v>1837</v>
      </c>
      <c r="N185" s="1" t="s">
        <v>81</v>
      </c>
      <c r="O185" s="1" t="s">
        <v>231</v>
      </c>
      <c r="P185" s="1" t="str">
        <f t="shared" si="36"/>
        <v/>
      </c>
      <c r="Q185" s="168">
        <v>31100</v>
      </c>
      <c r="R185" s="169">
        <f>設定!$F$3</f>
        <v>1</v>
      </c>
      <c r="S185" s="130">
        <f>設定!$E$6</f>
        <v>1</v>
      </c>
      <c r="T185" s="950">
        <f t="shared" si="34"/>
        <v>31100</v>
      </c>
      <c r="U185" s="130">
        <f>設定!$E$12</f>
        <v>0</v>
      </c>
      <c r="V185" s="130">
        <f>設定!$I$12</f>
        <v>1</v>
      </c>
      <c r="W185" s="170">
        <f>設定!$C$25</f>
        <v>0</v>
      </c>
      <c r="X185" s="951">
        <f t="shared" si="40"/>
        <v>31100</v>
      </c>
      <c r="Y185" s="130">
        <f>設定!$E$35</f>
        <v>0</v>
      </c>
      <c r="Z185" s="130">
        <f>設定!$I$35</f>
        <v>1</v>
      </c>
      <c r="AA185" s="171">
        <f>設定!$D$41</f>
        <v>0</v>
      </c>
      <c r="AB185" s="170">
        <f>設定!$C$51</f>
        <v>1</v>
      </c>
      <c r="AC185" s="950">
        <f t="shared" si="41"/>
        <v>31100</v>
      </c>
      <c r="AD185" s="169">
        <f>設定!$D$78</f>
        <v>1.1000000000000001</v>
      </c>
      <c r="AE185" s="130">
        <f>設定!$E$82</f>
        <v>0</v>
      </c>
      <c r="AF185" s="130">
        <f>設定!$I$82</f>
        <v>0</v>
      </c>
      <c r="AG185" s="952">
        <f t="shared" si="42"/>
        <v>34210</v>
      </c>
      <c r="AH185" s="130">
        <f>設定!$E$35</f>
        <v>0</v>
      </c>
      <c r="AI185" s="130">
        <f>設定!$I$35</f>
        <v>1</v>
      </c>
      <c r="AJ185" s="170">
        <f>設定!$C$70</f>
        <v>0</v>
      </c>
      <c r="AK185" s="953">
        <f t="shared" si="43"/>
        <v>31100</v>
      </c>
      <c r="AL185" s="169">
        <f>設定!$D$78</f>
        <v>1.1000000000000001</v>
      </c>
      <c r="AM185" s="130">
        <f>設定!$E$82</f>
        <v>0</v>
      </c>
      <c r="AN185" s="130">
        <f>設定!$I$82</f>
        <v>0</v>
      </c>
      <c r="AO185" s="954">
        <f t="shared" si="44"/>
        <v>34210</v>
      </c>
      <c r="AP185" s="207"/>
      <c r="AQ185" s="202">
        <f t="shared" si="35"/>
        <v>1</v>
      </c>
    </row>
    <row r="186" spans="2:43">
      <c r="B186" s="246">
        <v>1</v>
      </c>
      <c r="D186" s="1" t="s">
        <v>1215</v>
      </c>
      <c r="E186" s="1" t="s">
        <v>312</v>
      </c>
      <c r="F186" s="1" t="s">
        <v>1135</v>
      </c>
      <c r="G186" s="208" t="str">
        <f t="shared" si="37"/>
        <v>195</v>
      </c>
      <c r="H186" s="208" t="str">
        <f t="shared" si="38"/>
        <v>70</v>
      </c>
      <c r="I186" s="208" t="str">
        <f t="shared" si="39"/>
        <v>15</v>
      </c>
      <c r="J186" s="174"/>
      <c r="K186" s="174"/>
      <c r="L186" s="174"/>
      <c r="M186" s="174" t="s">
        <v>1837</v>
      </c>
      <c r="N186" s="1" t="s">
        <v>82</v>
      </c>
      <c r="O186" s="1" t="s">
        <v>232</v>
      </c>
      <c r="P186" s="1" t="str">
        <f t="shared" si="36"/>
        <v/>
      </c>
      <c r="Q186" s="168">
        <v>24900</v>
      </c>
      <c r="R186" s="169">
        <f>設定!$F$3</f>
        <v>1</v>
      </c>
      <c r="S186" s="130">
        <f>設定!$E$6</f>
        <v>1</v>
      </c>
      <c r="T186" s="950">
        <f t="shared" si="34"/>
        <v>24900</v>
      </c>
      <c r="U186" s="130">
        <f>設定!$E$12</f>
        <v>0</v>
      </c>
      <c r="V186" s="130">
        <f>設定!$I$12</f>
        <v>1</v>
      </c>
      <c r="W186" s="170">
        <f>設定!$C$25</f>
        <v>0</v>
      </c>
      <c r="X186" s="951">
        <f t="shared" si="40"/>
        <v>24900</v>
      </c>
      <c r="Y186" s="130">
        <f>設定!$E$35</f>
        <v>0</v>
      </c>
      <c r="Z186" s="130">
        <f>設定!$I$35</f>
        <v>1</v>
      </c>
      <c r="AA186" s="171">
        <f>設定!$D$41</f>
        <v>0</v>
      </c>
      <c r="AB186" s="170">
        <f>設定!$C$51</f>
        <v>1</v>
      </c>
      <c r="AC186" s="950">
        <f t="shared" si="41"/>
        <v>24900</v>
      </c>
      <c r="AD186" s="169">
        <f>設定!$D$78</f>
        <v>1.1000000000000001</v>
      </c>
      <c r="AE186" s="130">
        <f>設定!$E$82</f>
        <v>0</v>
      </c>
      <c r="AF186" s="130">
        <f>設定!$I$82</f>
        <v>0</v>
      </c>
      <c r="AG186" s="952">
        <f t="shared" si="42"/>
        <v>27390</v>
      </c>
      <c r="AH186" s="130">
        <f>設定!$E$35</f>
        <v>0</v>
      </c>
      <c r="AI186" s="130">
        <f>設定!$I$35</f>
        <v>1</v>
      </c>
      <c r="AJ186" s="170">
        <f>設定!$C$70</f>
        <v>0</v>
      </c>
      <c r="AK186" s="953">
        <f t="shared" si="43"/>
        <v>24900</v>
      </c>
      <c r="AL186" s="169">
        <f>設定!$D$78</f>
        <v>1.1000000000000001</v>
      </c>
      <c r="AM186" s="130">
        <f>設定!$E$82</f>
        <v>0</v>
      </c>
      <c r="AN186" s="130">
        <f>設定!$I$82</f>
        <v>0</v>
      </c>
      <c r="AO186" s="954">
        <f t="shared" si="44"/>
        <v>27390</v>
      </c>
      <c r="AP186" s="207"/>
      <c r="AQ186" s="202">
        <f t="shared" si="35"/>
        <v>1</v>
      </c>
    </row>
    <row r="187" spans="2:43">
      <c r="B187" s="246">
        <v>1</v>
      </c>
      <c r="D187" s="1" t="s">
        <v>1216</v>
      </c>
      <c r="E187" s="1" t="s">
        <v>829</v>
      </c>
      <c r="F187" s="1" t="s">
        <v>1135</v>
      </c>
      <c r="G187" s="208" t="str">
        <f t="shared" si="37"/>
        <v>165</v>
      </c>
      <c r="H187" s="208" t="str">
        <f t="shared" si="38"/>
        <v>55</v>
      </c>
      <c r="I187" s="208" t="str">
        <f t="shared" si="39"/>
        <v>14</v>
      </c>
      <c r="J187" s="174"/>
      <c r="K187" s="174"/>
      <c r="L187" s="174"/>
      <c r="M187" s="174" t="s">
        <v>1837</v>
      </c>
      <c r="N187" s="1" t="s">
        <v>85</v>
      </c>
      <c r="O187" s="1" t="s">
        <v>235</v>
      </c>
      <c r="P187" s="1" t="str">
        <f t="shared" si="36"/>
        <v/>
      </c>
      <c r="Q187" s="168">
        <v>22800</v>
      </c>
      <c r="R187" s="169">
        <f>設定!$F$3</f>
        <v>1</v>
      </c>
      <c r="S187" s="130">
        <f>設定!$E$6</f>
        <v>1</v>
      </c>
      <c r="T187" s="950">
        <f t="shared" si="34"/>
        <v>22800</v>
      </c>
      <c r="U187" s="130">
        <f>設定!$E$12</f>
        <v>0</v>
      </c>
      <c r="V187" s="130">
        <f>設定!$I$12</f>
        <v>1</v>
      </c>
      <c r="W187" s="170">
        <f>設定!$C$25</f>
        <v>0</v>
      </c>
      <c r="X187" s="951">
        <f t="shared" si="40"/>
        <v>22800</v>
      </c>
      <c r="Y187" s="130">
        <f>設定!$E$35</f>
        <v>0</v>
      </c>
      <c r="Z187" s="130">
        <f>設定!$I$35</f>
        <v>1</v>
      </c>
      <c r="AA187" s="171">
        <f>設定!$D$41</f>
        <v>0</v>
      </c>
      <c r="AB187" s="170">
        <f>設定!$C$51</f>
        <v>1</v>
      </c>
      <c r="AC187" s="950">
        <f t="shared" si="41"/>
        <v>22800</v>
      </c>
      <c r="AD187" s="169">
        <f>設定!$D$78</f>
        <v>1.1000000000000001</v>
      </c>
      <c r="AE187" s="130">
        <f>設定!$E$82</f>
        <v>0</v>
      </c>
      <c r="AF187" s="130">
        <f>設定!$I$82</f>
        <v>0</v>
      </c>
      <c r="AG187" s="952">
        <f t="shared" si="42"/>
        <v>25080</v>
      </c>
      <c r="AH187" s="130">
        <f>設定!$E$35</f>
        <v>0</v>
      </c>
      <c r="AI187" s="130">
        <f>設定!$I$35</f>
        <v>1</v>
      </c>
      <c r="AJ187" s="170">
        <f>設定!$C$70</f>
        <v>0</v>
      </c>
      <c r="AK187" s="953">
        <f t="shared" si="43"/>
        <v>22800</v>
      </c>
      <c r="AL187" s="169">
        <f>設定!$D$78</f>
        <v>1.1000000000000001</v>
      </c>
      <c r="AM187" s="130">
        <f>設定!$E$82</f>
        <v>0</v>
      </c>
      <c r="AN187" s="130">
        <f>設定!$I$82</f>
        <v>0</v>
      </c>
      <c r="AO187" s="954">
        <f t="shared" si="44"/>
        <v>25080</v>
      </c>
      <c r="AP187" s="207"/>
      <c r="AQ187" s="202">
        <f t="shared" si="35"/>
        <v>1</v>
      </c>
    </row>
    <row r="188" spans="2:43">
      <c r="B188" s="246">
        <v>1</v>
      </c>
      <c r="D188" s="1" t="s">
        <v>1217</v>
      </c>
      <c r="E188" s="1" t="s">
        <v>310</v>
      </c>
      <c r="F188" s="1" t="s">
        <v>1135</v>
      </c>
      <c r="G188" s="208" t="str">
        <f t="shared" si="37"/>
        <v>165</v>
      </c>
      <c r="H188" s="208" t="str">
        <f t="shared" si="38"/>
        <v>60</v>
      </c>
      <c r="I188" s="208" t="str">
        <f t="shared" si="39"/>
        <v>14</v>
      </c>
      <c r="J188" s="174"/>
      <c r="K188" s="174"/>
      <c r="L188" s="174"/>
      <c r="M188" s="174" t="s">
        <v>1730</v>
      </c>
      <c r="N188" s="1" t="s">
        <v>86</v>
      </c>
      <c r="O188" s="1" t="s">
        <v>236</v>
      </c>
      <c r="P188" s="1" t="str">
        <f t="shared" si="36"/>
        <v>△</v>
      </c>
      <c r="Q188" s="168">
        <v>20000</v>
      </c>
      <c r="R188" s="169">
        <f>設定!$F$3</f>
        <v>1</v>
      </c>
      <c r="S188" s="130">
        <f>設定!$E$6</f>
        <v>1</v>
      </c>
      <c r="T188" s="950">
        <f t="shared" si="34"/>
        <v>20000</v>
      </c>
      <c r="U188" s="130">
        <f>設定!$E$12</f>
        <v>0</v>
      </c>
      <c r="V188" s="130">
        <f>設定!$I$12</f>
        <v>1</v>
      </c>
      <c r="W188" s="170">
        <f>設定!$C$25</f>
        <v>0</v>
      </c>
      <c r="X188" s="951">
        <f t="shared" si="40"/>
        <v>20000</v>
      </c>
      <c r="Y188" s="130">
        <f>設定!$E$35</f>
        <v>0</v>
      </c>
      <c r="Z188" s="130">
        <f>設定!$I$35</f>
        <v>1</v>
      </c>
      <c r="AA188" s="171">
        <f>設定!$D$41</f>
        <v>0</v>
      </c>
      <c r="AB188" s="170">
        <f>設定!$C$51</f>
        <v>1</v>
      </c>
      <c r="AC188" s="950">
        <f t="shared" si="41"/>
        <v>20000</v>
      </c>
      <c r="AD188" s="169">
        <f>設定!$D$78</f>
        <v>1.1000000000000001</v>
      </c>
      <c r="AE188" s="130">
        <f>設定!$E$82</f>
        <v>0</v>
      </c>
      <c r="AF188" s="130">
        <f>設定!$I$82</f>
        <v>0</v>
      </c>
      <c r="AG188" s="952">
        <f t="shared" si="42"/>
        <v>22000</v>
      </c>
      <c r="AH188" s="130">
        <f>設定!$E$35</f>
        <v>0</v>
      </c>
      <c r="AI188" s="130">
        <f>設定!$I$35</f>
        <v>1</v>
      </c>
      <c r="AJ188" s="170">
        <f>設定!$C$70</f>
        <v>0</v>
      </c>
      <c r="AK188" s="953">
        <f t="shared" si="43"/>
        <v>20000</v>
      </c>
      <c r="AL188" s="169">
        <f>設定!$D$78</f>
        <v>1.1000000000000001</v>
      </c>
      <c r="AM188" s="130">
        <f>設定!$E$82</f>
        <v>0</v>
      </c>
      <c r="AN188" s="130">
        <f>設定!$I$82</f>
        <v>0</v>
      </c>
      <c r="AO188" s="954">
        <f t="shared" si="44"/>
        <v>22000</v>
      </c>
      <c r="AP188" s="207"/>
      <c r="AQ188" s="202">
        <f t="shared" si="35"/>
        <v>1</v>
      </c>
    </row>
    <row r="189" spans="2:43">
      <c r="B189" s="246">
        <v>1</v>
      </c>
      <c r="D189" s="1" t="s">
        <v>1218</v>
      </c>
      <c r="E189" s="1" t="s">
        <v>311</v>
      </c>
      <c r="F189" s="1" t="s">
        <v>1135</v>
      </c>
      <c r="G189" s="208" t="str">
        <f t="shared" si="37"/>
        <v>155</v>
      </c>
      <c r="H189" s="208" t="str">
        <f t="shared" si="38"/>
        <v>65</v>
      </c>
      <c r="I189" s="208" t="str">
        <f t="shared" si="39"/>
        <v>14</v>
      </c>
      <c r="J189" s="174"/>
      <c r="K189" s="174"/>
      <c r="L189" s="174"/>
      <c r="M189" s="174" t="s">
        <v>1837</v>
      </c>
      <c r="N189" s="1" t="s">
        <v>89</v>
      </c>
      <c r="O189" s="1" t="s">
        <v>239</v>
      </c>
      <c r="P189" s="1" t="str">
        <f t="shared" si="36"/>
        <v/>
      </c>
      <c r="Q189" s="168">
        <v>14500</v>
      </c>
      <c r="R189" s="169">
        <f>設定!$F$3</f>
        <v>1</v>
      </c>
      <c r="S189" s="130">
        <f>設定!$E$6</f>
        <v>1</v>
      </c>
      <c r="T189" s="950">
        <f t="shared" si="34"/>
        <v>14500</v>
      </c>
      <c r="U189" s="130">
        <f>設定!$E$12</f>
        <v>0</v>
      </c>
      <c r="V189" s="130">
        <f>設定!$I$12</f>
        <v>1</v>
      </c>
      <c r="W189" s="170">
        <f>設定!$C$25</f>
        <v>0</v>
      </c>
      <c r="X189" s="951">
        <f t="shared" si="40"/>
        <v>14500</v>
      </c>
      <c r="Y189" s="130">
        <f>設定!$E$35</f>
        <v>0</v>
      </c>
      <c r="Z189" s="130">
        <f>設定!$I$35</f>
        <v>1</v>
      </c>
      <c r="AA189" s="171">
        <f>設定!$D$41</f>
        <v>0</v>
      </c>
      <c r="AB189" s="170">
        <f>設定!$C$51</f>
        <v>1</v>
      </c>
      <c r="AC189" s="950">
        <f t="shared" si="41"/>
        <v>14500</v>
      </c>
      <c r="AD189" s="169">
        <f>設定!$D$78</f>
        <v>1.1000000000000001</v>
      </c>
      <c r="AE189" s="130">
        <f>設定!$E$82</f>
        <v>0</v>
      </c>
      <c r="AF189" s="130">
        <f>設定!$I$82</f>
        <v>0</v>
      </c>
      <c r="AG189" s="952">
        <f t="shared" si="42"/>
        <v>15950</v>
      </c>
      <c r="AH189" s="130">
        <f>設定!$E$35</f>
        <v>0</v>
      </c>
      <c r="AI189" s="130">
        <f>設定!$I$35</f>
        <v>1</v>
      </c>
      <c r="AJ189" s="170">
        <f>設定!$C$70</f>
        <v>0</v>
      </c>
      <c r="AK189" s="953">
        <f t="shared" si="43"/>
        <v>14500</v>
      </c>
      <c r="AL189" s="169">
        <f>設定!$D$78</f>
        <v>1.1000000000000001</v>
      </c>
      <c r="AM189" s="130">
        <f>設定!$E$82</f>
        <v>0</v>
      </c>
      <c r="AN189" s="130">
        <f>設定!$I$82</f>
        <v>0</v>
      </c>
      <c r="AO189" s="954">
        <f t="shared" si="44"/>
        <v>15950</v>
      </c>
      <c r="AP189" s="207"/>
      <c r="AQ189" s="202">
        <f t="shared" si="35"/>
        <v>1</v>
      </c>
    </row>
    <row r="190" spans="2:43">
      <c r="B190" s="246">
        <v>1</v>
      </c>
      <c r="D190" s="1" t="s">
        <v>1219</v>
      </c>
      <c r="E190" s="1" t="s">
        <v>311</v>
      </c>
      <c r="F190" s="1" t="s">
        <v>1135</v>
      </c>
      <c r="G190" s="208" t="str">
        <f t="shared" si="37"/>
        <v>165</v>
      </c>
      <c r="H190" s="208" t="str">
        <f t="shared" si="38"/>
        <v>65</v>
      </c>
      <c r="I190" s="208" t="str">
        <f t="shared" si="39"/>
        <v>14</v>
      </c>
      <c r="J190" s="174"/>
      <c r="K190" s="174"/>
      <c r="L190" s="174"/>
      <c r="M190" s="174" t="s">
        <v>1837</v>
      </c>
      <c r="N190" s="1" t="s">
        <v>90</v>
      </c>
      <c r="O190" s="1" t="s">
        <v>240</v>
      </c>
      <c r="P190" s="1" t="str">
        <f t="shared" si="36"/>
        <v/>
      </c>
      <c r="Q190" s="168">
        <v>16100</v>
      </c>
      <c r="R190" s="169">
        <f>設定!$F$3</f>
        <v>1</v>
      </c>
      <c r="S190" s="130">
        <f>設定!$E$6</f>
        <v>1</v>
      </c>
      <c r="T190" s="950">
        <f t="shared" si="34"/>
        <v>16100</v>
      </c>
      <c r="U190" s="130">
        <f>設定!$E$12</f>
        <v>0</v>
      </c>
      <c r="V190" s="130">
        <f>設定!$I$12</f>
        <v>1</v>
      </c>
      <c r="W190" s="170">
        <f>設定!$C$25</f>
        <v>0</v>
      </c>
      <c r="X190" s="951">
        <f t="shared" si="40"/>
        <v>16100</v>
      </c>
      <c r="Y190" s="130">
        <f>設定!$E$35</f>
        <v>0</v>
      </c>
      <c r="Z190" s="130">
        <f>設定!$I$35</f>
        <v>1</v>
      </c>
      <c r="AA190" s="171">
        <f>設定!$D$41</f>
        <v>0</v>
      </c>
      <c r="AB190" s="170">
        <f>設定!$C$51</f>
        <v>1</v>
      </c>
      <c r="AC190" s="950">
        <f t="shared" si="41"/>
        <v>16100</v>
      </c>
      <c r="AD190" s="169">
        <f>設定!$D$78</f>
        <v>1.1000000000000001</v>
      </c>
      <c r="AE190" s="130">
        <f>設定!$E$82</f>
        <v>0</v>
      </c>
      <c r="AF190" s="130">
        <f>設定!$I$82</f>
        <v>0</v>
      </c>
      <c r="AG190" s="952">
        <f t="shared" si="42"/>
        <v>17710</v>
      </c>
      <c r="AH190" s="130">
        <f>設定!$E$35</f>
        <v>0</v>
      </c>
      <c r="AI190" s="130">
        <f>設定!$I$35</f>
        <v>1</v>
      </c>
      <c r="AJ190" s="170">
        <f>設定!$C$70</f>
        <v>0</v>
      </c>
      <c r="AK190" s="953">
        <f t="shared" si="43"/>
        <v>16100</v>
      </c>
      <c r="AL190" s="169">
        <f>設定!$D$78</f>
        <v>1.1000000000000001</v>
      </c>
      <c r="AM190" s="130">
        <f>設定!$E$82</f>
        <v>0</v>
      </c>
      <c r="AN190" s="130">
        <f>設定!$I$82</f>
        <v>0</v>
      </c>
      <c r="AO190" s="954">
        <f t="shared" si="44"/>
        <v>17710</v>
      </c>
      <c r="AP190" s="207"/>
      <c r="AQ190" s="202">
        <f t="shared" si="35"/>
        <v>1</v>
      </c>
    </row>
    <row r="191" spans="2:43">
      <c r="B191" s="246">
        <v>1</v>
      </c>
      <c r="D191" s="1" t="s">
        <v>1220</v>
      </c>
      <c r="E191" s="1" t="s">
        <v>311</v>
      </c>
      <c r="F191" s="1" t="s">
        <v>1135</v>
      </c>
      <c r="G191" s="208" t="str">
        <f t="shared" si="37"/>
        <v>175</v>
      </c>
      <c r="H191" s="208" t="str">
        <f t="shared" si="38"/>
        <v>65</v>
      </c>
      <c r="I191" s="208" t="str">
        <f t="shared" si="39"/>
        <v>14</v>
      </c>
      <c r="J191" s="174"/>
      <c r="K191" s="174"/>
      <c r="L191" s="174"/>
      <c r="M191" s="174" t="s">
        <v>1837</v>
      </c>
      <c r="N191" s="1" t="s">
        <v>91</v>
      </c>
      <c r="O191" s="1" t="s">
        <v>241</v>
      </c>
      <c r="P191" s="1" t="str">
        <f t="shared" si="36"/>
        <v/>
      </c>
      <c r="Q191" s="168">
        <v>18700</v>
      </c>
      <c r="R191" s="169">
        <f>設定!$F$3</f>
        <v>1</v>
      </c>
      <c r="S191" s="130">
        <f>設定!$E$6</f>
        <v>1</v>
      </c>
      <c r="T191" s="950">
        <f t="shared" si="34"/>
        <v>18700</v>
      </c>
      <c r="U191" s="130">
        <f>設定!$E$12</f>
        <v>0</v>
      </c>
      <c r="V191" s="130">
        <f>設定!$I$12</f>
        <v>1</v>
      </c>
      <c r="W191" s="170">
        <f>設定!$C$25</f>
        <v>0</v>
      </c>
      <c r="X191" s="951">
        <f t="shared" si="40"/>
        <v>18700</v>
      </c>
      <c r="Y191" s="130">
        <f>設定!$E$35</f>
        <v>0</v>
      </c>
      <c r="Z191" s="130">
        <f>設定!$I$35</f>
        <v>1</v>
      </c>
      <c r="AA191" s="171">
        <f>設定!$D$41</f>
        <v>0</v>
      </c>
      <c r="AB191" s="170">
        <f>設定!$C$51</f>
        <v>1</v>
      </c>
      <c r="AC191" s="950">
        <f t="shared" si="41"/>
        <v>18700</v>
      </c>
      <c r="AD191" s="169">
        <f>設定!$D$78</f>
        <v>1.1000000000000001</v>
      </c>
      <c r="AE191" s="130">
        <f>設定!$E$82</f>
        <v>0</v>
      </c>
      <c r="AF191" s="130">
        <f>設定!$I$82</f>
        <v>0</v>
      </c>
      <c r="AG191" s="952">
        <f t="shared" si="42"/>
        <v>20570</v>
      </c>
      <c r="AH191" s="130">
        <f>設定!$E$35</f>
        <v>0</v>
      </c>
      <c r="AI191" s="130">
        <f>設定!$I$35</f>
        <v>1</v>
      </c>
      <c r="AJ191" s="170">
        <f>設定!$C$70</f>
        <v>0</v>
      </c>
      <c r="AK191" s="953">
        <f t="shared" si="43"/>
        <v>18700</v>
      </c>
      <c r="AL191" s="169">
        <f>設定!$D$78</f>
        <v>1.1000000000000001</v>
      </c>
      <c r="AM191" s="130">
        <f>設定!$E$82</f>
        <v>0</v>
      </c>
      <c r="AN191" s="130">
        <f>設定!$I$82</f>
        <v>0</v>
      </c>
      <c r="AO191" s="954">
        <f t="shared" si="44"/>
        <v>20570</v>
      </c>
      <c r="AP191" s="207"/>
      <c r="AQ191" s="202">
        <f t="shared" si="35"/>
        <v>1</v>
      </c>
    </row>
    <row r="192" spans="2:43">
      <c r="B192" s="246">
        <v>1</v>
      </c>
      <c r="D192" s="1" t="s">
        <v>1261</v>
      </c>
      <c r="E192" s="1" t="s">
        <v>311</v>
      </c>
      <c r="F192" s="1" t="s">
        <v>1135</v>
      </c>
      <c r="G192" s="208" t="str">
        <f t="shared" si="37"/>
        <v>185</v>
      </c>
      <c r="H192" s="208" t="str">
        <f t="shared" si="38"/>
        <v>65</v>
      </c>
      <c r="I192" s="208" t="str">
        <f t="shared" si="39"/>
        <v>14</v>
      </c>
      <c r="J192" s="174"/>
      <c r="K192" s="174"/>
      <c r="L192" s="174"/>
      <c r="M192" s="174" t="s">
        <v>1837</v>
      </c>
      <c r="N192" s="1" t="s">
        <v>92</v>
      </c>
      <c r="O192" s="1" t="s">
        <v>242</v>
      </c>
      <c r="P192" s="1" t="str">
        <f t="shared" si="36"/>
        <v/>
      </c>
      <c r="Q192" s="168">
        <v>20800</v>
      </c>
      <c r="R192" s="169">
        <f>設定!$F$3</f>
        <v>1</v>
      </c>
      <c r="S192" s="130">
        <f>設定!$E$6</f>
        <v>1</v>
      </c>
      <c r="T192" s="950">
        <f t="shared" si="34"/>
        <v>20800</v>
      </c>
      <c r="U192" s="130">
        <f>設定!$E$12</f>
        <v>0</v>
      </c>
      <c r="V192" s="130">
        <f>設定!$I$12</f>
        <v>1</v>
      </c>
      <c r="W192" s="170">
        <f>設定!$C$25</f>
        <v>0</v>
      </c>
      <c r="X192" s="951">
        <f>IF(U192=0,T192-ROUND(ROUND(T192*W192,0),-V192),IF(U192=1,T192-ROUNDUP(ROUND(T192*W192,0),-V192),IF(U192=2,T192-ROUNDDOWN(ROUND(T192*W192,0),-V192))))</f>
        <v>20800</v>
      </c>
      <c r="Y192" s="130">
        <f>設定!$E$35</f>
        <v>0</v>
      </c>
      <c r="Z192" s="130">
        <f>設定!$I$35</f>
        <v>1</v>
      </c>
      <c r="AA192" s="171">
        <f>設定!$D$41</f>
        <v>0</v>
      </c>
      <c r="AB192" s="170">
        <f>設定!$C$51</f>
        <v>1</v>
      </c>
      <c r="AC192" s="950">
        <f>IF(Y192=0,ROUND(AB192*X192,-Z192),IF(Y192=1,ROUNDUP(AB192*X192,-Z192),IF(Y192=2,ROUNDDOWN(AB192*X192,-Z192))))+AA192</f>
        <v>20800</v>
      </c>
      <c r="AD192" s="169">
        <f>設定!$D$78</f>
        <v>1.1000000000000001</v>
      </c>
      <c r="AE192" s="130">
        <f>設定!$E$82</f>
        <v>0</v>
      </c>
      <c r="AF192" s="130">
        <f>設定!$I$82</f>
        <v>0</v>
      </c>
      <c r="AG192" s="952">
        <f>IF(AE192=0,ROUND(AD192*AC192,-AF192),IF(AE192=1,ROUNDUP(AD192*AC192,-AF192),IF(AE192=2,ROUNDDOWN(AD192*AC192,-AF192))))</f>
        <v>22880</v>
      </c>
      <c r="AH192" s="130">
        <f>設定!$E$35</f>
        <v>0</v>
      </c>
      <c r="AI192" s="130">
        <f>設定!$I$35</f>
        <v>1</v>
      </c>
      <c r="AJ192" s="170">
        <f>設定!$C$70</f>
        <v>0</v>
      </c>
      <c r="AK192" s="953">
        <f>IF(AH192=0,ROUND(X192/(1-AJ192),-AI192),IF(AH192=1,ROUNDUP(X192/(1-AJ192),-AI192),IF(AH192=2,ROUNDDOWN(X192/(1-AJ192),-AI192))))</f>
        <v>20800</v>
      </c>
      <c r="AL192" s="169">
        <f>設定!$D$78</f>
        <v>1.1000000000000001</v>
      </c>
      <c r="AM192" s="130">
        <f>設定!$E$82</f>
        <v>0</v>
      </c>
      <c r="AN192" s="130">
        <f>設定!$I$82</f>
        <v>0</v>
      </c>
      <c r="AO192" s="954">
        <f>IF(AM192=0,ROUND(AL192*AK192,-AN192),IF(AM192=1,ROUNDUP(AL192*AK192,-AN192),IF(AM192=2,ROUNDDOWN(AL192*AK192,-AN192))))</f>
        <v>22880</v>
      </c>
      <c r="AP192" s="207"/>
      <c r="AQ192" s="202">
        <f t="shared" si="35"/>
        <v>1</v>
      </c>
    </row>
    <row r="193" spans="2:43">
      <c r="B193" s="246">
        <v>1</v>
      </c>
      <c r="D193" s="1" t="s">
        <v>1221</v>
      </c>
      <c r="E193" s="1" t="s">
        <v>312</v>
      </c>
      <c r="F193" s="1" t="s">
        <v>1135</v>
      </c>
      <c r="G193" s="208" t="str">
        <f t="shared" si="37"/>
        <v>165</v>
      </c>
      <c r="H193" s="208" t="str">
        <f t="shared" si="38"/>
        <v>70</v>
      </c>
      <c r="I193" s="208" t="str">
        <f t="shared" si="39"/>
        <v>14</v>
      </c>
      <c r="J193" s="174"/>
      <c r="K193" s="174"/>
      <c r="L193" s="174"/>
      <c r="M193" s="174" t="s">
        <v>1837</v>
      </c>
      <c r="N193" s="1" t="s">
        <v>94</v>
      </c>
      <c r="O193" s="1" t="s">
        <v>244</v>
      </c>
      <c r="P193" s="1" t="str">
        <f t="shared" si="36"/>
        <v/>
      </c>
      <c r="Q193" s="168">
        <v>16200</v>
      </c>
      <c r="R193" s="169">
        <f>設定!$F$3</f>
        <v>1</v>
      </c>
      <c r="S193" s="130">
        <f>設定!$E$6</f>
        <v>1</v>
      </c>
      <c r="T193" s="950">
        <f t="shared" si="34"/>
        <v>16200</v>
      </c>
      <c r="U193" s="130">
        <f>設定!$E$12</f>
        <v>0</v>
      </c>
      <c r="V193" s="130">
        <f>設定!$I$12</f>
        <v>1</v>
      </c>
      <c r="W193" s="170">
        <f>設定!$C$25</f>
        <v>0</v>
      </c>
      <c r="X193" s="951">
        <f t="shared" si="40"/>
        <v>16200</v>
      </c>
      <c r="Y193" s="130">
        <f>設定!$E$35</f>
        <v>0</v>
      </c>
      <c r="Z193" s="130">
        <f>設定!$I$35</f>
        <v>1</v>
      </c>
      <c r="AA193" s="171">
        <f>設定!$D$41</f>
        <v>0</v>
      </c>
      <c r="AB193" s="170">
        <f>設定!$C$51</f>
        <v>1</v>
      </c>
      <c r="AC193" s="950">
        <f t="shared" si="41"/>
        <v>16200</v>
      </c>
      <c r="AD193" s="169">
        <f>設定!$D$78</f>
        <v>1.1000000000000001</v>
      </c>
      <c r="AE193" s="130">
        <f>設定!$E$82</f>
        <v>0</v>
      </c>
      <c r="AF193" s="130">
        <f>設定!$I$82</f>
        <v>0</v>
      </c>
      <c r="AG193" s="952">
        <f t="shared" si="42"/>
        <v>17820</v>
      </c>
      <c r="AH193" s="130">
        <f>設定!$E$35</f>
        <v>0</v>
      </c>
      <c r="AI193" s="130">
        <f>設定!$I$35</f>
        <v>1</v>
      </c>
      <c r="AJ193" s="170">
        <f>設定!$C$70</f>
        <v>0</v>
      </c>
      <c r="AK193" s="953">
        <f t="shared" si="43"/>
        <v>16200</v>
      </c>
      <c r="AL193" s="169">
        <f>設定!$D$78</f>
        <v>1.1000000000000001</v>
      </c>
      <c r="AM193" s="130">
        <f>設定!$E$82</f>
        <v>0</v>
      </c>
      <c r="AN193" s="130">
        <f>設定!$I$82</f>
        <v>0</v>
      </c>
      <c r="AO193" s="954">
        <f t="shared" si="44"/>
        <v>17820</v>
      </c>
      <c r="AP193" s="207"/>
      <c r="AQ193" s="202">
        <f t="shared" si="35"/>
        <v>1</v>
      </c>
    </row>
    <row r="194" spans="2:43">
      <c r="B194" s="246">
        <v>1</v>
      </c>
      <c r="D194" s="1" t="s">
        <v>1262</v>
      </c>
      <c r="E194" s="1" t="s">
        <v>312</v>
      </c>
      <c r="F194" s="1" t="s">
        <v>1135</v>
      </c>
      <c r="G194" s="208" t="str">
        <f t="shared" si="37"/>
        <v>175</v>
      </c>
      <c r="H194" s="208" t="str">
        <f t="shared" si="38"/>
        <v>70</v>
      </c>
      <c r="I194" s="208" t="str">
        <f t="shared" si="39"/>
        <v>14</v>
      </c>
      <c r="J194" s="174"/>
      <c r="K194" s="174"/>
      <c r="L194" s="174"/>
      <c r="M194" s="174" t="s">
        <v>1837</v>
      </c>
      <c r="N194" s="1" t="s">
        <v>95</v>
      </c>
      <c r="O194" s="1" t="s">
        <v>245</v>
      </c>
      <c r="P194" s="1" t="str">
        <f t="shared" si="36"/>
        <v/>
      </c>
      <c r="Q194" s="168">
        <v>17500</v>
      </c>
      <c r="R194" s="169">
        <f>設定!$F$3</f>
        <v>1</v>
      </c>
      <c r="S194" s="130">
        <f>設定!$E$6</f>
        <v>1</v>
      </c>
      <c r="T194" s="950">
        <f t="shared" si="34"/>
        <v>17500</v>
      </c>
      <c r="U194" s="130">
        <f>設定!$E$12</f>
        <v>0</v>
      </c>
      <c r="V194" s="130">
        <f>設定!$I$12</f>
        <v>1</v>
      </c>
      <c r="W194" s="170">
        <f>設定!$C$25</f>
        <v>0</v>
      </c>
      <c r="X194" s="951">
        <f>IF(U194=0,T194-ROUND(ROUND(T194*W194,0),-V194),IF(U194=1,T194-ROUNDUP(ROUND(T194*W194,0),-V194),IF(U194=2,T194-ROUNDDOWN(ROUND(T194*W194,0),-V194))))</f>
        <v>17500</v>
      </c>
      <c r="Y194" s="130">
        <f>設定!$E$35</f>
        <v>0</v>
      </c>
      <c r="Z194" s="130">
        <f>設定!$I$35</f>
        <v>1</v>
      </c>
      <c r="AA194" s="171">
        <f>設定!$D$41</f>
        <v>0</v>
      </c>
      <c r="AB194" s="170">
        <f>設定!$C$51</f>
        <v>1</v>
      </c>
      <c r="AC194" s="950">
        <f>IF(Y194=0,ROUND(AB194*X194,-Z194),IF(Y194=1,ROUNDUP(AB194*X194,-Z194),IF(Y194=2,ROUNDDOWN(AB194*X194,-Z194))))+AA194</f>
        <v>17500</v>
      </c>
      <c r="AD194" s="169">
        <f>設定!$D$78</f>
        <v>1.1000000000000001</v>
      </c>
      <c r="AE194" s="130">
        <f>設定!$E$82</f>
        <v>0</v>
      </c>
      <c r="AF194" s="130">
        <f>設定!$I$82</f>
        <v>0</v>
      </c>
      <c r="AG194" s="952">
        <f>IF(AE194=0,ROUND(AD194*AC194,-AF194),IF(AE194=1,ROUNDUP(AD194*AC194,-AF194),IF(AE194=2,ROUNDDOWN(AD194*AC194,-AF194))))</f>
        <v>19250</v>
      </c>
      <c r="AH194" s="130">
        <f>設定!$E$35</f>
        <v>0</v>
      </c>
      <c r="AI194" s="130">
        <f>設定!$I$35</f>
        <v>1</v>
      </c>
      <c r="AJ194" s="170">
        <f>設定!$C$70</f>
        <v>0</v>
      </c>
      <c r="AK194" s="953">
        <f>IF(AH194=0,ROUND(X194/(1-AJ194),-AI194),IF(AH194=1,ROUNDUP(X194/(1-AJ194),-AI194),IF(AH194=2,ROUNDDOWN(X194/(1-AJ194),-AI194))))</f>
        <v>17500</v>
      </c>
      <c r="AL194" s="169">
        <f>設定!$D$78</f>
        <v>1.1000000000000001</v>
      </c>
      <c r="AM194" s="130">
        <f>設定!$E$82</f>
        <v>0</v>
      </c>
      <c r="AN194" s="130">
        <f>設定!$I$82</f>
        <v>0</v>
      </c>
      <c r="AO194" s="954">
        <f>IF(AM194=0,ROUND(AL194*AK194,-AN194),IF(AM194=1,ROUNDUP(AL194*AK194,-AN194),IF(AM194=2,ROUNDDOWN(AL194*AK194,-AN194))))</f>
        <v>19250</v>
      </c>
      <c r="AP194" s="207"/>
      <c r="AQ194" s="202">
        <f t="shared" si="35"/>
        <v>1</v>
      </c>
    </row>
    <row r="195" spans="2:43">
      <c r="B195" s="246">
        <v>1</v>
      </c>
      <c r="D195" s="1" t="s">
        <v>1263</v>
      </c>
      <c r="E195" s="1" t="s">
        <v>312</v>
      </c>
      <c r="F195" s="1" t="s">
        <v>1135</v>
      </c>
      <c r="G195" s="208" t="str">
        <f t="shared" si="37"/>
        <v>185</v>
      </c>
      <c r="H195" s="208" t="str">
        <f t="shared" si="38"/>
        <v>70</v>
      </c>
      <c r="I195" s="208" t="str">
        <f t="shared" si="39"/>
        <v>14</v>
      </c>
      <c r="J195" s="174"/>
      <c r="K195" s="174"/>
      <c r="L195" s="174"/>
      <c r="M195" s="174" t="s">
        <v>1837</v>
      </c>
      <c r="N195" s="1" t="s">
        <v>96</v>
      </c>
      <c r="O195" s="1" t="s">
        <v>246</v>
      </c>
      <c r="P195" s="1" t="str">
        <f t="shared" si="36"/>
        <v/>
      </c>
      <c r="Q195" s="168">
        <v>19700</v>
      </c>
      <c r="R195" s="169">
        <f>設定!$F$3</f>
        <v>1</v>
      </c>
      <c r="S195" s="130">
        <f>設定!$E$6</f>
        <v>1</v>
      </c>
      <c r="T195" s="950">
        <f t="shared" si="34"/>
        <v>19700</v>
      </c>
      <c r="U195" s="130">
        <f>設定!$E$12</f>
        <v>0</v>
      </c>
      <c r="V195" s="130">
        <f>設定!$I$12</f>
        <v>1</v>
      </c>
      <c r="W195" s="170">
        <f>設定!$C$25</f>
        <v>0</v>
      </c>
      <c r="X195" s="951">
        <f>IF(U195=0,T195-ROUND(ROUND(T195*W195,0),-V195),IF(U195=1,T195-ROUNDUP(ROUND(T195*W195,0),-V195),IF(U195=2,T195-ROUNDDOWN(ROUND(T195*W195,0),-V195))))</f>
        <v>19700</v>
      </c>
      <c r="Y195" s="130">
        <f>設定!$E$35</f>
        <v>0</v>
      </c>
      <c r="Z195" s="130">
        <f>設定!$I$35</f>
        <v>1</v>
      </c>
      <c r="AA195" s="171">
        <f>設定!$D$41</f>
        <v>0</v>
      </c>
      <c r="AB195" s="170">
        <f>設定!$C$51</f>
        <v>1</v>
      </c>
      <c r="AC195" s="950">
        <f>IF(Y195=0,ROUND(AB195*X195,-Z195),IF(Y195=1,ROUNDUP(AB195*X195,-Z195),IF(Y195=2,ROUNDDOWN(AB195*X195,-Z195))))+AA195</f>
        <v>19700</v>
      </c>
      <c r="AD195" s="169">
        <f>設定!$D$78</f>
        <v>1.1000000000000001</v>
      </c>
      <c r="AE195" s="130">
        <f>設定!$E$82</f>
        <v>0</v>
      </c>
      <c r="AF195" s="130">
        <f>設定!$I$82</f>
        <v>0</v>
      </c>
      <c r="AG195" s="952">
        <f>IF(AE195=0,ROUND(AD195*AC195,-AF195),IF(AE195=1,ROUNDUP(AD195*AC195,-AF195),IF(AE195=2,ROUNDDOWN(AD195*AC195,-AF195))))</f>
        <v>21670</v>
      </c>
      <c r="AH195" s="130">
        <f>設定!$E$35</f>
        <v>0</v>
      </c>
      <c r="AI195" s="130">
        <f>設定!$I$35</f>
        <v>1</v>
      </c>
      <c r="AJ195" s="170">
        <f>設定!$C$70</f>
        <v>0</v>
      </c>
      <c r="AK195" s="953">
        <f>IF(AH195=0,ROUND(X195/(1-AJ195),-AI195),IF(AH195=1,ROUNDUP(X195/(1-AJ195),-AI195),IF(AH195=2,ROUNDDOWN(X195/(1-AJ195),-AI195))))</f>
        <v>19700</v>
      </c>
      <c r="AL195" s="169">
        <f>設定!$D$78</f>
        <v>1.1000000000000001</v>
      </c>
      <c r="AM195" s="130">
        <f>設定!$E$82</f>
        <v>0</v>
      </c>
      <c r="AN195" s="130">
        <f>設定!$I$82</f>
        <v>0</v>
      </c>
      <c r="AO195" s="954">
        <f>IF(AM195=0,ROUND(AL195*AK195,-AN195),IF(AM195=1,ROUNDUP(AL195*AK195,-AN195),IF(AM195=2,ROUNDDOWN(AL195*AK195,-AN195))))</f>
        <v>21670</v>
      </c>
      <c r="AP195" s="207"/>
      <c r="AQ195" s="202">
        <f t="shared" si="35"/>
        <v>1</v>
      </c>
    </row>
    <row r="196" spans="2:43">
      <c r="B196" s="246">
        <v>1</v>
      </c>
      <c r="D196" s="1" t="s">
        <v>1264</v>
      </c>
      <c r="E196" s="1" t="s">
        <v>313</v>
      </c>
      <c r="F196" s="1" t="s">
        <v>1135</v>
      </c>
      <c r="G196" s="208" t="str">
        <f t="shared" si="37"/>
        <v>175</v>
      </c>
      <c r="H196" s="208" t="str">
        <f t="shared" si="38"/>
        <v>80</v>
      </c>
      <c r="I196" s="208" t="str">
        <f t="shared" si="39"/>
        <v>14</v>
      </c>
      <c r="J196" s="174"/>
      <c r="K196" s="174"/>
      <c r="L196" s="174"/>
      <c r="M196" s="174" t="s">
        <v>1837</v>
      </c>
      <c r="N196" s="1" t="s">
        <v>120</v>
      </c>
      <c r="O196" s="1" t="s">
        <v>265</v>
      </c>
      <c r="P196" s="1" t="str">
        <f t="shared" si="36"/>
        <v/>
      </c>
      <c r="Q196" s="168">
        <v>18300</v>
      </c>
      <c r="R196" s="169">
        <f>設定!$F$3</f>
        <v>1</v>
      </c>
      <c r="S196" s="130">
        <f>設定!$E$6</f>
        <v>1</v>
      </c>
      <c r="T196" s="950">
        <f t="shared" si="34"/>
        <v>18300</v>
      </c>
      <c r="U196" s="130">
        <f>設定!$E$12</f>
        <v>0</v>
      </c>
      <c r="V196" s="130">
        <f>設定!$I$12</f>
        <v>1</v>
      </c>
      <c r="W196" s="170">
        <f>設定!$C$25</f>
        <v>0</v>
      </c>
      <c r="X196" s="951">
        <f>IF(U196=0,T196-ROUND(ROUND(T196*W196,0),-V196),IF(U196=1,T196-ROUNDUP(ROUND(T196*W196,0),-V196),IF(U196=2,T196-ROUNDDOWN(ROUND(T196*W196,0),-V196))))</f>
        <v>18300</v>
      </c>
      <c r="Y196" s="130">
        <f>設定!$E$35</f>
        <v>0</v>
      </c>
      <c r="Z196" s="130">
        <f>設定!$I$35</f>
        <v>1</v>
      </c>
      <c r="AA196" s="171">
        <f>設定!$D$41</f>
        <v>0</v>
      </c>
      <c r="AB196" s="170">
        <f>設定!$C$51</f>
        <v>1</v>
      </c>
      <c r="AC196" s="950">
        <f>IF(Y196=0,ROUND(AB196*X196,-Z196),IF(Y196=1,ROUNDUP(AB196*X196,-Z196),IF(Y196=2,ROUNDDOWN(AB196*X196,-Z196))))+AA196</f>
        <v>18300</v>
      </c>
      <c r="AD196" s="169">
        <f>設定!$D$78</f>
        <v>1.1000000000000001</v>
      </c>
      <c r="AE196" s="130">
        <f>設定!$E$82</f>
        <v>0</v>
      </c>
      <c r="AF196" s="130">
        <f>設定!$I$82</f>
        <v>0</v>
      </c>
      <c r="AG196" s="952">
        <f>IF(AE196=0,ROUND(AD196*AC196,-AF196),IF(AE196=1,ROUNDUP(AD196*AC196,-AF196),IF(AE196=2,ROUNDDOWN(AD196*AC196,-AF196))))</f>
        <v>20130</v>
      </c>
      <c r="AH196" s="130">
        <f>設定!$E$35</f>
        <v>0</v>
      </c>
      <c r="AI196" s="130">
        <f>設定!$I$35</f>
        <v>1</v>
      </c>
      <c r="AJ196" s="170">
        <f>設定!$C$70</f>
        <v>0</v>
      </c>
      <c r="AK196" s="953">
        <f>IF(AH196=0,ROUND(X196/(1-AJ196),-AI196),IF(AH196=1,ROUNDUP(X196/(1-AJ196),-AI196),IF(AH196=2,ROUNDDOWN(X196/(1-AJ196),-AI196))))</f>
        <v>18300</v>
      </c>
      <c r="AL196" s="169">
        <f>設定!$D$78</f>
        <v>1.1000000000000001</v>
      </c>
      <c r="AM196" s="130">
        <f>設定!$E$82</f>
        <v>0</v>
      </c>
      <c r="AN196" s="130">
        <f>設定!$I$82</f>
        <v>0</v>
      </c>
      <c r="AO196" s="954">
        <f>IF(AM196=0,ROUND(AL196*AK196,-AN196),IF(AM196=1,ROUNDUP(AL196*AK196,-AN196),IF(AM196=2,ROUNDDOWN(AL196*AK196,-AN196))))</f>
        <v>20130</v>
      </c>
      <c r="AP196" s="207"/>
      <c r="AQ196" s="202">
        <f t="shared" si="35"/>
        <v>1</v>
      </c>
    </row>
    <row r="197" spans="2:43">
      <c r="B197" s="246">
        <v>1</v>
      </c>
      <c r="D197" s="1" t="s">
        <v>1222</v>
      </c>
      <c r="E197" s="1" t="s">
        <v>311</v>
      </c>
      <c r="F197" s="1" t="s">
        <v>1135</v>
      </c>
      <c r="G197" s="208" t="str">
        <f t="shared" si="37"/>
        <v>155</v>
      </c>
      <c r="H197" s="208" t="str">
        <f t="shared" si="38"/>
        <v>65</v>
      </c>
      <c r="I197" s="208" t="str">
        <f t="shared" si="39"/>
        <v>13</v>
      </c>
      <c r="J197" s="174"/>
      <c r="K197" s="174"/>
      <c r="L197" s="174"/>
      <c r="M197" s="174" t="s">
        <v>1837</v>
      </c>
      <c r="N197" s="1" t="s">
        <v>99</v>
      </c>
      <c r="O197" s="1" t="s">
        <v>249</v>
      </c>
      <c r="P197" s="1" t="str">
        <f t="shared" si="36"/>
        <v/>
      </c>
      <c r="Q197" s="168">
        <v>14400</v>
      </c>
      <c r="R197" s="169">
        <f>設定!$F$3</f>
        <v>1</v>
      </c>
      <c r="S197" s="130">
        <f>設定!$E$6</f>
        <v>1</v>
      </c>
      <c r="T197" s="950">
        <f t="shared" ref="T197:T260" si="45">ROUND(ROUND(ROUND(Q197*R197,0),-1),-S197)</f>
        <v>14400</v>
      </c>
      <c r="U197" s="130">
        <f>設定!$E$12</f>
        <v>0</v>
      </c>
      <c r="V197" s="130">
        <f>設定!$I$12</f>
        <v>1</v>
      </c>
      <c r="W197" s="170">
        <f>設定!$C$25</f>
        <v>0</v>
      </c>
      <c r="X197" s="951">
        <f>IF(U197=0,T197-ROUND(ROUND(T197*W197,0),-V197),IF(U197=1,T197-ROUNDUP(ROUND(T197*W197,0),-V197),IF(U197=2,T197-ROUNDDOWN(ROUND(T197*W197,0),-V197))))</f>
        <v>14400</v>
      </c>
      <c r="Y197" s="130">
        <f>設定!$E$35</f>
        <v>0</v>
      </c>
      <c r="Z197" s="130">
        <f>設定!$I$35</f>
        <v>1</v>
      </c>
      <c r="AA197" s="171">
        <f>設定!$D$41</f>
        <v>0</v>
      </c>
      <c r="AB197" s="170">
        <f>設定!$C$51</f>
        <v>1</v>
      </c>
      <c r="AC197" s="950">
        <f>IF(Y197=0,ROUND(AB197*X197,-Z197),IF(Y197=1,ROUNDUP(AB197*X197,-Z197),IF(Y197=2,ROUNDDOWN(AB197*X197,-Z197))))+AA197</f>
        <v>14400</v>
      </c>
      <c r="AD197" s="169">
        <f>設定!$D$78</f>
        <v>1.1000000000000001</v>
      </c>
      <c r="AE197" s="130">
        <f>設定!$E$82</f>
        <v>0</v>
      </c>
      <c r="AF197" s="130">
        <f>設定!$I$82</f>
        <v>0</v>
      </c>
      <c r="AG197" s="952">
        <f>IF(AE197=0,ROUND(AD197*AC197,-AF197),IF(AE197=1,ROUNDUP(AD197*AC197,-AF197),IF(AE197=2,ROUNDDOWN(AD197*AC197,-AF197))))</f>
        <v>15840</v>
      </c>
      <c r="AH197" s="130">
        <f>設定!$E$35</f>
        <v>0</v>
      </c>
      <c r="AI197" s="130">
        <f>設定!$I$35</f>
        <v>1</v>
      </c>
      <c r="AJ197" s="170">
        <f>設定!$C$70</f>
        <v>0</v>
      </c>
      <c r="AK197" s="953">
        <f>IF(AH197=0,ROUND(X197/(1-AJ197),-AI197),IF(AH197=1,ROUNDUP(X197/(1-AJ197),-AI197),IF(AH197=2,ROUNDDOWN(X197/(1-AJ197),-AI197))))</f>
        <v>14400</v>
      </c>
      <c r="AL197" s="169">
        <f>設定!$D$78</f>
        <v>1.1000000000000001</v>
      </c>
      <c r="AM197" s="130">
        <f>設定!$E$82</f>
        <v>0</v>
      </c>
      <c r="AN197" s="130">
        <f>設定!$I$82</f>
        <v>0</v>
      </c>
      <c r="AO197" s="954">
        <f>IF(AM197=0,ROUND(AL197*AK197,-AN197),IF(AM197=1,ROUNDUP(AL197*AK197,-AN197),IF(AM197=2,ROUNDDOWN(AL197*AK197,-AN197))))</f>
        <v>15840</v>
      </c>
      <c r="AP197" s="207"/>
      <c r="AQ197" s="202">
        <f t="shared" si="35"/>
        <v>1</v>
      </c>
    </row>
    <row r="198" spans="2:43">
      <c r="B198" s="246">
        <v>1</v>
      </c>
      <c r="D198" s="1" t="s">
        <v>1254</v>
      </c>
      <c r="E198" s="1" t="s">
        <v>311</v>
      </c>
      <c r="F198" s="1" t="s">
        <v>1135</v>
      </c>
      <c r="G198" s="208" t="str">
        <f t="shared" si="37"/>
        <v>165</v>
      </c>
      <c r="H198" s="208" t="str">
        <f t="shared" si="38"/>
        <v>65</v>
      </c>
      <c r="I198" s="208" t="str">
        <f t="shared" si="39"/>
        <v>13</v>
      </c>
      <c r="J198" s="174"/>
      <c r="K198" s="174"/>
      <c r="L198" s="174"/>
      <c r="M198" s="174" t="s">
        <v>1837</v>
      </c>
      <c r="N198" s="1" t="s">
        <v>100</v>
      </c>
      <c r="O198" s="1" t="s">
        <v>250</v>
      </c>
      <c r="P198" s="1" t="str">
        <f t="shared" si="36"/>
        <v/>
      </c>
      <c r="Q198" s="168">
        <v>16200</v>
      </c>
      <c r="R198" s="169">
        <f>設定!$F$3</f>
        <v>1</v>
      </c>
      <c r="S198" s="130">
        <f>設定!$E$6</f>
        <v>1</v>
      </c>
      <c r="T198" s="950">
        <f t="shared" si="45"/>
        <v>16200</v>
      </c>
      <c r="U198" s="130">
        <f>設定!$E$12</f>
        <v>0</v>
      </c>
      <c r="V198" s="130">
        <f>設定!$I$12</f>
        <v>1</v>
      </c>
      <c r="W198" s="170">
        <f>設定!$C$25</f>
        <v>0</v>
      </c>
      <c r="X198" s="951">
        <f t="shared" ref="X198:X204" si="46">IF(U198=0,T198-ROUND(ROUND(T198*W198,0),-V198),IF(U198=1,T198-ROUNDUP(ROUND(T198*W198,0),-V198),IF(U198=2,T198-ROUNDDOWN(ROUND(T198*W198,0),-V198))))</f>
        <v>16200</v>
      </c>
      <c r="Y198" s="130">
        <f>設定!$E$35</f>
        <v>0</v>
      </c>
      <c r="Z198" s="130">
        <f>設定!$I$35</f>
        <v>1</v>
      </c>
      <c r="AA198" s="171">
        <f>設定!$D$41</f>
        <v>0</v>
      </c>
      <c r="AB198" s="170">
        <f>設定!$C$51</f>
        <v>1</v>
      </c>
      <c r="AC198" s="950">
        <f t="shared" ref="AC198:AC204" si="47">IF(Y198=0,ROUND(AB198*X198,-Z198),IF(Y198=1,ROUNDUP(AB198*X198,-Z198),IF(Y198=2,ROUNDDOWN(AB198*X198,-Z198))))+AA198</f>
        <v>16200</v>
      </c>
      <c r="AD198" s="169">
        <f>設定!$D$78</f>
        <v>1.1000000000000001</v>
      </c>
      <c r="AE198" s="130">
        <f>設定!$E$82</f>
        <v>0</v>
      </c>
      <c r="AF198" s="130">
        <f>設定!$I$82</f>
        <v>0</v>
      </c>
      <c r="AG198" s="952">
        <f t="shared" ref="AG198:AG204" si="48">IF(AE198=0,ROUND(AD198*AC198,-AF198),IF(AE198=1,ROUNDUP(AD198*AC198,-AF198),IF(AE198=2,ROUNDDOWN(AD198*AC198,-AF198))))</f>
        <v>17820</v>
      </c>
      <c r="AH198" s="130">
        <f>設定!$E$35</f>
        <v>0</v>
      </c>
      <c r="AI198" s="130">
        <f>設定!$I$35</f>
        <v>1</v>
      </c>
      <c r="AJ198" s="170">
        <f>設定!$C$70</f>
        <v>0</v>
      </c>
      <c r="AK198" s="953">
        <f t="shared" ref="AK198:AK204" si="49">IF(AH198=0,ROUND(X198/(1-AJ198),-AI198),IF(AH198=1,ROUNDUP(X198/(1-AJ198),-AI198),IF(AH198=2,ROUNDDOWN(X198/(1-AJ198),-AI198))))</f>
        <v>16200</v>
      </c>
      <c r="AL198" s="169">
        <f>設定!$D$78</f>
        <v>1.1000000000000001</v>
      </c>
      <c r="AM198" s="130">
        <f>設定!$E$82</f>
        <v>0</v>
      </c>
      <c r="AN198" s="130">
        <f>設定!$I$82</f>
        <v>0</v>
      </c>
      <c r="AO198" s="954">
        <f t="shared" ref="AO198:AO204" si="50">IF(AM198=0,ROUND(AL198*AK198,-AN198),IF(AM198=1,ROUNDUP(AL198*AK198,-AN198),IF(AM198=2,ROUNDDOWN(AL198*AK198,-AN198))))</f>
        <v>17820</v>
      </c>
      <c r="AP198" s="207"/>
      <c r="AQ198" s="202">
        <f t="shared" ref="AQ198:AQ261" si="51">COUNTIF(D:D,D198)</f>
        <v>1</v>
      </c>
    </row>
    <row r="199" spans="2:43">
      <c r="B199" s="246">
        <v>1</v>
      </c>
      <c r="D199" s="1" t="s">
        <v>1255</v>
      </c>
      <c r="E199" s="1" t="s">
        <v>312</v>
      </c>
      <c r="F199" s="1" t="s">
        <v>1135</v>
      </c>
      <c r="G199" s="208" t="str">
        <f t="shared" si="37"/>
        <v>155</v>
      </c>
      <c r="H199" s="208" t="str">
        <f t="shared" si="38"/>
        <v>70</v>
      </c>
      <c r="I199" s="208" t="str">
        <f t="shared" si="39"/>
        <v>13</v>
      </c>
      <c r="J199" s="174"/>
      <c r="K199" s="174"/>
      <c r="L199" s="174"/>
      <c r="M199" s="174" t="s">
        <v>1837</v>
      </c>
      <c r="N199" s="1" t="s">
        <v>101</v>
      </c>
      <c r="O199" s="1" t="s">
        <v>251</v>
      </c>
      <c r="P199" s="1" t="str">
        <f t="shared" ref="P199:P262" si="52">IF(M199="△","△","") &amp; J199 &amp; K199 &amp; L199</f>
        <v/>
      </c>
      <c r="Q199" s="168">
        <v>14300</v>
      </c>
      <c r="R199" s="169">
        <f>設定!$F$3</f>
        <v>1</v>
      </c>
      <c r="S199" s="130">
        <f>設定!$E$6</f>
        <v>1</v>
      </c>
      <c r="T199" s="950">
        <f t="shared" si="45"/>
        <v>14300</v>
      </c>
      <c r="U199" s="130">
        <f>設定!$E$12</f>
        <v>0</v>
      </c>
      <c r="V199" s="130">
        <f>設定!$I$12</f>
        <v>1</v>
      </c>
      <c r="W199" s="170">
        <f>設定!$C$25</f>
        <v>0</v>
      </c>
      <c r="X199" s="951">
        <f t="shared" si="46"/>
        <v>14300</v>
      </c>
      <c r="Y199" s="130">
        <f>設定!$E$35</f>
        <v>0</v>
      </c>
      <c r="Z199" s="130">
        <f>設定!$I$35</f>
        <v>1</v>
      </c>
      <c r="AA199" s="171">
        <f>設定!$D$41</f>
        <v>0</v>
      </c>
      <c r="AB199" s="170">
        <f>設定!$C$51</f>
        <v>1</v>
      </c>
      <c r="AC199" s="950">
        <f t="shared" si="47"/>
        <v>14300</v>
      </c>
      <c r="AD199" s="169">
        <f>設定!$D$78</f>
        <v>1.1000000000000001</v>
      </c>
      <c r="AE199" s="130">
        <f>設定!$E$82</f>
        <v>0</v>
      </c>
      <c r="AF199" s="130">
        <f>設定!$I$82</f>
        <v>0</v>
      </c>
      <c r="AG199" s="952">
        <f t="shared" si="48"/>
        <v>15730</v>
      </c>
      <c r="AH199" s="130">
        <f>設定!$E$35</f>
        <v>0</v>
      </c>
      <c r="AI199" s="130">
        <f>設定!$I$35</f>
        <v>1</v>
      </c>
      <c r="AJ199" s="170">
        <f>設定!$C$70</f>
        <v>0</v>
      </c>
      <c r="AK199" s="953">
        <f t="shared" si="49"/>
        <v>14300</v>
      </c>
      <c r="AL199" s="169">
        <f>設定!$D$78</f>
        <v>1.1000000000000001</v>
      </c>
      <c r="AM199" s="130">
        <f>設定!$E$82</f>
        <v>0</v>
      </c>
      <c r="AN199" s="130">
        <f>設定!$I$82</f>
        <v>0</v>
      </c>
      <c r="AO199" s="954">
        <f t="shared" si="50"/>
        <v>15730</v>
      </c>
      <c r="AP199" s="207"/>
      <c r="AQ199" s="202">
        <f t="shared" si="51"/>
        <v>1</v>
      </c>
    </row>
    <row r="200" spans="2:43">
      <c r="B200" s="246">
        <v>1</v>
      </c>
      <c r="D200" s="1" t="s">
        <v>1256</v>
      </c>
      <c r="E200" s="1" t="s">
        <v>312</v>
      </c>
      <c r="F200" s="1" t="s">
        <v>1135</v>
      </c>
      <c r="G200" s="208" t="str">
        <f t="shared" si="37"/>
        <v>165</v>
      </c>
      <c r="H200" s="208" t="str">
        <f t="shared" si="38"/>
        <v>70</v>
      </c>
      <c r="I200" s="208" t="str">
        <f t="shared" si="39"/>
        <v>13</v>
      </c>
      <c r="J200" s="174"/>
      <c r="K200" s="174"/>
      <c r="L200" s="174"/>
      <c r="M200" s="174" t="s">
        <v>1837</v>
      </c>
      <c r="N200" s="1" t="s">
        <v>102</v>
      </c>
      <c r="O200" s="1" t="s">
        <v>252</v>
      </c>
      <c r="P200" s="1" t="str">
        <f t="shared" si="52"/>
        <v/>
      </c>
      <c r="Q200" s="168">
        <v>14400</v>
      </c>
      <c r="R200" s="169">
        <f>設定!$F$3</f>
        <v>1</v>
      </c>
      <c r="S200" s="130">
        <f>設定!$E$6</f>
        <v>1</v>
      </c>
      <c r="T200" s="950">
        <f t="shared" si="45"/>
        <v>14400</v>
      </c>
      <c r="U200" s="130">
        <f>設定!$E$12</f>
        <v>0</v>
      </c>
      <c r="V200" s="130">
        <f>設定!$I$12</f>
        <v>1</v>
      </c>
      <c r="W200" s="170">
        <f>設定!$C$25</f>
        <v>0</v>
      </c>
      <c r="X200" s="951">
        <f t="shared" si="46"/>
        <v>14400</v>
      </c>
      <c r="Y200" s="130">
        <f>設定!$E$35</f>
        <v>0</v>
      </c>
      <c r="Z200" s="130">
        <f>設定!$I$35</f>
        <v>1</v>
      </c>
      <c r="AA200" s="171">
        <f>設定!$D$41</f>
        <v>0</v>
      </c>
      <c r="AB200" s="170">
        <f>設定!$C$51</f>
        <v>1</v>
      </c>
      <c r="AC200" s="950">
        <f t="shared" si="47"/>
        <v>14400</v>
      </c>
      <c r="AD200" s="169">
        <f>設定!$D$78</f>
        <v>1.1000000000000001</v>
      </c>
      <c r="AE200" s="130">
        <f>設定!$E$82</f>
        <v>0</v>
      </c>
      <c r="AF200" s="130">
        <f>設定!$I$82</f>
        <v>0</v>
      </c>
      <c r="AG200" s="952">
        <f t="shared" si="48"/>
        <v>15840</v>
      </c>
      <c r="AH200" s="130">
        <f>設定!$E$35</f>
        <v>0</v>
      </c>
      <c r="AI200" s="130">
        <f>設定!$I$35</f>
        <v>1</v>
      </c>
      <c r="AJ200" s="170">
        <f>設定!$C$70</f>
        <v>0</v>
      </c>
      <c r="AK200" s="953">
        <f t="shared" si="49"/>
        <v>14400</v>
      </c>
      <c r="AL200" s="169">
        <f>設定!$D$78</f>
        <v>1.1000000000000001</v>
      </c>
      <c r="AM200" s="130">
        <f>設定!$E$82</f>
        <v>0</v>
      </c>
      <c r="AN200" s="130">
        <f>設定!$I$82</f>
        <v>0</v>
      </c>
      <c r="AO200" s="954">
        <f t="shared" si="50"/>
        <v>15840</v>
      </c>
      <c r="AP200" s="207"/>
      <c r="AQ200" s="202">
        <f t="shared" si="51"/>
        <v>1</v>
      </c>
    </row>
    <row r="201" spans="2:43">
      <c r="B201" s="246">
        <v>1</v>
      </c>
      <c r="D201" s="1" t="s">
        <v>1257</v>
      </c>
      <c r="E201" s="1" t="s">
        <v>312</v>
      </c>
      <c r="F201" s="1" t="s">
        <v>1135</v>
      </c>
      <c r="G201" s="208" t="str">
        <f t="shared" si="37"/>
        <v>175</v>
      </c>
      <c r="H201" s="208" t="str">
        <f t="shared" si="38"/>
        <v>70</v>
      </c>
      <c r="I201" s="208" t="str">
        <f t="shared" si="39"/>
        <v>13</v>
      </c>
      <c r="J201" s="174"/>
      <c r="K201" s="174"/>
      <c r="L201" s="174"/>
      <c r="M201" s="174" t="s">
        <v>1837</v>
      </c>
      <c r="N201" s="1" t="s">
        <v>103</v>
      </c>
      <c r="O201" s="1" t="s">
        <v>253</v>
      </c>
      <c r="P201" s="1" t="str">
        <f t="shared" si="52"/>
        <v/>
      </c>
      <c r="Q201" s="168">
        <v>16700</v>
      </c>
      <c r="R201" s="169">
        <f>設定!$F$3</f>
        <v>1</v>
      </c>
      <c r="S201" s="130">
        <f>設定!$E$6</f>
        <v>1</v>
      </c>
      <c r="T201" s="950">
        <f t="shared" si="45"/>
        <v>16700</v>
      </c>
      <c r="U201" s="130">
        <f>設定!$E$12</f>
        <v>0</v>
      </c>
      <c r="V201" s="130">
        <f>設定!$I$12</f>
        <v>1</v>
      </c>
      <c r="W201" s="170">
        <f>設定!$C$25</f>
        <v>0</v>
      </c>
      <c r="X201" s="951">
        <f t="shared" si="46"/>
        <v>16700</v>
      </c>
      <c r="Y201" s="130">
        <f>設定!$E$35</f>
        <v>0</v>
      </c>
      <c r="Z201" s="130">
        <f>設定!$I$35</f>
        <v>1</v>
      </c>
      <c r="AA201" s="171">
        <f>設定!$D$41</f>
        <v>0</v>
      </c>
      <c r="AB201" s="170">
        <f>設定!$C$51</f>
        <v>1</v>
      </c>
      <c r="AC201" s="950">
        <f t="shared" si="47"/>
        <v>16700</v>
      </c>
      <c r="AD201" s="169">
        <f>設定!$D$78</f>
        <v>1.1000000000000001</v>
      </c>
      <c r="AE201" s="130">
        <f>設定!$E$82</f>
        <v>0</v>
      </c>
      <c r="AF201" s="130">
        <f>設定!$I$82</f>
        <v>0</v>
      </c>
      <c r="AG201" s="952">
        <f t="shared" si="48"/>
        <v>18370</v>
      </c>
      <c r="AH201" s="130">
        <f>設定!$E$35</f>
        <v>0</v>
      </c>
      <c r="AI201" s="130">
        <f>設定!$I$35</f>
        <v>1</v>
      </c>
      <c r="AJ201" s="170">
        <f>設定!$C$70</f>
        <v>0</v>
      </c>
      <c r="AK201" s="953">
        <f t="shared" si="49"/>
        <v>16700</v>
      </c>
      <c r="AL201" s="169">
        <f>設定!$D$78</f>
        <v>1.1000000000000001</v>
      </c>
      <c r="AM201" s="130">
        <f>設定!$E$82</f>
        <v>0</v>
      </c>
      <c r="AN201" s="130">
        <f>設定!$I$82</f>
        <v>0</v>
      </c>
      <c r="AO201" s="954">
        <f t="shared" si="50"/>
        <v>18370</v>
      </c>
      <c r="AP201" s="207"/>
      <c r="AQ201" s="202">
        <f t="shared" si="51"/>
        <v>1</v>
      </c>
    </row>
    <row r="202" spans="2:43">
      <c r="B202" s="246">
        <v>1</v>
      </c>
      <c r="D202" s="1" t="s">
        <v>1258</v>
      </c>
      <c r="E202" s="1" t="s">
        <v>313</v>
      </c>
      <c r="F202" s="1" t="s">
        <v>1135</v>
      </c>
      <c r="G202" s="208" t="str">
        <f t="shared" si="37"/>
        <v>145</v>
      </c>
      <c r="H202" s="208" t="str">
        <f t="shared" si="38"/>
        <v>80</v>
      </c>
      <c r="I202" s="208" t="str">
        <f t="shared" si="39"/>
        <v>13</v>
      </c>
      <c r="J202" s="174"/>
      <c r="K202" s="174"/>
      <c r="L202" s="174"/>
      <c r="M202" s="174" t="s">
        <v>1837</v>
      </c>
      <c r="N202" s="1" t="s">
        <v>105</v>
      </c>
      <c r="O202" s="1" t="s">
        <v>255</v>
      </c>
      <c r="P202" s="1" t="str">
        <f t="shared" si="52"/>
        <v/>
      </c>
      <c r="Q202" s="168">
        <v>11200</v>
      </c>
      <c r="R202" s="169">
        <f>設定!$F$3</f>
        <v>1</v>
      </c>
      <c r="S202" s="130">
        <f>設定!$E$6</f>
        <v>1</v>
      </c>
      <c r="T202" s="950">
        <f t="shared" si="45"/>
        <v>11200</v>
      </c>
      <c r="U202" s="130">
        <f>設定!$E$12</f>
        <v>0</v>
      </c>
      <c r="V202" s="130">
        <f>設定!$I$12</f>
        <v>1</v>
      </c>
      <c r="W202" s="170">
        <f>設定!$C$25</f>
        <v>0</v>
      </c>
      <c r="X202" s="951">
        <f t="shared" si="46"/>
        <v>11200</v>
      </c>
      <c r="Y202" s="130">
        <f>設定!$E$35</f>
        <v>0</v>
      </c>
      <c r="Z202" s="130">
        <f>設定!$I$35</f>
        <v>1</v>
      </c>
      <c r="AA202" s="171">
        <f>設定!$D$41</f>
        <v>0</v>
      </c>
      <c r="AB202" s="170">
        <f>設定!$C$51</f>
        <v>1</v>
      </c>
      <c r="AC202" s="950">
        <f t="shared" si="47"/>
        <v>11200</v>
      </c>
      <c r="AD202" s="169">
        <f>設定!$D$78</f>
        <v>1.1000000000000001</v>
      </c>
      <c r="AE202" s="130">
        <f>設定!$E$82</f>
        <v>0</v>
      </c>
      <c r="AF202" s="130">
        <f>設定!$I$82</f>
        <v>0</v>
      </c>
      <c r="AG202" s="952">
        <f t="shared" si="48"/>
        <v>12320</v>
      </c>
      <c r="AH202" s="130">
        <f>設定!$E$35</f>
        <v>0</v>
      </c>
      <c r="AI202" s="130">
        <f>設定!$I$35</f>
        <v>1</v>
      </c>
      <c r="AJ202" s="170">
        <f>設定!$C$70</f>
        <v>0</v>
      </c>
      <c r="AK202" s="953">
        <f t="shared" si="49"/>
        <v>11200</v>
      </c>
      <c r="AL202" s="169">
        <f>設定!$D$78</f>
        <v>1.1000000000000001</v>
      </c>
      <c r="AM202" s="130">
        <f>設定!$E$82</f>
        <v>0</v>
      </c>
      <c r="AN202" s="130">
        <f>設定!$I$82</f>
        <v>0</v>
      </c>
      <c r="AO202" s="954">
        <f t="shared" si="50"/>
        <v>12320</v>
      </c>
      <c r="AP202" s="207"/>
      <c r="AQ202" s="202">
        <f t="shared" si="51"/>
        <v>1</v>
      </c>
    </row>
    <row r="203" spans="2:43">
      <c r="B203" s="246">
        <v>1</v>
      </c>
      <c r="D203" s="1" t="s">
        <v>1259</v>
      </c>
      <c r="E203" s="1" t="s">
        <v>313</v>
      </c>
      <c r="F203" s="1" t="s">
        <v>1135</v>
      </c>
      <c r="G203" s="208" t="str">
        <f t="shared" si="37"/>
        <v>155</v>
      </c>
      <c r="H203" s="208" t="str">
        <f t="shared" si="38"/>
        <v>80</v>
      </c>
      <c r="I203" s="208" t="str">
        <f t="shared" si="39"/>
        <v>13</v>
      </c>
      <c r="J203" s="174"/>
      <c r="K203" s="174"/>
      <c r="L203" s="174"/>
      <c r="M203" s="174" t="s">
        <v>1837</v>
      </c>
      <c r="N203" s="1" t="s">
        <v>106</v>
      </c>
      <c r="O203" s="1" t="s">
        <v>256</v>
      </c>
      <c r="P203" s="1" t="str">
        <f t="shared" si="52"/>
        <v/>
      </c>
      <c r="Q203" s="168">
        <v>13200</v>
      </c>
      <c r="R203" s="169">
        <f>設定!$F$3</f>
        <v>1</v>
      </c>
      <c r="S203" s="130">
        <f>設定!$E$6</f>
        <v>1</v>
      </c>
      <c r="T203" s="950">
        <f t="shared" si="45"/>
        <v>13200</v>
      </c>
      <c r="U203" s="130">
        <f>設定!$E$12</f>
        <v>0</v>
      </c>
      <c r="V203" s="130">
        <f>設定!$I$12</f>
        <v>1</v>
      </c>
      <c r="W203" s="170">
        <f>設定!$C$25</f>
        <v>0</v>
      </c>
      <c r="X203" s="951">
        <f t="shared" si="46"/>
        <v>13200</v>
      </c>
      <c r="Y203" s="130">
        <f>設定!$E$35</f>
        <v>0</v>
      </c>
      <c r="Z203" s="130">
        <f>設定!$I$35</f>
        <v>1</v>
      </c>
      <c r="AA203" s="171">
        <f>設定!$D$41</f>
        <v>0</v>
      </c>
      <c r="AB203" s="170">
        <f>設定!$C$51</f>
        <v>1</v>
      </c>
      <c r="AC203" s="950">
        <f t="shared" si="47"/>
        <v>13200</v>
      </c>
      <c r="AD203" s="169">
        <f>設定!$D$78</f>
        <v>1.1000000000000001</v>
      </c>
      <c r="AE203" s="130">
        <f>設定!$E$82</f>
        <v>0</v>
      </c>
      <c r="AF203" s="130">
        <f>設定!$I$82</f>
        <v>0</v>
      </c>
      <c r="AG203" s="952">
        <f t="shared" si="48"/>
        <v>14520</v>
      </c>
      <c r="AH203" s="130">
        <f>設定!$E$35</f>
        <v>0</v>
      </c>
      <c r="AI203" s="130">
        <f>設定!$I$35</f>
        <v>1</v>
      </c>
      <c r="AJ203" s="170">
        <f>設定!$C$70</f>
        <v>0</v>
      </c>
      <c r="AK203" s="953">
        <f t="shared" si="49"/>
        <v>13200</v>
      </c>
      <c r="AL203" s="169">
        <f>設定!$D$78</f>
        <v>1.1000000000000001</v>
      </c>
      <c r="AM203" s="130">
        <f>設定!$E$82</f>
        <v>0</v>
      </c>
      <c r="AN203" s="130">
        <f>設定!$I$82</f>
        <v>0</v>
      </c>
      <c r="AO203" s="954">
        <f t="shared" si="50"/>
        <v>14520</v>
      </c>
      <c r="AP203" s="207"/>
      <c r="AQ203" s="202">
        <f t="shared" si="51"/>
        <v>1</v>
      </c>
    </row>
    <row r="204" spans="2:43">
      <c r="B204" s="246">
        <v>1</v>
      </c>
      <c r="D204" s="1" t="s">
        <v>1260</v>
      </c>
      <c r="E204" s="1" t="s">
        <v>313</v>
      </c>
      <c r="F204" s="1" t="s">
        <v>1135</v>
      </c>
      <c r="G204" s="208" t="str">
        <f t="shared" si="37"/>
        <v>165</v>
      </c>
      <c r="H204" s="208" t="str">
        <f t="shared" si="38"/>
        <v>80</v>
      </c>
      <c r="I204" s="208" t="str">
        <f t="shared" si="39"/>
        <v>13</v>
      </c>
      <c r="J204" s="174"/>
      <c r="K204" s="174"/>
      <c r="L204" s="174"/>
      <c r="M204" s="174" t="s">
        <v>1837</v>
      </c>
      <c r="N204" s="1" t="s">
        <v>107</v>
      </c>
      <c r="O204" s="1" t="s">
        <v>257</v>
      </c>
      <c r="P204" s="1" t="str">
        <f t="shared" si="52"/>
        <v/>
      </c>
      <c r="Q204" s="168">
        <v>14500</v>
      </c>
      <c r="R204" s="169">
        <f>設定!$F$3</f>
        <v>1</v>
      </c>
      <c r="S204" s="130">
        <f>設定!$E$6</f>
        <v>1</v>
      </c>
      <c r="T204" s="950">
        <f t="shared" si="45"/>
        <v>14500</v>
      </c>
      <c r="U204" s="130">
        <f>設定!$E$12</f>
        <v>0</v>
      </c>
      <c r="V204" s="130">
        <f>設定!$I$12</f>
        <v>1</v>
      </c>
      <c r="W204" s="170">
        <f>設定!$C$25</f>
        <v>0</v>
      </c>
      <c r="X204" s="951">
        <f t="shared" si="46"/>
        <v>14500</v>
      </c>
      <c r="Y204" s="130">
        <f>設定!$E$35</f>
        <v>0</v>
      </c>
      <c r="Z204" s="130">
        <f>設定!$I$35</f>
        <v>1</v>
      </c>
      <c r="AA204" s="171">
        <f>設定!$D$41</f>
        <v>0</v>
      </c>
      <c r="AB204" s="170">
        <f>設定!$C$51</f>
        <v>1</v>
      </c>
      <c r="AC204" s="950">
        <f t="shared" si="47"/>
        <v>14500</v>
      </c>
      <c r="AD204" s="169">
        <f>設定!$D$78</f>
        <v>1.1000000000000001</v>
      </c>
      <c r="AE204" s="130">
        <f>設定!$E$82</f>
        <v>0</v>
      </c>
      <c r="AF204" s="130">
        <f>設定!$I$82</f>
        <v>0</v>
      </c>
      <c r="AG204" s="952">
        <f t="shared" si="48"/>
        <v>15950</v>
      </c>
      <c r="AH204" s="130">
        <f>設定!$E$35</f>
        <v>0</v>
      </c>
      <c r="AI204" s="130">
        <f>設定!$I$35</f>
        <v>1</v>
      </c>
      <c r="AJ204" s="170">
        <f>設定!$C$70</f>
        <v>0</v>
      </c>
      <c r="AK204" s="953">
        <f t="shared" si="49"/>
        <v>14500</v>
      </c>
      <c r="AL204" s="169">
        <f>設定!$D$78</f>
        <v>1.1000000000000001</v>
      </c>
      <c r="AM204" s="130">
        <f>設定!$E$82</f>
        <v>0</v>
      </c>
      <c r="AN204" s="130">
        <f>設定!$I$82</f>
        <v>0</v>
      </c>
      <c r="AO204" s="954">
        <f t="shared" si="50"/>
        <v>15950</v>
      </c>
      <c r="AP204" s="207"/>
      <c r="AQ204" s="202">
        <f t="shared" si="51"/>
        <v>1</v>
      </c>
    </row>
    <row r="205" spans="2:43">
      <c r="B205" s="246">
        <v>1</v>
      </c>
      <c r="D205" s="1" t="s">
        <v>282</v>
      </c>
      <c r="E205" s="1" t="s">
        <v>828</v>
      </c>
      <c r="F205" s="1" t="s">
        <v>669</v>
      </c>
      <c r="G205" s="210" t="str">
        <f t="shared" si="37"/>
        <v>285</v>
      </c>
      <c r="H205" s="210" t="str">
        <f t="shared" si="38"/>
        <v>40</v>
      </c>
      <c r="I205" s="210" t="str">
        <f t="shared" si="39"/>
        <v>19</v>
      </c>
      <c r="J205" s="130" t="s">
        <v>304</v>
      </c>
      <c r="K205" s="130" t="s">
        <v>742</v>
      </c>
      <c r="L205" s="130"/>
      <c r="M205" s="130" t="s">
        <v>1837</v>
      </c>
      <c r="N205" s="959" t="s">
        <v>281</v>
      </c>
      <c r="O205" s="1" t="s">
        <v>1525</v>
      </c>
      <c r="P205" s="1" t="str">
        <f t="shared" si="52"/>
        <v>★◇</v>
      </c>
      <c r="Q205" s="168">
        <v>87700</v>
      </c>
      <c r="R205" s="169">
        <f>設定!$F$3</f>
        <v>1</v>
      </c>
      <c r="S205" s="130">
        <f>設定!$E$6</f>
        <v>1</v>
      </c>
      <c r="T205" s="950">
        <f t="shared" si="45"/>
        <v>87700</v>
      </c>
      <c r="U205" s="130">
        <f>設定!$E$12</f>
        <v>0</v>
      </c>
      <c r="V205" s="130">
        <f>設定!$I$12</f>
        <v>1</v>
      </c>
      <c r="W205" s="170">
        <f>設定!$C$27</f>
        <v>0</v>
      </c>
      <c r="X205" s="951">
        <f>IF(U205=0,T205-ROUND(ROUND(T205*W205,0),-V205),IF(U205=1,T205-ROUNDUP(ROUND(T205*W205,0),-V205),IF(U205=2,T205-ROUNDDOWN(ROUND(T205*W205,0),-V205))))</f>
        <v>87700</v>
      </c>
      <c r="Y205" s="130">
        <f>設定!$E$35</f>
        <v>0</v>
      </c>
      <c r="Z205" s="130">
        <f>設定!$I$35</f>
        <v>1</v>
      </c>
      <c r="AA205" s="171">
        <f>設定!$D$41</f>
        <v>0</v>
      </c>
      <c r="AB205" s="170">
        <f>設定!$C$53</f>
        <v>1</v>
      </c>
      <c r="AC205" s="950">
        <f>IF(Y205=0,ROUND(AB205*X205,-Z205),IF(Y205=1,ROUNDUP(AB205*X205,-Z205),IF(Y205=2,ROUNDDOWN(AB205*X205,-Z205))))+AA205</f>
        <v>87700</v>
      </c>
      <c r="AD205" s="169">
        <f>設定!$D$78</f>
        <v>1.1000000000000001</v>
      </c>
      <c r="AE205" s="130">
        <f>設定!$E$82</f>
        <v>0</v>
      </c>
      <c r="AF205" s="130">
        <f>設定!$I$82</f>
        <v>0</v>
      </c>
      <c r="AG205" s="952">
        <f>IF(AE205=0,ROUND(AD205*AC205,-AF205),IF(AE205=1,ROUNDUP(AD205*AC205,-AF205),IF(AE205=2,ROUNDDOWN(AD205*AC205,-AF205))))</f>
        <v>96470</v>
      </c>
      <c r="AH205" s="130">
        <f>設定!$E$35</f>
        <v>0</v>
      </c>
      <c r="AI205" s="130">
        <f>設定!$I$35</f>
        <v>1</v>
      </c>
      <c r="AJ205" s="170">
        <f>設定!$C$72</f>
        <v>0</v>
      </c>
      <c r="AK205" s="953">
        <f>IF(AH205=0,ROUND(X205/(1-AJ205),-AI205),IF(AH205=1,ROUNDUP(X205/(1-AJ205),-AI205),IF(AH205=2,ROUNDDOWN(X205/(1-AJ205),-AI205))))</f>
        <v>87700</v>
      </c>
      <c r="AL205" s="169">
        <f>設定!$D$78</f>
        <v>1.1000000000000001</v>
      </c>
      <c r="AM205" s="130">
        <f>設定!$E$82</f>
        <v>0</v>
      </c>
      <c r="AN205" s="130">
        <f>設定!$I$82</f>
        <v>0</v>
      </c>
      <c r="AO205" s="954">
        <f>IF(AM205=0,ROUND(AL205*AK205,-AN205),IF(AM205=1,ROUNDUP(AL205*AK205,-AN205),IF(AM205=2,ROUNDDOWN(AL205*AK205,-AN205))))</f>
        <v>96470</v>
      </c>
      <c r="AP205" s="206"/>
      <c r="AQ205" s="203">
        <f t="shared" si="51"/>
        <v>1</v>
      </c>
    </row>
    <row r="206" spans="2:43">
      <c r="B206" s="246">
        <v>1</v>
      </c>
      <c r="D206" s="1" t="s">
        <v>283</v>
      </c>
      <c r="E206" s="1" t="s">
        <v>828</v>
      </c>
      <c r="F206" s="1" t="s">
        <v>669</v>
      </c>
      <c r="G206" s="208" t="str">
        <f t="shared" si="37"/>
        <v>255</v>
      </c>
      <c r="H206" s="208" t="str">
        <f t="shared" si="38"/>
        <v>45</v>
      </c>
      <c r="I206" s="208" t="str">
        <f t="shared" si="39"/>
        <v>19</v>
      </c>
      <c r="J206" s="130" t="s">
        <v>304</v>
      </c>
      <c r="K206" s="130" t="s">
        <v>742</v>
      </c>
      <c r="L206" s="130"/>
      <c r="M206" s="130" t="s">
        <v>1837</v>
      </c>
      <c r="N206" s="1" t="s">
        <v>284</v>
      </c>
      <c r="O206" s="1" t="s">
        <v>1521</v>
      </c>
      <c r="P206" s="1" t="str">
        <f t="shared" si="52"/>
        <v>★◇</v>
      </c>
      <c r="Q206" s="168">
        <v>69800</v>
      </c>
      <c r="R206" s="186">
        <f>設定!$F$3</f>
        <v>1</v>
      </c>
      <c r="S206" s="130">
        <f>設定!$E$6</f>
        <v>1</v>
      </c>
      <c r="T206" s="950">
        <f t="shared" si="45"/>
        <v>69800</v>
      </c>
      <c r="U206" s="130">
        <f>設定!$E$12</f>
        <v>0</v>
      </c>
      <c r="V206" s="130">
        <f>設定!$I$12</f>
        <v>1</v>
      </c>
      <c r="W206" s="187">
        <f>設定!$C$27</f>
        <v>0</v>
      </c>
      <c r="X206" s="951">
        <f>IF(U206=0,T206-ROUND(ROUND(T206*W206,0),-V206),IF(U206=1,T206-ROUNDUP(ROUND(T206*W206,0),-V206),IF(U206=2,T206-ROUNDDOWN(ROUND(T206*W206,0),-V206))))</f>
        <v>69800</v>
      </c>
      <c r="Y206" s="130">
        <f>設定!$E$35</f>
        <v>0</v>
      </c>
      <c r="Z206" s="130">
        <f>設定!$I$35</f>
        <v>1</v>
      </c>
      <c r="AA206" s="188">
        <f>設定!$D$41</f>
        <v>0</v>
      </c>
      <c r="AB206" s="187">
        <f>設定!$C$53</f>
        <v>1</v>
      </c>
      <c r="AC206" s="950">
        <f>IF(Y206=0,ROUND(AB206*X206,-Z206),IF(Y206=1,ROUNDUP(AB206*X206,-Z206),IF(Y206=2,ROUNDDOWN(AB206*X206,-Z206))))+AA206</f>
        <v>69800</v>
      </c>
      <c r="AD206" s="186">
        <f>設定!$D$78</f>
        <v>1.1000000000000001</v>
      </c>
      <c r="AE206" s="130">
        <f>設定!$E$82</f>
        <v>0</v>
      </c>
      <c r="AF206" s="130">
        <f>設定!$I$82</f>
        <v>0</v>
      </c>
      <c r="AG206" s="952">
        <f>IF(AE206=0,ROUND(AD206*AC206,-AF206),IF(AE206=1,ROUNDUP(AD206*AC206,-AF206),IF(AE206=2,ROUNDDOWN(AD206*AC206,-AF206))))</f>
        <v>76780</v>
      </c>
      <c r="AH206" s="130">
        <f>設定!$E$35</f>
        <v>0</v>
      </c>
      <c r="AI206" s="130">
        <f>設定!$I$35</f>
        <v>1</v>
      </c>
      <c r="AJ206" s="187">
        <f>設定!$C$72</f>
        <v>0</v>
      </c>
      <c r="AK206" s="953">
        <f>IF(AH206=0,ROUND(X206/(1-AJ206),-AI206),IF(AH206=1,ROUNDUP(X206/(1-AJ206),-AI206),IF(AH206=2,ROUNDDOWN(X206/(1-AJ206),-AI206))))</f>
        <v>69800</v>
      </c>
      <c r="AL206" s="186">
        <f>設定!$D$78</f>
        <v>1.1000000000000001</v>
      </c>
      <c r="AM206" s="130">
        <f>設定!$E$82</f>
        <v>0</v>
      </c>
      <c r="AN206" s="130">
        <f>設定!$I$82</f>
        <v>0</v>
      </c>
      <c r="AO206" s="954">
        <f>IF(AM206=0,ROUND(AL206*AK206,-AN206),IF(AM206=1,ROUNDUP(AL206*AK206,-AN206),IF(AM206=2,ROUNDDOWN(AL206*AK206,-AN206))))</f>
        <v>76780</v>
      </c>
      <c r="AP206" s="206"/>
      <c r="AQ206" s="203">
        <f t="shared" si="51"/>
        <v>1</v>
      </c>
    </row>
    <row r="207" spans="2:43">
      <c r="B207" s="246">
        <v>1</v>
      </c>
      <c r="D207" s="1" t="s">
        <v>1121</v>
      </c>
      <c r="E207" s="1" t="s">
        <v>828</v>
      </c>
      <c r="F207" s="1" t="s">
        <v>669</v>
      </c>
      <c r="G207" s="208" t="str">
        <f t="shared" si="37"/>
        <v>275</v>
      </c>
      <c r="H207" s="208" t="str">
        <f t="shared" si="38"/>
        <v>40</v>
      </c>
      <c r="I207" s="208" t="str">
        <f t="shared" si="39"/>
        <v>18</v>
      </c>
      <c r="J207" s="130" t="s">
        <v>304</v>
      </c>
      <c r="K207" s="130" t="s">
        <v>742</v>
      </c>
      <c r="L207" s="130"/>
      <c r="M207" s="174" t="s">
        <v>1730</v>
      </c>
      <c r="N207" s="1" t="s">
        <v>1122</v>
      </c>
      <c r="O207" s="1" t="s">
        <v>1526</v>
      </c>
      <c r="P207" s="1" t="str">
        <f t="shared" si="52"/>
        <v>△★◇</v>
      </c>
      <c r="Q207" s="168">
        <v>81100</v>
      </c>
      <c r="R207" s="169">
        <f>設定!$F$3</f>
        <v>1</v>
      </c>
      <c r="S207" s="130">
        <f>設定!$E$6</f>
        <v>1</v>
      </c>
      <c r="T207" s="950">
        <f t="shared" si="45"/>
        <v>81100</v>
      </c>
      <c r="U207" s="130">
        <f>設定!$E$12</f>
        <v>0</v>
      </c>
      <c r="V207" s="130">
        <f>設定!$I$12</f>
        <v>1</v>
      </c>
      <c r="W207" s="170">
        <f>設定!$C$27</f>
        <v>0</v>
      </c>
      <c r="X207" s="951">
        <f>IF(U207=0,T207-ROUND(ROUND(T207*W207,0),-V207),IF(U207=1,T207-ROUNDUP(ROUND(T207*W207,0),-V207),IF(U207=2,T207-ROUNDDOWN(ROUND(T207*W207,0),-V207))))</f>
        <v>81100</v>
      </c>
      <c r="Y207" s="130">
        <f>設定!$E$35</f>
        <v>0</v>
      </c>
      <c r="Z207" s="130">
        <f>設定!$I$35</f>
        <v>1</v>
      </c>
      <c r="AA207" s="171">
        <f>設定!$D$41</f>
        <v>0</v>
      </c>
      <c r="AB207" s="170">
        <f>設定!$C$53</f>
        <v>1</v>
      </c>
      <c r="AC207" s="950">
        <f>IF(Y207=0,ROUND(AB207*X207,-Z207),IF(Y207=1,ROUNDUP(AB207*X207,-Z207),IF(Y207=2,ROUNDDOWN(AB207*X207,-Z207))))+AA207</f>
        <v>81100</v>
      </c>
      <c r="AD207" s="169">
        <f>設定!$D$78</f>
        <v>1.1000000000000001</v>
      </c>
      <c r="AE207" s="130">
        <f>設定!$E$82</f>
        <v>0</v>
      </c>
      <c r="AF207" s="130">
        <f>設定!$I$82</f>
        <v>0</v>
      </c>
      <c r="AG207" s="952">
        <f>IF(AE207=0,ROUND(AD207*AC207,-AF207),IF(AE207=1,ROUNDUP(AD207*AC207,-AF207),IF(AE207=2,ROUNDDOWN(AD207*AC207,-AF207))))</f>
        <v>89210</v>
      </c>
      <c r="AH207" s="130">
        <f>設定!$E$35</f>
        <v>0</v>
      </c>
      <c r="AI207" s="130">
        <f>設定!$I$35</f>
        <v>1</v>
      </c>
      <c r="AJ207" s="170">
        <f>設定!$C$72</f>
        <v>0</v>
      </c>
      <c r="AK207" s="953">
        <f>IF(AH207=0,ROUND(X207/(1-AJ207),-AI207),IF(AH207=1,ROUNDUP(X207/(1-AJ207),-AI207),IF(AH207=2,ROUNDDOWN(X207/(1-AJ207),-AI207))))</f>
        <v>81100</v>
      </c>
      <c r="AL207" s="169">
        <f>設定!$D$78</f>
        <v>1.1000000000000001</v>
      </c>
      <c r="AM207" s="130">
        <f>設定!$E$82</f>
        <v>0</v>
      </c>
      <c r="AN207" s="130">
        <f>設定!$I$82</f>
        <v>0</v>
      </c>
      <c r="AO207" s="954">
        <f>IF(AM207=0,ROUND(AL207*AK207,-AN207),IF(AM207=1,ROUNDUP(AL207*AK207,-AN207),IF(AM207=2,ROUNDDOWN(AL207*AK207,-AN207))))</f>
        <v>89210</v>
      </c>
      <c r="AP207" s="206"/>
      <c r="AQ207" s="204">
        <f t="shared" si="51"/>
        <v>1</v>
      </c>
    </row>
    <row r="208" spans="2:43">
      <c r="B208" s="246">
        <v>1</v>
      </c>
      <c r="D208" s="1" t="s">
        <v>770</v>
      </c>
      <c r="E208" s="1" t="s">
        <v>828</v>
      </c>
      <c r="F208" s="1" t="s">
        <v>669</v>
      </c>
      <c r="G208" s="210" t="str">
        <f t="shared" si="37"/>
        <v>185</v>
      </c>
      <c r="H208" s="210" t="str">
        <f t="shared" si="38"/>
        <v>45</v>
      </c>
      <c r="I208" s="210" t="str">
        <f t="shared" si="39"/>
        <v>17</v>
      </c>
      <c r="J208" s="130"/>
      <c r="L208" s="130"/>
      <c r="M208" s="174" t="s">
        <v>1730</v>
      </c>
      <c r="N208" s="1" t="s">
        <v>771</v>
      </c>
      <c r="O208" s="1" t="s">
        <v>772</v>
      </c>
      <c r="P208" s="1" t="str">
        <f t="shared" si="52"/>
        <v>△</v>
      </c>
      <c r="Q208" s="168">
        <v>36000</v>
      </c>
      <c r="R208" s="186">
        <f>設定!$F$3</f>
        <v>1</v>
      </c>
      <c r="S208" s="130">
        <f>設定!$E$6</f>
        <v>1</v>
      </c>
      <c r="T208" s="950">
        <f t="shared" si="45"/>
        <v>36000</v>
      </c>
      <c r="U208" s="130">
        <f>設定!$E$12</f>
        <v>0</v>
      </c>
      <c r="V208" s="130">
        <f>設定!$I$12</f>
        <v>1</v>
      </c>
      <c r="W208" s="187">
        <f>設定!$C$27</f>
        <v>0</v>
      </c>
      <c r="X208" s="951">
        <f t="shared" ref="X208:X271" si="53">IF(U208=0,T208-ROUND(ROUND(T208*W208,0),-V208),IF(U208=1,T208-ROUNDUP(ROUND(T208*W208,0),-V208),IF(U208=2,T208-ROUNDDOWN(ROUND(T208*W208,0),-V208))))</f>
        <v>36000</v>
      </c>
      <c r="Y208" s="130">
        <f>設定!$E$35</f>
        <v>0</v>
      </c>
      <c r="Z208" s="130">
        <f>設定!$I$35</f>
        <v>1</v>
      </c>
      <c r="AA208" s="188">
        <f>設定!$D$41</f>
        <v>0</v>
      </c>
      <c r="AB208" s="187">
        <f>設定!$C$53</f>
        <v>1</v>
      </c>
      <c r="AC208" s="950">
        <f t="shared" ref="AC208:AC271" si="54">IF(Y208=0,ROUND(AB208*X208,-Z208),IF(Y208=1,ROUNDUP(AB208*X208,-Z208),IF(Y208=2,ROUNDDOWN(AB208*X208,-Z208))))+AA208</f>
        <v>36000</v>
      </c>
      <c r="AD208" s="186">
        <f>設定!$D$78</f>
        <v>1.1000000000000001</v>
      </c>
      <c r="AE208" s="130">
        <f>設定!$E$82</f>
        <v>0</v>
      </c>
      <c r="AF208" s="130">
        <f>設定!$I$82</f>
        <v>0</v>
      </c>
      <c r="AG208" s="952">
        <f t="shared" ref="AG208:AG271" si="55">IF(AE208=0,ROUND(AD208*AC208,-AF208),IF(AE208=1,ROUNDUP(AD208*AC208,-AF208),IF(AE208=2,ROUNDDOWN(AD208*AC208,-AF208))))</f>
        <v>39600</v>
      </c>
      <c r="AH208" s="130">
        <f>設定!$E$35</f>
        <v>0</v>
      </c>
      <c r="AI208" s="130">
        <f>設定!$I$35</f>
        <v>1</v>
      </c>
      <c r="AJ208" s="187">
        <f>設定!$C$72</f>
        <v>0</v>
      </c>
      <c r="AK208" s="953">
        <f t="shared" ref="AK208:AK271" si="56">IF(AH208=0,ROUND(X208/(1-AJ208),-AI208),IF(AH208=1,ROUNDUP(X208/(1-AJ208),-AI208),IF(AH208=2,ROUNDDOWN(X208/(1-AJ208),-AI208))))</f>
        <v>36000</v>
      </c>
      <c r="AL208" s="186">
        <f>設定!$D$78</f>
        <v>1.1000000000000001</v>
      </c>
      <c r="AM208" s="130">
        <f>設定!$E$82</f>
        <v>0</v>
      </c>
      <c r="AN208" s="130">
        <f>設定!$I$82</f>
        <v>0</v>
      </c>
      <c r="AO208" s="954">
        <f t="shared" ref="AO208:AO271" si="57">IF(AM208=0,ROUND(AL208*AK208,-AN208),IF(AM208=1,ROUNDUP(AL208*AK208,-AN208),IF(AM208=2,ROUNDDOWN(AL208*AK208,-AN208))))</f>
        <v>39600</v>
      </c>
      <c r="AP208" s="206"/>
      <c r="AQ208" s="204">
        <f t="shared" si="51"/>
        <v>1</v>
      </c>
    </row>
    <row r="209" spans="2:43">
      <c r="B209" s="246">
        <v>1</v>
      </c>
      <c r="D209" s="1" t="s">
        <v>623</v>
      </c>
      <c r="E209" s="1" t="s">
        <v>828</v>
      </c>
      <c r="F209" s="1" t="s">
        <v>669</v>
      </c>
      <c r="G209" s="208" t="str">
        <f t="shared" si="37"/>
        <v>215</v>
      </c>
      <c r="H209" s="208" t="str">
        <f t="shared" si="38"/>
        <v>45</v>
      </c>
      <c r="I209" s="208" t="str">
        <f t="shared" si="39"/>
        <v>17</v>
      </c>
      <c r="J209" s="130"/>
      <c r="L209" s="130"/>
      <c r="M209" s="174" t="s">
        <v>1730</v>
      </c>
      <c r="N209" s="1" t="s">
        <v>31</v>
      </c>
      <c r="O209" s="1" t="s">
        <v>186</v>
      </c>
      <c r="P209" s="1" t="str">
        <f t="shared" si="52"/>
        <v>△</v>
      </c>
      <c r="Q209" s="168">
        <v>44600</v>
      </c>
      <c r="R209" s="169">
        <f>設定!$F$3</f>
        <v>1</v>
      </c>
      <c r="S209" s="130">
        <f>設定!$E$6</f>
        <v>1</v>
      </c>
      <c r="T209" s="950">
        <f t="shared" si="45"/>
        <v>44600</v>
      </c>
      <c r="U209" s="130">
        <f>設定!$E$12</f>
        <v>0</v>
      </c>
      <c r="V209" s="130">
        <f>設定!$I$12</f>
        <v>1</v>
      </c>
      <c r="W209" s="170">
        <f>設定!$C$27</f>
        <v>0</v>
      </c>
      <c r="X209" s="951">
        <f t="shared" si="53"/>
        <v>44600</v>
      </c>
      <c r="Y209" s="130">
        <f>設定!$E$35</f>
        <v>0</v>
      </c>
      <c r="Z209" s="130">
        <f>設定!$I$35</f>
        <v>1</v>
      </c>
      <c r="AA209" s="171">
        <f>設定!$D$41</f>
        <v>0</v>
      </c>
      <c r="AB209" s="170">
        <f>設定!$C$53</f>
        <v>1</v>
      </c>
      <c r="AC209" s="950">
        <f t="shared" si="54"/>
        <v>44600</v>
      </c>
      <c r="AD209" s="169">
        <f>設定!$D$78</f>
        <v>1.1000000000000001</v>
      </c>
      <c r="AE209" s="130">
        <f>設定!$E$82</f>
        <v>0</v>
      </c>
      <c r="AF209" s="130">
        <f>設定!$I$82</f>
        <v>0</v>
      </c>
      <c r="AG209" s="952">
        <f t="shared" si="55"/>
        <v>49060</v>
      </c>
      <c r="AH209" s="130">
        <f>設定!$E$35</f>
        <v>0</v>
      </c>
      <c r="AI209" s="130">
        <f>設定!$I$35</f>
        <v>1</v>
      </c>
      <c r="AJ209" s="170">
        <f>設定!$C$72</f>
        <v>0</v>
      </c>
      <c r="AK209" s="953">
        <f t="shared" si="56"/>
        <v>44600</v>
      </c>
      <c r="AL209" s="169">
        <f>設定!$D$78</f>
        <v>1.1000000000000001</v>
      </c>
      <c r="AM209" s="130">
        <f>設定!$E$82</f>
        <v>0</v>
      </c>
      <c r="AN209" s="130">
        <f>設定!$I$82</f>
        <v>0</v>
      </c>
      <c r="AO209" s="954">
        <f t="shared" si="57"/>
        <v>49060</v>
      </c>
      <c r="AP209" s="206"/>
      <c r="AQ209" s="204">
        <f t="shared" si="51"/>
        <v>1</v>
      </c>
    </row>
    <row r="210" spans="2:43">
      <c r="B210" s="246">
        <v>1</v>
      </c>
      <c r="D210" s="1" t="s">
        <v>624</v>
      </c>
      <c r="E210" s="1" t="s">
        <v>828</v>
      </c>
      <c r="F210" s="1" t="s">
        <v>669</v>
      </c>
      <c r="G210" s="208" t="str">
        <f t="shared" si="37"/>
        <v>215</v>
      </c>
      <c r="H210" s="208" t="str">
        <f t="shared" si="38"/>
        <v>50</v>
      </c>
      <c r="I210" s="208" t="str">
        <f t="shared" si="39"/>
        <v>17</v>
      </c>
      <c r="J210" s="130"/>
      <c r="L210" s="130"/>
      <c r="M210" s="174" t="s">
        <v>1730</v>
      </c>
      <c r="N210" s="1" t="s">
        <v>38</v>
      </c>
      <c r="O210" s="1" t="s">
        <v>190</v>
      </c>
      <c r="P210" s="1" t="str">
        <f t="shared" si="52"/>
        <v>△</v>
      </c>
      <c r="Q210" s="168">
        <v>46700</v>
      </c>
      <c r="R210" s="169">
        <f>設定!$F$3</f>
        <v>1</v>
      </c>
      <c r="S210" s="130">
        <f>設定!$E$6</f>
        <v>1</v>
      </c>
      <c r="T210" s="950">
        <f t="shared" si="45"/>
        <v>46700</v>
      </c>
      <c r="U210" s="130">
        <f>設定!$E$12</f>
        <v>0</v>
      </c>
      <c r="V210" s="130">
        <f>設定!$I$12</f>
        <v>1</v>
      </c>
      <c r="W210" s="170">
        <f>設定!$C$27</f>
        <v>0</v>
      </c>
      <c r="X210" s="951">
        <f t="shared" si="53"/>
        <v>46700</v>
      </c>
      <c r="Y210" s="130">
        <f>設定!$E$35</f>
        <v>0</v>
      </c>
      <c r="Z210" s="130">
        <f>設定!$I$35</f>
        <v>1</v>
      </c>
      <c r="AA210" s="171">
        <f>設定!$D$41</f>
        <v>0</v>
      </c>
      <c r="AB210" s="170">
        <f>設定!$C$53</f>
        <v>1</v>
      </c>
      <c r="AC210" s="950">
        <f t="shared" si="54"/>
        <v>46700</v>
      </c>
      <c r="AD210" s="169">
        <f>設定!$D$78</f>
        <v>1.1000000000000001</v>
      </c>
      <c r="AE210" s="130">
        <f>設定!$E$82</f>
        <v>0</v>
      </c>
      <c r="AF210" s="130">
        <f>設定!$I$82</f>
        <v>0</v>
      </c>
      <c r="AG210" s="952">
        <f t="shared" si="55"/>
        <v>51370</v>
      </c>
      <c r="AH210" s="130">
        <f>設定!$E$35</f>
        <v>0</v>
      </c>
      <c r="AI210" s="130">
        <f>設定!$I$35</f>
        <v>1</v>
      </c>
      <c r="AJ210" s="170">
        <f>設定!$C$72</f>
        <v>0</v>
      </c>
      <c r="AK210" s="953">
        <f t="shared" si="56"/>
        <v>46700</v>
      </c>
      <c r="AL210" s="169">
        <f>設定!$D$78</f>
        <v>1.1000000000000001</v>
      </c>
      <c r="AM210" s="130">
        <f>設定!$E$82</f>
        <v>0</v>
      </c>
      <c r="AN210" s="130">
        <f>設定!$I$82</f>
        <v>0</v>
      </c>
      <c r="AO210" s="954">
        <f t="shared" si="57"/>
        <v>51370</v>
      </c>
      <c r="AP210" s="206"/>
      <c r="AQ210" s="204">
        <f t="shared" si="51"/>
        <v>1</v>
      </c>
    </row>
    <row r="211" spans="2:43">
      <c r="B211" s="246">
        <v>1</v>
      </c>
      <c r="D211" s="1" t="s">
        <v>625</v>
      </c>
      <c r="E211" s="1" t="s">
        <v>828</v>
      </c>
      <c r="F211" s="1" t="s">
        <v>669</v>
      </c>
      <c r="G211" s="208" t="str">
        <f t="shared" si="37"/>
        <v>205</v>
      </c>
      <c r="H211" s="208" t="str">
        <f t="shared" si="38"/>
        <v>55</v>
      </c>
      <c r="I211" s="208" t="str">
        <f t="shared" si="39"/>
        <v>17</v>
      </c>
      <c r="J211" s="130"/>
      <c r="L211" s="130"/>
      <c r="M211" s="174" t="s">
        <v>1730</v>
      </c>
      <c r="N211" s="1" t="s">
        <v>37</v>
      </c>
      <c r="O211" s="1" t="s">
        <v>189</v>
      </c>
      <c r="P211" s="1" t="str">
        <f t="shared" si="52"/>
        <v>△</v>
      </c>
      <c r="Q211" s="168">
        <v>43200</v>
      </c>
      <c r="R211" s="169">
        <f>設定!$F$3</f>
        <v>1</v>
      </c>
      <c r="S211" s="130">
        <f>設定!$E$6</f>
        <v>1</v>
      </c>
      <c r="T211" s="950">
        <f t="shared" si="45"/>
        <v>43200</v>
      </c>
      <c r="U211" s="130">
        <f>設定!$E$12</f>
        <v>0</v>
      </c>
      <c r="V211" s="130">
        <f>設定!$I$12</f>
        <v>1</v>
      </c>
      <c r="W211" s="170">
        <f>設定!$C$27</f>
        <v>0</v>
      </c>
      <c r="X211" s="951">
        <f t="shared" si="53"/>
        <v>43200</v>
      </c>
      <c r="Y211" s="130">
        <f>設定!$E$35</f>
        <v>0</v>
      </c>
      <c r="Z211" s="130">
        <f>設定!$I$35</f>
        <v>1</v>
      </c>
      <c r="AA211" s="171">
        <f>設定!$D$41</f>
        <v>0</v>
      </c>
      <c r="AB211" s="170">
        <f>設定!$C$53</f>
        <v>1</v>
      </c>
      <c r="AC211" s="950">
        <f t="shared" si="54"/>
        <v>43200</v>
      </c>
      <c r="AD211" s="169">
        <f>設定!$D$78</f>
        <v>1.1000000000000001</v>
      </c>
      <c r="AE211" s="130">
        <f>設定!$E$82</f>
        <v>0</v>
      </c>
      <c r="AF211" s="130">
        <f>設定!$I$82</f>
        <v>0</v>
      </c>
      <c r="AG211" s="952">
        <f t="shared" si="55"/>
        <v>47520</v>
      </c>
      <c r="AH211" s="130">
        <f>設定!$E$35</f>
        <v>0</v>
      </c>
      <c r="AI211" s="130">
        <f>設定!$I$35</f>
        <v>1</v>
      </c>
      <c r="AJ211" s="170">
        <f>設定!$C$72</f>
        <v>0</v>
      </c>
      <c r="AK211" s="953">
        <f t="shared" si="56"/>
        <v>43200</v>
      </c>
      <c r="AL211" s="169">
        <f>設定!$D$78</f>
        <v>1.1000000000000001</v>
      </c>
      <c r="AM211" s="130">
        <f>設定!$E$82</f>
        <v>0</v>
      </c>
      <c r="AN211" s="130">
        <f>設定!$I$82</f>
        <v>0</v>
      </c>
      <c r="AO211" s="954">
        <f t="shared" si="57"/>
        <v>47520</v>
      </c>
      <c r="AP211" s="206"/>
      <c r="AQ211" s="204">
        <f t="shared" si="51"/>
        <v>1</v>
      </c>
    </row>
    <row r="212" spans="2:43">
      <c r="B212" s="246">
        <v>1</v>
      </c>
      <c r="D212" s="1" t="s">
        <v>626</v>
      </c>
      <c r="E212" s="1" t="s">
        <v>828</v>
      </c>
      <c r="F212" s="1" t="s">
        <v>669</v>
      </c>
      <c r="G212" s="208" t="str">
        <f t="shared" si="37"/>
        <v>215</v>
      </c>
      <c r="H212" s="208" t="str">
        <f t="shared" si="38"/>
        <v>55</v>
      </c>
      <c r="I212" s="208" t="str">
        <f t="shared" si="39"/>
        <v>17</v>
      </c>
      <c r="J212" s="130"/>
      <c r="L212" s="130"/>
      <c r="M212" s="174" t="s">
        <v>1730</v>
      </c>
      <c r="N212" s="1" t="s">
        <v>39</v>
      </c>
      <c r="O212" s="1" t="s">
        <v>191</v>
      </c>
      <c r="P212" s="1" t="str">
        <f t="shared" si="52"/>
        <v>△</v>
      </c>
      <c r="Q212" s="168">
        <v>44800</v>
      </c>
      <c r="R212" s="169">
        <f>設定!$F$3</f>
        <v>1</v>
      </c>
      <c r="S212" s="130">
        <f>設定!$E$6</f>
        <v>1</v>
      </c>
      <c r="T212" s="950">
        <f t="shared" si="45"/>
        <v>44800</v>
      </c>
      <c r="U212" s="130">
        <f>設定!$E$12</f>
        <v>0</v>
      </c>
      <c r="V212" s="130">
        <f>設定!$I$12</f>
        <v>1</v>
      </c>
      <c r="W212" s="170">
        <f>設定!$C$27</f>
        <v>0</v>
      </c>
      <c r="X212" s="951">
        <f t="shared" si="53"/>
        <v>44800</v>
      </c>
      <c r="Y212" s="130">
        <f>設定!$E$35</f>
        <v>0</v>
      </c>
      <c r="Z212" s="130">
        <f>設定!$I$35</f>
        <v>1</v>
      </c>
      <c r="AA212" s="171">
        <f>設定!$D$41</f>
        <v>0</v>
      </c>
      <c r="AB212" s="170">
        <f>設定!$C$53</f>
        <v>1</v>
      </c>
      <c r="AC212" s="950">
        <f t="shared" si="54"/>
        <v>44800</v>
      </c>
      <c r="AD212" s="169">
        <f>設定!$D$78</f>
        <v>1.1000000000000001</v>
      </c>
      <c r="AE212" s="130">
        <f>設定!$E$82</f>
        <v>0</v>
      </c>
      <c r="AF212" s="130">
        <f>設定!$I$82</f>
        <v>0</v>
      </c>
      <c r="AG212" s="952">
        <f t="shared" si="55"/>
        <v>49280</v>
      </c>
      <c r="AH212" s="130">
        <f>設定!$E$35</f>
        <v>0</v>
      </c>
      <c r="AI212" s="130">
        <f>設定!$I$35</f>
        <v>1</v>
      </c>
      <c r="AJ212" s="170">
        <f>設定!$C$72</f>
        <v>0</v>
      </c>
      <c r="AK212" s="953">
        <f t="shared" si="56"/>
        <v>44800</v>
      </c>
      <c r="AL212" s="169">
        <f>設定!$D$78</f>
        <v>1.1000000000000001</v>
      </c>
      <c r="AM212" s="130">
        <f>設定!$E$82</f>
        <v>0</v>
      </c>
      <c r="AN212" s="130">
        <f>設定!$I$82</f>
        <v>0</v>
      </c>
      <c r="AO212" s="954">
        <f t="shared" si="57"/>
        <v>49280</v>
      </c>
      <c r="AP212" s="206"/>
      <c r="AQ212" s="204">
        <f t="shared" si="51"/>
        <v>1</v>
      </c>
    </row>
    <row r="213" spans="2:43">
      <c r="B213" s="246">
        <v>1</v>
      </c>
      <c r="D213" s="1" t="s">
        <v>627</v>
      </c>
      <c r="E213" s="1" t="s">
        <v>828</v>
      </c>
      <c r="F213" s="1" t="s">
        <v>669</v>
      </c>
      <c r="G213" s="208" t="str">
        <f t="shared" si="37"/>
        <v>225</v>
      </c>
      <c r="H213" s="208" t="str">
        <f t="shared" si="38"/>
        <v>55</v>
      </c>
      <c r="I213" s="208" t="str">
        <f t="shared" si="39"/>
        <v>17</v>
      </c>
      <c r="J213" s="130"/>
      <c r="L213" s="130"/>
      <c r="M213" s="174" t="s">
        <v>1730</v>
      </c>
      <c r="N213" s="1" t="s">
        <v>41</v>
      </c>
      <c r="O213" s="1" t="s">
        <v>192</v>
      </c>
      <c r="P213" s="1" t="str">
        <f t="shared" si="52"/>
        <v>△</v>
      </c>
      <c r="Q213" s="168">
        <v>47400</v>
      </c>
      <c r="R213" s="169">
        <f>設定!$F$3</f>
        <v>1</v>
      </c>
      <c r="S213" s="130">
        <f>設定!$E$6</f>
        <v>1</v>
      </c>
      <c r="T213" s="950">
        <f t="shared" si="45"/>
        <v>47400</v>
      </c>
      <c r="U213" s="130">
        <f>設定!$E$12</f>
        <v>0</v>
      </c>
      <c r="V213" s="130">
        <f>設定!$I$12</f>
        <v>1</v>
      </c>
      <c r="W213" s="170">
        <f>設定!$C$27</f>
        <v>0</v>
      </c>
      <c r="X213" s="951">
        <f t="shared" si="53"/>
        <v>47400</v>
      </c>
      <c r="Y213" s="130">
        <f>設定!$E$35</f>
        <v>0</v>
      </c>
      <c r="Z213" s="130">
        <f>設定!$I$35</f>
        <v>1</v>
      </c>
      <c r="AA213" s="171">
        <f>設定!$D$41</f>
        <v>0</v>
      </c>
      <c r="AB213" s="170">
        <f>設定!$C$53</f>
        <v>1</v>
      </c>
      <c r="AC213" s="950">
        <f t="shared" si="54"/>
        <v>47400</v>
      </c>
      <c r="AD213" s="169">
        <f>設定!$D$78</f>
        <v>1.1000000000000001</v>
      </c>
      <c r="AE213" s="130">
        <f>設定!$E$82</f>
        <v>0</v>
      </c>
      <c r="AF213" s="130">
        <f>設定!$I$82</f>
        <v>0</v>
      </c>
      <c r="AG213" s="952">
        <f t="shared" si="55"/>
        <v>52140</v>
      </c>
      <c r="AH213" s="130">
        <f>設定!$E$35</f>
        <v>0</v>
      </c>
      <c r="AI213" s="130">
        <f>設定!$I$35</f>
        <v>1</v>
      </c>
      <c r="AJ213" s="170">
        <f>設定!$C$72</f>
        <v>0</v>
      </c>
      <c r="AK213" s="953">
        <f t="shared" si="56"/>
        <v>47400</v>
      </c>
      <c r="AL213" s="169">
        <f>設定!$D$78</f>
        <v>1.1000000000000001</v>
      </c>
      <c r="AM213" s="130">
        <f>設定!$E$82</f>
        <v>0</v>
      </c>
      <c r="AN213" s="130">
        <f>設定!$I$82</f>
        <v>0</v>
      </c>
      <c r="AO213" s="954">
        <f t="shared" si="57"/>
        <v>52140</v>
      </c>
      <c r="AP213" s="206"/>
      <c r="AQ213" s="204">
        <f t="shared" si="51"/>
        <v>1</v>
      </c>
    </row>
    <row r="214" spans="2:43">
      <c r="B214" s="246">
        <v>1</v>
      </c>
      <c r="D214" s="1" t="s">
        <v>1124</v>
      </c>
      <c r="E214" s="1" t="s">
        <v>310</v>
      </c>
      <c r="F214" s="1" t="s">
        <v>669</v>
      </c>
      <c r="G214" s="208" t="str">
        <f t="shared" si="37"/>
        <v>195</v>
      </c>
      <c r="H214" s="208" t="str">
        <f t="shared" si="38"/>
        <v>60</v>
      </c>
      <c r="I214" s="208" t="str">
        <f t="shared" si="39"/>
        <v>17</v>
      </c>
      <c r="J214" s="130"/>
      <c r="L214" s="130"/>
      <c r="M214" s="174" t="s">
        <v>1730</v>
      </c>
      <c r="N214" s="1" t="s">
        <v>1125</v>
      </c>
      <c r="O214" s="1" t="s">
        <v>1232</v>
      </c>
      <c r="P214" s="1" t="str">
        <f t="shared" si="52"/>
        <v>△</v>
      </c>
      <c r="Q214" s="168">
        <v>35200</v>
      </c>
      <c r="R214" s="169">
        <f>設定!$F$3</f>
        <v>1</v>
      </c>
      <c r="S214" s="130">
        <f>設定!$E$6</f>
        <v>1</v>
      </c>
      <c r="T214" s="950">
        <f t="shared" si="45"/>
        <v>35200</v>
      </c>
      <c r="U214" s="130">
        <f>設定!$E$12</f>
        <v>0</v>
      </c>
      <c r="V214" s="130">
        <f>設定!$I$12</f>
        <v>1</v>
      </c>
      <c r="W214" s="170">
        <f>設定!$C$27</f>
        <v>0</v>
      </c>
      <c r="X214" s="951">
        <f>IF(U214=0,T214-ROUND(ROUND(T214*W214,0),-V214),IF(U214=1,T214-ROUNDUP(ROUND(T214*W214,0),-V214),IF(U214=2,T214-ROUNDDOWN(ROUND(T214*W214,0),-V214))))</f>
        <v>35200</v>
      </c>
      <c r="Y214" s="130">
        <f>設定!$E$35</f>
        <v>0</v>
      </c>
      <c r="Z214" s="130">
        <f>設定!$I$35</f>
        <v>1</v>
      </c>
      <c r="AA214" s="171">
        <f>設定!$D$41</f>
        <v>0</v>
      </c>
      <c r="AB214" s="170">
        <f>設定!$C$53</f>
        <v>1</v>
      </c>
      <c r="AC214" s="950">
        <f>IF(Y214=0,ROUND(AB214*X214,-Z214),IF(Y214=1,ROUNDUP(AB214*X214,-Z214),IF(Y214=2,ROUNDDOWN(AB214*X214,-Z214))))+AA214</f>
        <v>35200</v>
      </c>
      <c r="AD214" s="169">
        <f>設定!$D$78</f>
        <v>1.1000000000000001</v>
      </c>
      <c r="AE214" s="130">
        <f>設定!$E$82</f>
        <v>0</v>
      </c>
      <c r="AF214" s="130">
        <f>設定!$I$82</f>
        <v>0</v>
      </c>
      <c r="AG214" s="952">
        <f>IF(AE214=0,ROUND(AD214*AC214,-AF214),IF(AE214=1,ROUNDUP(AD214*AC214,-AF214),IF(AE214=2,ROUNDDOWN(AD214*AC214,-AF214))))</f>
        <v>38720</v>
      </c>
      <c r="AH214" s="130">
        <f>設定!$E$35</f>
        <v>0</v>
      </c>
      <c r="AI214" s="130">
        <f>設定!$I$35</f>
        <v>1</v>
      </c>
      <c r="AJ214" s="170">
        <f>設定!$C$72</f>
        <v>0</v>
      </c>
      <c r="AK214" s="953">
        <f>IF(AH214=0,ROUND(X214/(1-AJ214),-AI214),IF(AH214=1,ROUNDUP(X214/(1-AJ214),-AI214),IF(AH214=2,ROUNDDOWN(X214/(1-AJ214),-AI214))))</f>
        <v>35200</v>
      </c>
      <c r="AL214" s="169">
        <f>設定!$D$78</f>
        <v>1.1000000000000001</v>
      </c>
      <c r="AM214" s="130">
        <f>設定!$E$82</f>
        <v>0</v>
      </c>
      <c r="AN214" s="130">
        <f>設定!$I$82</f>
        <v>0</v>
      </c>
      <c r="AO214" s="954">
        <f>IF(AM214=0,ROUND(AL214*AK214,-AN214),IF(AM214=1,ROUNDUP(AL214*AK214,-AN214),IF(AM214=2,ROUNDDOWN(AL214*AK214,-AN214))))</f>
        <v>38720</v>
      </c>
      <c r="AP214" s="206"/>
      <c r="AQ214" s="204">
        <f t="shared" si="51"/>
        <v>1</v>
      </c>
    </row>
    <row r="215" spans="2:43">
      <c r="B215" s="246">
        <v>1</v>
      </c>
      <c r="D215" s="1" t="s">
        <v>628</v>
      </c>
      <c r="E215" s="1" t="s">
        <v>310</v>
      </c>
      <c r="F215" s="1" t="s">
        <v>669</v>
      </c>
      <c r="G215" s="208" t="str">
        <f t="shared" si="37"/>
        <v>215</v>
      </c>
      <c r="H215" s="208" t="str">
        <f t="shared" si="38"/>
        <v>60</v>
      </c>
      <c r="I215" s="208" t="str">
        <f t="shared" si="39"/>
        <v>17</v>
      </c>
      <c r="J215" s="130"/>
      <c r="L215" s="130"/>
      <c r="M215" s="174" t="s">
        <v>1730</v>
      </c>
      <c r="N215" s="1" t="s">
        <v>43</v>
      </c>
      <c r="O215" s="1" t="s">
        <v>196</v>
      </c>
      <c r="P215" s="1" t="str">
        <f t="shared" si="52"/>
        <v>△</v>
      </c>
      <c r="Q215" s="168">
        <v>38000</v>
      </c>
      <c r="R215" s="169">
        <f>設定!$F$3</f>
        <v>1</v>
      </c>
      <c r="S215" s="130">
        <f>設定!$E$6</f>
        <v>1</v>
      </c>
      <c r="T215" s="950">
        <f t="shared" si="45"/>
        <v>38000</v>
      </c>
      <c r="U215" s="130">
        <f>設定!$E$12</f>
        <v>0</v>
      </c>
      <c r="V215" s="130">
        <f>設定!$I$12</f>
        <v>1</v>
      </c>
      <c r="W215" s="170">
        <f>設定!$C$27</f>
        <v>0</v>
      </c>
      <c r="X215" s="951">
        <f t="shared" si="53"/>
        <v>38000</v>
      </c>
      <c r="Y215" s="130">
        <f>設定!$E$35</f>
        <v>0</v>
      </c>
      <c r="Z215" s="130">
        <f>設定!$I$35</f>
        <v>1</v>
      </c>
      <c r="AA215" s="171">
        <f>設定!$D$41</f>
        <v>0</v>
      </c>
      <c r="AB215" s="170">
        <f>設定!$C$53</f>
        <v>1</v>
      </c>
      <c r="AC215" s="950">
        <f t="shared" si="54"/>
        <v>38000</v>
      </c>
      <c r="AD215" s="169">
        <f>設定!$D$78</f>
        <v>1.1000000000000001</v>
      </c>
      <c r="AE215" s="130">
        <f>設定!$E$82</f>
        <v>0</v>
      </c>
      <c r="AF215" s="130">
        <f>設定!$I$82</f>
        <v>0</v>
      </c>
      <c r="AG215" s="952">
        <f t="shared" si="55"/>
        <v>41800</v>
      </c>
      <c r="AH215" s="130">
        <f>設定!$E$35</f>
        <v>0</v>
      </c>
      <c r="AI215" s="130">
        <f>設定!$I$35</f>
        <v>1</v>
      </c>
      <c r="AJ215" s="170">
        <f>設定!$C$72</f>
        <v>0</v>
      </c>
      <c r="AK215" s="953">
        <f t="shared" si="56"/>
        <v>38000</v>
      </c>
      <c r="AL215" s="169">
        <f>設定!$D$78</f>
        <v>1.1000000000000001</v>
      </c>
      <c r="AM215" s="130">
        <f>設定!$E$82</f>
        <v>0</v>
      </c>
      <c r="AN215" s="130">
        <f>設定!$I$82</f>
        <v>0</v>
      </c>
      <c r="AO215" s="954">
        <f t="shared" si="57"/>
        <v>41800</v>
      </c>
      <c r="AP215" s="206"/>
      <c r="AQ215" s="204">
        <f t="shared" si="51"/>
        <v>1</v>
      </c>
    </row>
    <row r="216" spans="2:43">
      <c r="B216" s="246">
        <v>1</v>
      </c>
      <c r="D216" s="1" t="s">
        <v>629</v>
      </c>
      <c r="E216" s="1" t="s">
        <v>310</v>
      </c>
      <c r="F216" s="1" t="s">
        <v>669</v>
      </c>
      <c r="G216" s="208" t="str">
        <f t="shared" si="37"/>
        <v>225</v>
      </c>
      <c r="H216" s="208" t="str">
        <f t="shared" si="38"/>
        <v>60</v>
      </c>
      <c r="I216" s="208" t="str">
        <f t="shared" si="39"/>
        <v>17</v>
      </c>
      <c r="J216" s="130"/>
      <c r="L216" s="130"/>
      <c r="M216" s="174" t="s">
        <v>1730</v>
      </c>
      <c r="N216" s="1" t="s">
        <v>44</v>
      </c>
      <c r="O216" s="1" t="s">
        <v>197</v>
      </c>
      <c r="P216" s="1" t="str">
        <f t="shared" si="52"/>
        <v>△</v>
      </c>
      <c r="Q216" s="168">
        <v>39900</v>
      </c>
      <c r="R216" s="169">
        <f>設定!$F$3</f>
        <v>1</v>
      </c>
      <c r="S216" s="130">
        <f>設定!$E$6</f>
        <v>1</v>
      </c>
      <c r="T216" s="950">
        <f t="shared" si="45"/>
        <v>39900</v>
      </c>
      <c r="U216" s="130">
        <f>設定!$E$12</f>
        <v>0</v>
      </c>
      <c r="V216" s="130">
        <f>設定!$I$12</f>
        <v>1</v>
      </c>
      <c r="W216" s="170">
        <f>設定!$C$27</f>
        <v>0</v>
      </c>
      <c r="X216" s="951">
        <f t="shared" si="53"/>
        <v>39900</v>
      </c>
      <c r="Y216" s="130">
        <f>設定!$E$35</f>
        <v>0</v>
      </c>
      <c r="Z216" s="130">
        <f>設定!$I$35</f>
        <v>1</v>
      </c>
      <c r="AA216" s="171">
        <f>設定!$D$41</f>
        <v>0</v>
      </c>
      <c r="AB216" s="170">
        <f>設定!$C$53</f>
        <v>1</v>
      </c>
      <c r="AC216" s="950">
        <f t="shared" si="54"/>
        <v>39900</v>
      </c>
      <c r="AD216" s="169">
        <f>設定!$D$78</f>
        <v>1.1000000000000001</v>
      </c>
      <c r="AE216" s="130">
        <f>設定!$E$82</f>
        <v>0</v>
      </c>
      <c r="AF216" s="130">
        <f>設定!$I$82</f>
        <v>0</v>
      </c>
      <c r="AG216" s="952">
        <f t="shared" si="55"/>
        <v>43890</v>
      </c>
      <c r="AH216" s="130">
        <f>設定!$E$35</f>
        <v>0</v>
      </c>
      <c r="AI216" s="130">
        <f>設定!$I$35</f>
        <v>1</v>
      </c>
      <c r="AJ216" s="170">
        <f>設定!$C$72</f>
        <v>0</v>
      </c>
      <c r="AK216" s="953">
        <f t="shared" si="56"/>
        <v>39900</v>
      </c>
      <c r="AL216" s="169">
        <f>設定!$D$78</f>
        <v>1.1000000000000001</v>
      </c>
      <c r="AM216" s="130">
        <f>設定!$E$82</f>
        <v>0</v>
      </c>
      <c r="AN216" s="130">
        <f>設定!$I$82</f>
        <v>0</v>
      </c>
      <c r="AO216" s="954">
        <f t="shared" si="57"/>
        <v>43890</v>
      </c>
      <c r="AP216" s="206"/>
      <c r="AQ216" s="204">
        <f t="shared" si="51"/>
        <v>1</v>
      </c>
    </row>
    <row r="217" spans="2:43">
      <c r="B217" s="246">
        <v>1</v>
      </c>
      <c r="D217" s="1" t="s">
        <v>773</v>
      </c>
      <c r="E217" s="1" t="s">
        <v>828</v>
      </c>
      <c r="F217" s="1" t="s">
        <v>669</v>
      </c>
      <c r="G217" s="210" t="str">
        <f t="shared" si="37"/>
        <v>185</v>
      </c>
      <c r="H217" s="210" t="str">
        <f t="shared" si="38"/>
        <v>50</v>
      </c>
      <c r="I217" s="210" t="str">
        <f t="shared" si="39"/>
        <v>16</v>
      </c>
      <c r="J217" s="130"/>
      <c r="L217" s="130"/>
      <c r="M217" s="130" t="s">
        <v>1837</v>
      </c>
      <c r="N217" s="1" t="s">
        <v>774</v>
      </c>
      <c r="O217" s="1" t="s">
        <v>775</v>
      </c>
      <c r="P217" s="1" t="str">
        <f t="shared" si="52"/>
        <v/>
      </c>
      <c r="Q217" s="168">
        <v>36800</v>
      </c>
      <c r="R217" s="186">
        <f>設定!$F$3</f>
        <v>1</v>
      </c>
      <c r="S217" s="130">
        <f>設定!$E$6</f>
        <v>1</v>
      </c>
      <c r="T217" s="950">
        <f t="shared" si="45"/>
        <v>36800</v>
      </c>
      <c r="U217" s="130">
        <f>設定!$E$12</f>
        <v>0</v>
      </c>
      <c r="V217" s="130">
        <f>設定!$I$12</f>
        <v>1</v>
      </c>
      <c r="W217" s="187">
        <f>設定!$C$27</f>
        <v>0</v>
      </c>
      <c r="X217" s="951">
        <f t="shared" si="53"/>
        <v>36800</v>
      </c>
      <c r="Y217" s="130">
        <f>設定!$E$35</f>
        <v>0</v>
      </c>
      <c r="Z217" s="130">
        <f>設定!$I$35</f>
        <v>1</v>
      </c>
      <c r="AA217" s="188">
        <f>設定!$D$41</f>
        <v>0</v>
      </c>
      <c r="AB217" s="187">
        <f>設定!$C$53</f>
        <v>1</v>
      </c>
      <c r="AC217" s="950">
        <f t="shared" si="54"/>
        <v>36800</v>
      </c>
      <c r="AD217" s="186">
        <f>設定!$D$78</f>
        <v>1.1000000000000001</v>
      </c>
      <c r="AE217" s="130">
        <f>設定!$E$82</f>
        <v>0</v>
      </c>
      <c r="AF217" s="130">
        <f>設定!$I$82</f>
        <v>0</v>
      </c>
      <c r="AG217" s="952">
        <f t="shared" si="55"/>
        <v>40480</v>
      </c>
      <c r="AH217" s="130">
        <f>設定!$E$35</f>
        <v>0</v>
      </c>
      <c r="AI217" s="130">
        <f>設定!$I$35</f>
        <v>1</v>
      </c>
      <c r="AJ217" s="187">
        <f>設定!$C$72</f>
        <v>0</v>
      </c>
      <c r="AK217" s="953">
        <f t="shared" si="56"/>
        <v>36800</v>
      </c>
      <c r="AL217" s="186">
        <f>設定!$D$78</f>
        <v>1.1000000000000001</v>
      </c>
      <c r="AM217" s="130">
        <f>設定!$E$82</f>
        <v>0</v>
      </c>
      <c r="AN217" s="130">
        <f>設定!$I$82</f>
        <v>0</v>
      </c>
      <c r="AO217" s="954">
        <f t="shared" si="57"/>
        <v>40480</v>
      </c>
      <c r="AP217" s="206"/>
      <c r="AQ217" s="204">
        <f t="shared" si="51"/>
        <v>1</v>
      </c>
    </row>
    <row r="218" spans="2:43">
      <c r="B218" s="246">
        <v>1</v>
      </c>
      <c r="D218" s="1" t="s">
        <v>630</v>
      </c>
      <c r="E218" s="1" t="s">
        <v>828</v>
      </c>
      <c r="F218" s="1" t="s">
        <v>669</v>
      </c>
      <c r="G218" s="208" t="str">
        <f t="shared" si="37"/>
        <v>205</v>
      </c>
      <c r="H218" s="208" t="str">
        <f t="shared" si="38"/>
        <v>50</v>
      </c>
      <c r="I218" s="208" t="str">
        <f t="shared" si="39"/>
        <v>16</v>
      </c>
      <c r="J218" s="130"/>
      <c r="L218" s="130"/>
      <c r="M218" s="130" t="s">
        <v>1837</v>
      </c>
      <c r="N218" s="1" t="s">
        <v>50</v>
      </c>
      <c r="O218" s="1" t="s">
        <v>202</v>
      </c>
      <c r="P218" s="1" t="str">
        <f t="shared" si="52"/>
        <v/>
      </c>
      <c r="Q218" s="168">
        <v>42000</v>
      </c>
      <c r="R218" s="169">
        <f>設定!$F$3</f>
        <v>1</v>
      </c>
      <c r="S218" s="130">
        <f>設定!$E$6</f>
        <v>1</v>
      </c>
      <c r="T218" s="950">
        <f t="shared" si="45"/>
        <v>42000</v>
      </c>
      <c r="U218" s="130">
        <f>設定!$E$12</f>
        <v>0</v>
      </c>
      <c r="V218" s="130">
        <f>設定!$I$12</f>
        <v>1</v>
      </c>
      <c r="W218" s="170">
        <f>設定!$C$27</f>
        <v>0</v>
      </c>
      <c r="X218" s="951">
        <f t="shared" si="53"/>
        <v>42000</v>
      </c>
      <c r="Y218" s="130">
        <f>設定!$E$35</f>
        <v>0</v>
      </c>
      <c r="Z218" s="130">
        <f>設定!$I$35</f>
        <v>1</v>
      </c>
      <c r="AA218" s="171">
        <f>設定!$D$41</f>
        <v>0</v>
      </c>
      <c r="AB218" s="170">
        <f>設定!$C$53</f>
        <v>1</v>
      </c>
      <c r="AC218" s="950">
        <f t="shared" si="54"/>
        <v>42000</v>
      </c>
      <c r="AD218" s="169">
        <f>設定!$D$78</f>
        <v>1.1000000000000001</v>
      </c>
      <c r="AE218" s="130">
        <f>設定!$E$82</f>
        <v>0</v>
      </c>
      <c r="AF218" s="130">
        <f>設定!$I$82</f>
        <v>0</v>
      </c>
      <c r="AG218" s="952">
        <f t="shared" si="55"/>
        <v>46200</v>
      </c>
      <c r="AH218" s="130">
        <f>設定!$E$35</f>
        <v>0</v>
      </c>
      <c r="AI218" s="130">
        <f>設定!$I$35</f>
        <v>1</v>
      </c>
      <c r="AJ218" s="170">
        <f>設定!$C$72</f>
        <v>0</v>
      </c>
      <c r="AK218" s="953">
        <f t="shared" si="56"/>
        <v>42000</v>
      </c>
      <c r="AL218" s="169">
        <f>設定!$D$78</f>
        <v>1.1000000000000001</v>
      </c>
      <c r="AM218" s="130">
        <f>設定!$E$82</f>
        <v>0</v>
      </c>
      <c r="AN218" s="130">
        <f>設定!$I$82</f>
        <v>0</v>
      </c>
      <c r="AO218" s="954">
        <f t="shared" si="57"/>
        <v>46200</v>
      </c>
      <c r="AP218" s="206"/>
      <c r="AQ218" s="204">
        <f t="shared" si="51"/>
        <v>1</v>
      </c>
    </row>
    <row r="219" spans="2:43">
      <c r="B219" s="246">
        <v>1</v>
      </c>
      <c r="D219" s="1" t="s">
        <v>631</v>
      </c>
      <c r="E219" s="1" t="s">
        <v>828</v>
      </c>
      <c r="F219" s="1" t="s">
        <v>669</v>
      </c>
      <c r="G219" s="208" t="str">
        <f t="shared" si="37"/>
        <v>225</v>
      </c>
      <c r="H219" s="208" t="str">
        <f t="shared" si="38"/>
        <v>50</v>
      </c>
      <c r="I219" s="208" t="str">
        <f t="shared" si="39"/>
        <v>16</v>
      </c>
      <c r="J219" s="130"/>
      <c r="L219" s="130"/>
      <c r="M219" s="130" t="s">
        <v>1837</v>
      </c>
      <c r="N219" s="1" t="s">
        <v>54</v>
      </c>
      <c r="O219" s="1" t="s">
        <v>205</v>
      </c>
      <c r="P219" s="1" t="str">
        <f t="shared" si="52"/>
        <v/>
      </c>
      <c r="Q219" s="168">
        <v>47700</v>
      </c>
      <c r="R219" s="169">
        <f>設定!$F$3</f>
        <v>1</v>
      </c>
      <c r="S219" s="130">
        <f>設定!$E$6</f>
        <v>1</v>
      </c>
      <c r="T219" s="950">
        <f t="shared" si="45"/>
        <v>47700</v>
      </c>
      <c r="U219" s="130">
        <f>設定!$E$12</f>
        <v>0</v>
      </c>
      <c r="V219" s="130">
        <f>設定!$I$12</f>
        <v>1</v>
      </c>
      <c r="W219" s="170">
        <f>設定!$C$27</f>
        <v>0</v>
      </c>
      <c r="X219" s="951">
        <f t="shared" si="53"/>
        <v>47700</v>
      </c>
      <c r="Y219" s="130">
        <f>設定!$E$35</f>
        <v>0</v>
      </c>
      <c r="Z219" s="130">
        <f>設定!$I$35</f>
        <v>1</v>
      </c>
      <c r="AA219" s="171">
        <f>設定!$D$41</f>
        <v>0</v>
      </c>
      <c r="AB219" s="170">
        <f>設定!$C$53</f>
        <v>1</v>
      </c>
      <c r="AC219" s="950">
        <f t="shared" si="54"/>
        <v>47700</v>
      </c>
      <c r="AD219" s="169">
        <f>設定!$D$78</f>
        <v>1.1000000000000001</v>
      </c>
      <c r="AE219" s="130">
        <f>設定!$E$82</f>
        <v>0</v>
      </c>
      <c r="AF219" s="130">
        <f>設定!$I$82</f>
        <v>0</v>
      </c>
      <c r="AG219" s="952">
        <f t="shared" si="55"/>
        <v>52470</v>
      </c>
      <c r="AH219" s="130">
        <f>設定!$E$35</f>
        <v>0</v>
      </c>
      <c r="AI219" s="130">
        <f>設定!$I$35</f>
        <v>1</v>
      </c>
      <c r="AJ219" s="170">
        <f>設定!$C$72</f>
        <v>0</v>
      </c>
      <c r="AK219" s="953">
        <f t="shared" si="56"/>
        <v>47700</v>
      </c>
      <c r="AL219" s="169">
        <f>設定!$D$78</f>
        <v>1.1000000000000001</v>
      </c>
      <c r="AM219" s="130">
        <f>設定!$E$82</f>
        <v>0</v>
      </c>
      <c r="AN219" s="130">
        <f>設定!$I$82</f>
        <v>0</v>
      </c>
      <c r="AO219" s="954">
        <f t="shared" si="57"/>
        <v>52470</v>
      </c>
      <c r="AP219" s="206"/>
      <c r="AQ219" s="204">
        <f t="shared" si="51"/>
        <v>1</v>
      </c>
    </row>
    <row r="220" spans="2:43">
      <c r="B220" s="246">
        <v>1</v>
      </c>
      <c r="D220" s="1" t="s">
        <v>632</v>
      </c>
      <c r="E220" s="1" t="s">
        <v>828</v>
      </c>
      <c r="F220" s="1" t="s">
        <v>669</v>
      </c>
      <c r="G220" s="208" t="str">
        <f t="shared" si="37"/>
        <v>205</v>
      </c>
      <c r="H220" s="208" t="str">
        <f t="shared" si="38"/>
        <v>55</v>
      </c>
      <c r="I220" s="208" t="str">
        <f t="shared" si="39"/>
        <v>16</v>
      </c>
      <c r="J220" s="130"/>
      <c r="L220" s="130"/>
      <c r="M220" s="174" t="s">
        <v>1730</v>
      </c>
      <c r="N220" s="1" t="s">
        <v>51</v>
      </c>
      <c r="O220" s="1" t="s">
        <v>203</v>
      </c>
      <c r="P220" s="1" t="str">
        <f t="shared" si="52"/>
        <v>△</v>
      </c>
      <c r="Q220" s="168">
        <v>39500</v>
      </c>
      <c r="R220" s="169">
        <f>設定!$F$3</f>
        <v>1</v>
      </c>
      <c r="S220" s="130">
        <f>設定!$E$6</f>
        <v>1</v>
      </c>
      <c r="T220" s="950">
        <f t="shared" si="45"/>
        <v>39500</v>
      </c>
      <c r="U220" s="130">
        <f>設定!$E$12</f>
        <v>0</v>
      </c>
      <c r="V220" s="130">
        <f>設定!$I$12</f>
        <v>1</v>
      </c>
      <c r="W220" s="170">
        <f>設定!$C$27</f>
        <v>0</v>
      </c>
      <c r="X220" s="951">
        <f t="shared" si="53"/>
        <v>39500</v>
      </c>
      <c r="Y220" s="130">
        <f>設定!$E$35</f>
        <v>0</v>
      </c>
      <c r="Z220" s="130">
        <f>設定!$I$35</f>
        <v>1</v>
      </c>
      <c r="AA220" s="171">
        <f>設定!$D$41</f>
        <v>0</v>
      </c>
      <c r="AB220" s="170">
        <f>設定!$C$53</f>
        <v>1</v>
      </c>
      <c r="AC220" s="950">
        <f t="shared" si="54"/>
        <v>39500</v>
      </c>
      <c r="AD220" s="169">
        <f>設定!$D$78</f>
        <v>1.1000000000000001</v>
      </c>
      <c r="AE220" s="130">
        <f>設定!$E$82</f>
        <v>0</v>
      </c>
      <c r="AF220" s="130">
        <f>設定!$I$82</f>
        <v>0</v>
      </c>
      <c r="AG220" s="952">
        <f t="shared" si="55"/>
        <v>43450</v>
      </c>
      <c r="AH220" s="130">
        <f>設定!$E$35</f>
        <v>0</v>
      </c>
      <c r="AI220" s="130">
        <f>設定!$I$35</f>
        <v>1</v>
      </c>
      <c r="AJ220" s="170">
        <f>設定!$C$72</f>
        <v>0</v>
      </c>
      <c r="AK220" s="953">
        <f t="shared" si="56"/>
        <v>39500</v>
      </c>
      <c r="AL220" s="169">
        <f>設定!$D$78</f>
        <v>1.1000000000000001</v>
      </c>
      <c r="AM220" s="130">
        <f>設定!$E$82</f>
        <v>0</v>
      </c>
      <c r="AN220" s="130">
        <f>設定!$I$82</f>
        <v>0</v>
      </c>
      <c r="AO220" s="954">
        <f t="shared" si="57"/>
        <v>43450</v>
      </c>
      <c r="AP220" s="206"/>
      <c r="AQ220" s="204">
        <f t="shared" si="51"/>
        <v>1</v>
      </c>
    </row>
    <row r="221" spans="2:43">
      <c r="B221" s="246">
        <v>1</v>
      </c>
      <c r="D221" s="1" t="s">
        <v>633</v>
      </c>
      <c r="E221" s="1" t="s">
        <v>828</v>
      </c>
      <c r="F221" s="1" t="s">
        <v>669</v>
      </c>
      <c r="G221" s="208" t="str">
        <f t="shared" si="37"/>
        <v>225</v>
      </c>
      <c r="H221" s="208" t="str">
        <f t="shared" si="38"/>
        <v>55</v>
      </c>
      <c r="I221" s="208" t="str">
        <f t="shared" si="39"/>
        <v>16</v>
      </c>
      <c r="J221" s="130" t="s">
        <v>304</v>
      </c>
      <c r="L221" s="130"/>
      <c r="M221" s="130" t="s">
        <v>1837</v>
      </c>
      <c r="N221" s="1" t="s">
        <v>53</v>
      </c>
      <c r="O221" s="1" t="s">
        <v>1527</v>
      </c>
      <c r="P221" s="1" t="str">
        <f t="shared" si="52"/>
        <v>★</v>
      </c>
      <c r="Q221" s="168">
        <v>46600</v>
      </c>
      <c r="R221" s="169">
        <f>設定!$F$3</f>
        <v>1</v>
      </c>
      <c r="S221" s="130">
        <f>設定!$E$6</f>
        <v>1</v>
      </c>
      <c r="T221" s="950">
        <f t="shared" si="45"/>
        <v>46600</v>
      </c>
      <c r="U221" s="130">
        <f>設定!$E$12</f>
        <v>0</v>
      </c>
      <c r="V221" s="130">
        <f>設定!$I$12</f>
        <v>1</v>
      </c>
      <c r="W221" s="170">
        <f>設定!$C$27</f>
        <v>0</v>
      </c>
      <c r="X221" s="951">
        <f t="shared" si="53"/>
        <v>46600</v>
      </c>
      <c r="Y221" s="130">
        <f>設定!$E$35</f>
        <v>0</v>
      </c>
      <c r="Z221" s="130">
        <f>設定!$I$35</f>
        <v>1</v>
      </c>
      <c r="AA221" s="171">
        <f>設定!$D$41</f>
        <v>0</v>
      </c>
      <c r="AB221" s="170">
        <f>設定!$C$53</f>
        <v>1</v>
      </c>
      <c r="AC221" s="950">
        <f t="shared" si="54"/>
        <v>46600</v>
      </c>
      <c r="AD221" s="169">
        <f>設定!$D$78</f>
        <v>1.1000000000000001</v>
      </c>
      <c r="AE221" s="130">
        <f>設定!$E$82</f>
        <v>0</v>
      </c>
      <c r="AF221" s="130">
        <f>設定!$I$82</f>
        <v>0</v>
      </c>
      <c r="AG221" s="952">
        <f t="shared" si="55"/>
        <v>51260</v>
      </c>
      <c r="AH221" s="130">
        <f>設定!$E$35</f>
        <v>0</v>
      </c>
      <c r="AI221" s="130">
        <f>設定!$I$35</f>
        <v>1</v>
      </c>
      <c r="AJ221" s="170">
        <f>設定!$C$72</f>
        <v>0</v>
      </c>
      <c r="AK221" s="953">
        <f t="shared" si="56"/>
        <v>46600</v>
      </c>
      <c r="AL221" s="169">
        <f>設定!$D$78</f>
        <v>1.1000000000000001</v>
      </c>
      <c r="AM221" s="130">
        <f>設定!$E$82</f>
        <v>0</v>
      </c>
      <c r="AN221" s="130">
        <f>設定!$I$82</f>
        <v>0</v>
      </c>
      <c r="AO221" s="954">
        <f t="shared" si="57"/>
        <v>51260</v>
      </c>
      <c r="AP221" s="206"/>
      <c r="AQ221" s="204">
        <f t="shared" si="51"/>
        <v>1</v>
      </c>
    </row>
    <row r="222" spans="2:43">
      <c r="B222" s="246">
        <v>1</v>
      </c>
      <c r="D222" s="1" t="s">
        <v>634</v>
      </c>
      <c r="E222" s="1" t="s">
        <v>310</v>
      </c>
      <c r="F222" s="1" t="s">
        <v>669</v>
      </c>
      <c r="G222" s="208" t="str">
        <f t="shared" si="37"/>
        <v>175</v>
      </c>
      <c r="H222" s="208" t="str">
        <f t="shared" si="38"/>
        <v>60</v>
      </c>
      <c r="I222" s="208" t="str">
        <f t="shared" si="39"/>
        <v>16</v>
      </c>
      <c r="J222" s="130"/>
      <c r="L222" s="130"/>
      <c r="M222" s="174" t="s">
        <v>1730</v>
      </c>
      <c r="N222" s="1" t="s">
        <v>55</v>
      </c>
      <c r="O222" s="1" t="s">
        <v>206</v>
      </c>
      <c r="P222" s="1" t="str">
        <f t="shared" si="52"/>
        <v>△</v>
      </c>
      <c r="Q222" s="168">
        <v>27900</v>
      </c>
      <c r="R222" s="169">
        <f>設定!$F$3</f>
        <v>1</v>
      </c>
      <c r="S222" s="130">
        <f>設定!$E$6</f>
        <v>1</v>
      </c>
      <c r="T222" s="950">
        <f t="shared" si="45"/>
        <v>27900</v>
      </c>
      <c r="U222" s="130">
        <f>設定!$E$12</f>
        <v>0</v>
      </c>
      <c r="V222" s="130">
        <f>設定!$I$12</f>
        <v>1</v>
      </c>
      <c r="W222" s="170">
        <f>設定!$C$27</f>
        <v>0</v>
      </c>
      <c r="X222" s="951">
        <f t="shared" si="53"/>
        <v>27900</v>
      </c>
      <c r="Y222" s="130">
        <f>設定!$E$35</f>
        <v>0</v>
      </c>
      <c r="Z222" s="130">
        <f>設定!$I$35</f>
        <v>1</v>
      </c>
      <c r="AA222" s="171">
        <f>設定!$D$41</f>
        <v>0</v>
      </c>
      <c r="AB222" s="170">
        <f>設定!$C$53</f>
        <v>1</v>
      </c>
      <c r="AC222" s="950">
        <f t="shared" si="54"/>
        <v>27900</v>
      </c>
      <c r="AD222" s="169">
        <f>設定!$D$78</f>
        <v>1.1000000000000001</v>
      </c>
      <c r="AE222" s="130">
        <f>設定!$E$82</f>
        <v>0</v>
      </c>
      <c r="AF222" s="130">
        <f>設定!$I$82</f>
        <v>0</v>
      </c>
      <c r="AG222" s="952">
        <f t="shared" si="55"/>
        <v>30690</v>
      </c>
      <c r="AH222" s="130">
        <f>設定!$E$35</f>
        <v>0</v>
      </c>
      <c r="AI222" s="130">
        <f>設定!$I$35</f>
        <v>1</v>
      </c>
      <c r="AJ222" s="170">
        <f>設定!$C$72</f>
        <v>0</v>
      </c>
      <c r="AK222" s="953">
        <f t="shared" si="56"/>
        <v>27900</v>
      </c>
      <c r="AL222" s="169">
        <f>設定!$D$78</f>
        <v>1.1000000000000001</v>
      </c>
      <c r="AM222" s="130">
        <f>設定!$E$82</f>
        <v>0</v>
      </c>
      <c r="AN222" s="130">
        <f>設定!$I$82</f>
        <v>0</v>
      </c>
      <c r="AO222" s="954">
        <f t="shared" si="57"/>
        <v>30690</v>
      </c>
      <c r="AP222" s="206"/>
      <c r="AQ222" s="204">
        <f t="shared" si="51"/>
        <v>1</v>
      </c>
    </row>
    <row r="223" spans="2:43">
      <c r="B223" s="246">
        <v>1</v>
      </c>
      <c r="D223" s="1" t="s">
        <v>776</v>
      </c>
      <c r="E223" s="1" t="s">
        <v>310</v>
      </c>
      <c r="F223" s="1" t="s">
        <v>669</v>
      </c>
      <c r="G223" s="210" t="str">
        <f t="shared" si="37"/>
        <v>185</v>
      </c>
      <c r="H223" s="210" t="str">
        <f t="shared" si="38"/>
        <v>60</v>
      </c>
      <c r="I223" s="210" t="str">
        <f t="shared" si="39"/>
        <v>16</v>
      </c>
      <c r="J223" s="130"/>
      <c r="L223" s="130"/>
      <c r="M223" s="174" t="s">
        <v>1730</v>
      </c>
      <c r="N223" s="1" t="s">
        <v>56</v>
      </c>
      <c r="O223" s="1" t="s">
        <v>207</v>
      </c>
      <c r="P223" s="1" t="str">
        <f t="shared" si="52"/>
        <v>△</v>
      </c>
      <c r="Q223" s="168">
        <v>29700</v>
      </c>
      <c r="R223" s="186">
        <f>設定!$F$3</f>
        <v>1</v>
      </c>
      <c r="S223" s="130">
        <f>設定!$E$6</f>
        <v>1</v>
      </c>
      <c r="T223" s="950">
        <f t="shared" si="45"/>
        <v>29700</v>
      </c>
      <c r="U223" s="130">
        <f>設定!$E$12</f>
        <v>0</v>
      </c>
      <c r="V223" s="130">
        <f>設定!$I$12</f>
        <v>1</v>
      </c>
      <c r="W223" s="187">
        <f>設定!$C$27</f>
        <v>0</v>
      </c>
      <c r="X223" s="951">
        <f t="shared" si="53"/>
        <v>29700</v>
      </c>
      <c r="Y223" s="130">
        <f>設定!$E$35</f>
        <v>0</v>
      </c>
      <c r="Z223" s="130">
        <f>設定!$I$35</f>
        <v>1</v>
      </c>
      <c r="AA223" s="188">
        <f>設定!$D$41</f>
        <v>0</v>
      </c>
      <c r="AB223" s="187">
        <f>設定!$C$53</f>
        <v>1</v>
      </c>
      <c r="AC223" s="950">
        <f t="shared" si="54"/>
        <v>29700</v>
      </c>
      <c r="AD223" s="186">
        <f>設定!$D$78</f>
        <v>1.1000000000000001</v>
      </c>
      <c r="AE223" s="130">
        <f>設定!$E$82</f>
        <v>0</v>
      </c>
      <c r="AF223" s="130">
        <f>設定!$I$82</f>
        <v>0</v>
      </c>
      <c r="AG223" s="952">
        <f t="shared" si="55"/>
        <v>32670</v>
      </c>
      <c r="AH223" s="130">
        <f>設定!$E$35</f>
        <v>0</v>
      </c>
      <c r="AI223" s="130">
        <f>設定!$I$35</f>
        <v>1</v>
      </c>
      <c r="AJ223" s="187">
        <f>設定!$C$72</f>
        <v>0</v>
      </c>
      <c r="AK223" s="953">
        <f t="shared" si="56"/>
        <v>29700</v>
      </c>
      <c r="AL223" s="186">
        <f>設定!$D$78</f>
        <v>1.1000000000000001</v>
      </c>
      <c r="AM223" s="130">
        <f>設定!$E$82</f>
        <v>0</v>
      </c>
      <c r="AN223" s="130">
        <f>設定!$I$82</f>
        <v>0</v>
      </c>
      <c r="AO223" s="954">
        <f t="shared" si="57"/>
        <v>32670</v>
      </c>
      <c r="AP223" s="206"/>
      <c r="AQ223" s="204">
        <f t="shared" si="51"/>
        <v>1</v>
      </c>
    </row>
    <row r="224" spans="2:43">
      <c r="B224" s="246">
        <v>1</v>
      </c>
      <c r="D224" s="1" t="s">
        <v>635</v>
      </c>
      <c r="E224" s="1" t="s">
        <v>310</v>
      </c>
      <c r="F224" s="1" t="s">
        <v>669</v>
      </c>
      <c r="G224" s="208" t="str">
        <f t="shared" si="37"/>
        <v>195</v>
      </c>
      <c r="H224" s="208" t="str">
        <f t="shared" si="38"/>
        <v>60</v>
      </c>
      <c r="I224" s="208" t="str">
        <f t="shared" si="39"/>
        <v>16</v>
      </c>
      <c r="J224" s="130"/>
      <c r="L224" s="130"/>
      <c r="M224" s="174" t="s">
        <v>1730</v>
      </c>
      <c r="N224" s="1" t="s">
        <v>57</v>
      </c>
      <c r="O224" s="1" t="s">
        <v>208</v>
      </c>
      <c r="P224" s="1" t="str">
        <f t="shared" si="52"/>
        <v>△</v>
      </c>
      <c r="Q224" s="168">
        <v>31600</v>
      </c>
      <c r="R224" s="169">
        <f>設定!$F$3</f>
        <v>1</v>
      </c>
      <c r="S224" s="130">
        <f>設定!$E$6</f>
        <v>1</v>
      </c>
      <c r="T224" s="950">
        <f t="shared" si="45"/>
        <v>31600</v>
      </c>
      <c r="U224" s="130">
        <f>設定!$E$12</f>
        <v>0</v>
      </c>
      <c r="V224" s="130">
        <f>設定!$I$12</f>
        <v>1</v>
      </c>
      <c r="W224" s="170">
        <f>設定!$C$27</f>
        <v>0</v>
      </c>
      <c r="X224" s="951">
        <f t="shared" si="53"/>
        <v>31600</v>
      </c>
      <c r="Y224" s="130">
        <f>設定!$E$35</f>
        <v>0</v>
      </c>
      <c r="Z224" s="130">
        <f>設定!$I$35</f>
        <v>1</v>
      </c>
      <c r="AA224" s="171">
        <f>設定!$D$41</f>
        <v>0</v>
      </c>
      <c r="AB224" s="170">
        <f>設定!$C$53</f>
        <v>1</v>
      </c>
      <c r="AC224" s="950">
        <f t="shared" si="54"/>
        <v>31600</v>
      </c>
      <c r="AD224" s="169">
        <f>設定!$D$78</f>
        <v>1.1000000000000001</v>
      </c>
      <c r="AE224" s="130">
        <f>設定!$E$82</f>
        <v>0</v>
      </c>
      <c r="AF224" s="130">
        <f>設定!$I$82</f>
        <v>0</v>
      </c>
      <c r="AG224" s="952">
        <f t="shared" si="55"/>
        <v>34760</v>
      </c>
      <c r="AH224" s="130">
        <f>設定!$E$35</f>
        <v>0</v>
      </c>
      <c r="AI224" s="130">
        <f>設定!$I$35</f>
        <v>1</v>
      </c>
      <c r="AJ224" s="170">
        <f>設定!$C$72</f>
        <v>0</v>
      </c>
      <c r="AK224" s="953">
        <f t="shared" si="56"/>
        <v>31600</v>
      </c>
      <c r="AL224" s="169">
        <f>設定!$D$78</f>
        <v>1.1000000000000001</v>
      </c>
      <c r="AM224" s="130">
        <f>設定!$E$82</f>
        <v>0</v>
      </c>
      <c r="AN224" s="130">
        <f>設定!$I$82</f>
        <v>0</v>
      </c>
      <c r="AO224" s="954">
        <f t="shared" si="57"/>
        <v>34760</v>
      </c>
      <c r="AP224" s="206"/>
      <c r="AQ224" s="204">
        <f t="shared" si="51"/>
        <v>1</v>
      </c>
    </row>
    <row r="225" spans="2:43">
      <c r="B225" s="246">
        <v>1</v>
      </c>
      <c r="D225" s="1" t="s">
        <v>636</v>
      </c>
      <c r="E225" s="1" t="s">
        <v>310</v>
      </c>
      <c r="F225" s="1" t="s">
        <v>669</v>
      </c>
      <c r="G225" s="208" t="str">
        <f t="shared" si="37"/>
        <v>205</v>
      </c>
      <c r="H225" s="208" t="str">
        <f t="shared" si="38"/>
        <v>60</v>
      </c>
      <c r="I225" s="208" t="str">
        <f t="shared" si="39"/>
        <v>16</v>
      </c>
      <c r="J225" s="130" t="s">
        <v>304</v>
      </c>
      <c r="L225" s="130"/>
      <c r="M225" s="174" t="s">
        <v>1730</v>
      </c>
      <c r="N225" s="1" t="s">
        <v>58</v>
      </c>
      <c r="O225" s="1" t="s">
        <v>1234</v>
      </c>
      <c r="P225" s="1" t="str">
        <f t="shared" si="52"/>
        <v>△★</v>
      </c>
      <c r="Q225" s="168">
        <v>33300</v>
      </c>
      <c r="R225" s="169">
        <f>設定!$F$3</f>
        <v>1</v>
      </c>
      <c r="S225" s="130">
        <f>設定!$E$6</f>
        <v>1</v>
      </c>
      <c r="T225" s="950">
        <f t="shared" si="45"/>
        <v>33300</v>
      </c>
      <c r="U225" s="130">
        <f>設定!$E$12</f>
        <v>0</v>
      </c>
      <c r="V225" s="130">
        <f>設定!$I$12</f>
        <v>1</v>
      </c>
      <c r="W225" s="170">
        <f>設定!$C$27</f>
        <v>0</v>
      </c>
      <c r="X225" s="951">
        <f t="shared" si="53"/>
        <v>33300</v>
      </c>
      <c r="Y225" s="130">
        <f>設定!$E$35</f>
        <v>0</v>
      </c>
      <c r="Z225" s="130">
        <f>設定!$I$35</f>
        <v>1</v>
      </c>
      <c r="AA225" s="171">
        <f>設定!$D$41</f>
        <v>0</v>
      </c>
      <c r="AB225" s="170">
        <f>設定!$C$53</f>
        <v>1</v>
      </c>
      <c r="AC225" s="950">
        <f t="shared" si="54"/>
        <v>33300</v>
      </c>
      <c r="AD225" s="169">
        <f>設定!$D$78</f>
        <v>1.1000000000000001</v>
      </c>
      <c r="AE225" s="130">
        <f>設定!$E$82</f>
        <v>0</v>
      </c>
      <c r="AF225" s="130">
        <f>設定!$I$82</f>
        <v>0</v>
      </c>
      <c r="AG225" s="952">
        <f t="shared" si="55"/>
        <v>36630</v>
      </c>
      <c r="AH225" s="130">
        <f>設定!$E$35</f>
        <v>0</v>
      </c>
      <c r="AI225" s="130">
        <f>設定!$I$35</f>
        <v>1</v>
      </c>
      <c r="AJ225" s="170">
        <f>設定!$C$72</f>
        <v>0</v>
      </c>
      <c r="AK225" s="953">
        <f t="shared" si="56"/>
        <v>33300</v>
      </c>
      <c r="AL225" s="169">
        <f>設定!$D$78</f>
        <v>1.1000000000000001</v>
      </c>
      <c r="AM225" s="130">
        <f>設定!$E$82</f>
        <v>0</v>
      </c>
      <c r="AN225" s="130">
        <f>設定!$I$82</f>
        <v>0</v>
      </c>
      <c r="AO225" s="954">
        <f t="shared" si="57"/>
        <v>36630</v>
      </c>
      <c r="AP225" s="206"/>
      <c r="AQ225" s="204">
        <f t="shared" si="51"/>
        <v>1</v>
      </c>
    </row>
    <row r="226" spans="2:43">
      <c r="B226" s="246">
        <v>1</v>
      </c>
      <c r="D226" s="1" t="s">
        <v>637</v>
      </c>
      <c r="E226" s="1" t="s">
        <v>310</v>
      </c>
      <c r="F226" s="1" t="s">
        <v>669</v>
      </c>
      <c r="G226" s="208" t="str">
        <f t="shared" si="37"/>
        <v>215</v>
      </c>
      <c r="H226" s="208" t="str">
        <f t="shared" si="38"/>
        <v>60</v>
      </c>
      <c r="I226" s="208" t="str">
        <f t="shared" si="39"/>
        <v>16</v>
      </c>
      <c r="J226" s="130"/>
      <c r="L226" s="130"/>
      <c r="M226" s="174" t="s">
        <v>1730</v>
      </c>
      <c r="N226" s="1" t="s">
        <v>59</v>
      </c>
      <c r="O226" s="1" t="s">
        <v>209</v>
      </c>
      <c r="P226" s="1" t="str">
        <f t="shared" si="52"/>
        <v>△</v>
      </c>
      <c r="Q226" s="168">
        <v>35200</v>
      </c>
      <c r="R226" s="169">
        <f>設定!$F$3</f>
        <v>1</v>
      </c>
      <c r="S226" s="130">
        <f>設定!$E$6</f>
        <v>1</v>
      </c>
      <c r="T226" s="950">
        <f t="shared" si="45"/>
        <v>35200</v>
      </c>
      <c r="U226" s="130">
        <f>設定!$E$12</f>
        <v>0</v>
      </c>
      <c r="V226" s="130">
        <f>設定!$I$12</f>
        <v>1</v>
      </c>
      <c r="W226" s="170">
        <f>設定!$C$27</f>
        <v>0</v>
      </c>
      <c r="X226" s="951">
        <f t="shared" si="53"/>
        <v>35200</v>
      </c>
      <c r="Y226" s="130">
        <f>設定!$E$35</f>
        <v>0</v>
      </c>
      <c r="Z226" s="130">
        <f>設定!$I$35</f>
        <v>1</v>
      </c>
      <c r="AA226" s="171">
        <f>設定!$D$41</f>
        <v>0</v>
      </c>
      <c r="AB226" s="170">
        <f>設定!$C$53</f>
        <v>1</v>
      </c>
      <c r="AC226" s="950">
        <f t="shared" si="54"/>
        <v>35200</v>
      </c>
      <c r="AD226" s="169">
        <f>設定!$D$78</f>
        <v>1.1000000000000001</v>
      </c>
      <c r="AE226" s="130">
        <f>設定!$E$82</f>
        <v>0</v>
      </c>
      <c r="AF226" s="130">
        <f>設定!$I$82</f>
        <v>0</v>
      </c>
      <c r="AG226" s="952">
        <f t="shared" si="55"/>
        <v>38720</v>
      </c>
      <c r="AH226" s="130">
        <f>設定!$E$35</f>
        <v>0</v>
      </c>
      <c r="AI226" s="130">
        <f>設定!$I$35</f>
        <v>1</v>
      </c>
      <c r="AJ226" s="170">
        <f>設定!$C$72</f>
        <v>0</v>
      </c>
      <c r="AK226" s="953">
        <f t="shared" si="56"/>
        <v>35200</v>
      </c>
      <c r="AL226" s="169">
        <f>設定!$D$78</f>
        <v>1.1000000000000001</v>
      </c>
      <c r="AM226" s="130">
        <f>設定!$E$82</f>
        <v>0</v>
      </c>
      <c r="AN226" s="130">
        <f>設定!$I$82</f>
        <v>0</v>
      </c>
      <c r="AO226" s="954">
        <f t="shared" si="57"/>
        <v>38720</v>
      </c>
      <c r="AP226" s="206"/>
      <c r="AQ226" s="204">
        <f t="shared" si="51"/>
        <v>1</v>
      </c>
    </row>
    <row r="227" spans="2:43">
      <c r="B227" s="246">
        <v>1</v>
      </c>
      <c r="D227" s="1" t="s">
        <v>638</v>
      </c>
      <c r="E227" s="1" t="s">
        <v>311</v>
      </c>
      <c r="F227" s="1" t="s">
        <v>669</v>
      </c>
      <c r="G227" s="208" t="str">
        <f t="shared" si="37"/>
        <v>195</v>
      </c>
      <c r="H227" s="208" t="str">
        <f t="shared" si="38"/>
        <v>65</v>
      </c>
      <c r="I227" s="208" t="str">
        <f t="shared" si="39"/>
        <v>16</v>
      </c>
      <c r="J227" s="130"/>
      <c r="L227" s="130"/>
      <c r="M227" s="174" t="s">
        <v>1730</v>
      </c>
      <c r="N227" s="1" t="s">
        <v>61</v>
      </c>
      <c r="O227" s="1" t="s">
        <v>211</v>
      </c>
      <c r="P227" s="1" t="str">
        <f t="shared" si="52"/>
        <v>△</v>
      </c>
      <c r="Q227" s="168">
        <v>28300</v>
      </c>
      <c r="R227" s="169">
        <f>設定!$F$3</f>
        <v>1</v>
      </c>
      <c r="S227" s="130">
        <f>設定!$E$6</f>
        <v>1</v>
      </c>
      <c r="T227" s="950">
        <f t="shared" si="45"/>
        <v>28300</v>
      </c>
      <c r="U227" s="130">
        <f>設定!$E$12</f>
        <v>0</v>
      </c>
      <c r="V227" s="130">
        <f>設定!$I$12</f>
        <v>1</v>
      </c>
      <c r="W227" s="170">
        <f>設定!$C$27</f>
        <v>0</v>
      </c>
      <c r="X227" s="951">
        <f t="shared" si="53"/>
        <v>28300</v>
      </c>
      <c r="Y227" s="130">
        <f>設定!$E$35</f>
        <v>0</v>
      </c>
      <c r="Z227" s="130">
        <f>設定!$I$35</f>
        <v>1</v>
      </c>
      <c r="AA227" s="171">
        <f>設定!$D$41</f>
        <v>0</v>
      </c>
      <c r="AB227" s="170">
        <f>設定!$C$53</f>
        <v>1</v>
      </c>
      <c r="AC227" s="950">
        <f t="shared" si="54"/>
        <v>28300</v>
      </c>
      <c r="AD227" s="169">
        <f>設定!$D$78</f>
        <v>1.1000000000000001</v>
      </c>
      <c r="AE227" s="130">
        <f>設定!$E$82</f>
        <v>0</v>
      </c>
      <c r="AF227" s="130">
        <f>設定!$I$82</f>
        <v>0</v>
      </c>
      <c r="AG227" s="952">
        <f t="shared" si="55"/>
        <v>31130</v>
      </c>
      <c r="AH227" s="130">
        <f>設定!$E$35</f>
        <v>0</v>
      </c>
      <c r="AI227" s="130">
        <f>設定!$I$35</f>
        <v>1</v>
      </c>
      <c r="AJ227" s="170">
        <f>設定!$C$72</f>
        <v>0</v>
      </c>
      <c r="AK227" s="953">
        <f t="shared" si="56"/>
        <v>28300</v>
      </c>
      <c r="AL227" s="169">
        <f>設定!$D$78</f>
        <v>1.1000000000000001</v>
      </c>
      <c r="AM227" s="130">
        <f>設定!$E$82</f>
        <v>0</v>
      </c>
      <c r="AN227" s="130">
        <f>設定!$I$82</f>
        <v>0</v>
      </c>
      <c r="AO227" s="954">
        <f t="shared" si="57"/>
        <v>31130</v>
      </c>
      <c r="AP227" s="206"/>
      <c r="AQ227" s="204">
        <f t="shared" si="51"/>
        <v>1</v>
      </c>
    </row>
    <row r="228" spans="2:43">
      <c r="B228" s="246">
        <v>1</v>
      </c>
      <c r="D228" s="1" t="s">
        <v>639</v>
      </c>
      <c r="E228" s="1" t="s">
        <v>311</v>
      </c>
      <c r="F228" s="1" t="s">
        <v>669</v>
      </c>
      <c r="G228" s="208" t="str">
        <f t="shared" si="37"/>
        <v>205</v>
      </c>
      <c r="H228" s="208" t="str">
        <f t="shared" si="38"/>
        <v>65</v>
      </c>
      <c r="I228" s="208" t="str">
        <f t="shared" si="39"/>
        <v>16</v>
      </c>
      <c r="J228" s="130"/>
      <c r="L228" s="130"/>
      <c r="M228" s="174" t="s">
        <v>1730</v>
      </c>
      <c r="N228" s="1" t="s">
        <v>62</v>
      </c>
      <c r="O228" s="1" t="s">
        <v>212</v>
      </c>
      <c r="P228" s="1" t="str">
        <f t="shared" si="52"/>
        <v>△</v>
      </c>
      <c r="Q228" s="168">
        <v>28400</v>
      </c>
      <c r="R228" s="169">
        <f>設定!$F$3</f>
        <v>1</v>
      </c>
      <c r="S228" s="130">
        <f>設定!$E$6</f>
        <v>1</v>
      </c>
      <c r="T228" s="950">
        <f t="shared" si="45"/>
        <v>28400</v>
      </c>
      <c r="U228" s="130">
        <f>設定!$E$12</f>
        <v>0</v>
      </c>
      <c r="V228" s="130">
        <f>設定!$I$12</f>
        <v>1</v>
      </c>
      <c r="W228" s="170">
        <f>設定!$C$27</f>
        <v>0</v>
      </c>
      <c r="X228" s="951">
        <f t="shared" si="53"/>
        <v>28400</v>
      </c>
      <c r="Y228" s="130">
        <f>設定!$E$35</f>
        <v>0</v>
      </c>
      <c r="Z228" s="130">
        <f>設定!$I$35</f>
        <v>1</v>
      </c>
      <c r="AA228" s="171">
        <f>設定!$D$41</f>
        <v>0</v>
      </c>
      <c r="AB228" s="170">
        <f>設定!$C$53</f>
        <v>1</v>
      </c>
      <c r="AC228" s="950">
        <f t="shared" si="54"/>
        <v>28400</v>
      </c>
      <c r="AD228" s="169">
        <f>設定!$D$78</f>
        <v>1.1000000000000001</v>
      </c>
      <c r="AE228" s="130">
        <f>設定!$E$82</f>
        <v>0</v>
      </c>
      <c r="AF228" s="130">
        <f>設定!$I$82</f>
        <v>0</v>
      </c>
      <c r="AG228" s="952">
        <f t="shared" si="55"/>
        <v>31240</v>
      </c>
      <c r="AH228" s="130">
        <f>設定!$E$35</f>
        <v>0</v>
      </c>
      <c r="AI228" s="130">
        <f>設定!$I$35</f>
        <v>1</v>
      </c>
      <c r="AJ228" s="170">
        <f>設定!$C$72</f>
        <v>0</v>
      </c>
      <c r="AK228" s="953">
        <f t="shared" si="56"/>
        <v>28400</v>
      </c>
      <c r="AL228" s="169">
        <f>設定!$D$78</f>
        <v>1.1000000000000001</v>
      </c>
      <c r="AM228" s="130">
        <f>設定!$E$82</f>
        <v>0</v>
      </c>
      <c r="AN228" s="130">
        <f>設定!$I$82</f>
        <v>0</v>
      </c>
      <c r="AO228" s="954">
        <f t="shared" si="57"/>
        <v>31240</v>
      </c>
      <c r="AP228" s="206"/>
      <c r="AQ228" s="204">
        <f t="shared" si="51"/>
        <v>1</v>
      </c>
    </row>
    <row r="229" spans="2:43">
      <c r="B229" s="246">
        <v>1</v>
      </c>
      <c r="D229" s="1" t="s">
        <v>640</v>
      </c>
      <c r="E229" s="1" t="s">
        <v>311</v>
      </c>
      <c r="F229" s="1" t="s">
        <v>669</v>
      </c>
      <c r="G229" s="208" t="str">
        <f t="shared" si="37"/>
        <v>215</v>
      </c>
      <c r="H229" s="208" t="str">
        <f t="shared" si="38"/>
        <v>65</v>
      </c>
      <c r="I229" s="208" t="str">
        <f t="shared" si="39"/>
        <v>16</v>
      </c>
      <c r="J229" s="130"/>
      <c r="L229" s="130"/>
      <c r="M229" s="174" t="s">
        <v>1730</v>
      </c>
      <c r="N229" s="1" t="s">
        <v>63</v>
      </c>
      <c r="O229" s="1" t="s">
        <v>213</v>
      </c>
      <c r="P229" s="1" t="str">
        <f t="shared" si="52"/>
        <v>△</v>
      </c>
      <c r="Q229" s="168">
        <v>32900</v>
      </c>
      <c r="R229" s="169">
        <f>設定!$F$3</f>
        <v>1</v>
      </c>
      <c r="S229" s="130">
        <f>設定!$E$6</f>
        <v>1</v>
      </c>
      <c r="T229" s="950">
        <f t="shared" si="45"/>
        <v>32900</v>
      </c>
      <c r="U229" s="130">
        <f>設定!$E$12</f>
        <v>0</v>
      </c>
      <c r="V229" s="130">
        <f>設定!$I$12</f>
        <v>1</v>
      </c>
      <c r="W229" s="170">
        <f>設定!$C$27</f>
        <v>0</v>
      </c>
      <c r="X229" s="951">
        <f t="shared" si="53"/>
        <v>32900</v>
      </c>
      <c r="Y229" s="130">
        <f>設定!$E$35</f>
        <v>0</v>
      </c>
      <c r="Z229" s="130">
        <f>設定!$I$35</f>
        <v>1</v>
      </c>
      <c r="AA229" s="171">
        <f>設定!$D$41</f>
        <v>0</v>
      </c>
      <c r="AB229" s="170">
        <f>設定!$C$53</f>
        <v>1</v>
      </c>
      <c r="AC229" s="950">
        <f t="shared" si="54"/>
        <v>32900</v>
      </c>
      <c r="AD229" s="169">
        <f>設定!$D$78</f>
        <v>1.1000000000000001</v>
      </c>
      <c r="AE229" s="130">
        <f>設定!$E$82</f>
        <v>0</v>
      </c>
      <c r="AF229" s="130">
        <f>設定!$I$82</f>
        <v>0</v>
      </c>
      <c r="AG229" s="952">
        <f t="shared" si="55"/>
        <v>36190</v>
      </c>
      <c r="AH229" s="130">
        <f>設定!$E$35</f>
        <v>0</v>
      </c>
      <c r="AI229" s="130">
        <f>設定!$I$35</f>
        <v>1</v>
      </c>
      <c r="AJ229" s="170">
        <f>設定!$C$72</f>
        <v>0</v>
      </c>
      <c r="AK229" s="953">
        <f t="shared" si="56"/>
        <v>32900</v>
      </c>
      <c r="AL229" s="169">
        <f>設定!$D$78</f>
        <v>1.1000000000000001</v>
      </c>
      <c r="AM229" s="130">
        <f>設定!$E$82</f>
        <v>0</v>
      </c>
      <c r="AN229" s="130">
        <f>設定!$I$82</f>
        <v>0</v>
      </c>
      <c r="AO229" s="954">
        <f t="shared" si="57"/>
        <v>36190</v>
      </c>
      <c r="AP229" s="206"/>
      <c r="AQ229" s="204">
        <f t="shared" si="51"/>
        <v>1</v>
      </c>
    </row>
    <row r="230" spans="2:43">
      <c r="B230" s="246">
        <v>1</v>
      </c>
      <c r="D230" s="1" t="s">
        <v>641</v>
      </c>
      <c r="E230" s="1" t="s">
        <v>828</v>
      </c>
      <c r="F230" s="1" t="s">
        <v>669</v>
      </c>
      <c r="G230" s="208" t="str">
        <f t="shared" si="37"/>
        <v>195</v>
      </c>
      <c r="H230" s="208" t="str">
        <f t="shared" si="38"/>
        <v>50</v>
      </c>
      <c r="I230" s="208" t="str">
        <f t="shared" si="39"/>
        <v>15</v>
      </c>
      <c r="J230" s="130"/>
      <c r="L230" s="130"/>
      <c r="M230" s="130" t="s">
        <v>1837</v>
      </c>
      <c r="N230" s="1" t="s">
        <v>67</v>
      </c>
      <c r="O230" s="1" t="s">
        <v>217</v>
      </c>
      <c r="P230" s="1" t="str">
        <f t="shared" si="52"/>
        <v/>
      </c>
      <c r="Q230" s="168">
        <v>32600</v>
      </c>
      <c r="R230" s="169">
        <f>設定!$F$3</f>
        <v>1</v>
      </c>
      <c r="S230" s="130">
        <f>設定!$E$6</f>
        <v>1</v>
      </c>
      <c r="T230" s="950">
        <f t="shared" si="45"/>
        <v>32600</v>
      </c>
      <c r="U230" s="130">
        <f>設定!$E$12</f>
        <v>0</v>
      </c>
      <c r="V230" s="130">
        <f>設定!$I$12</f>
        <v>1</v>
      </c>
      <c r="W230" s="170">
        <f>設定!$C$27</f>
        <v>0</v>
      </c>
      <c r="X230" s="951">
        <f t="shared" si="53"/>
        <v>32600</v>
      </c>
      <c r="Y230" s="130">
        <f>設定!$E$35</f>
        <v>0</v>
      </c>
      <c r="Z230" s="130">
        <f>設定!$I$35</f>
        <v>1</v>
      </c>
      <c r="AA230" s="171">
        <f>設定!$D$41</f>
        <v>0</v>
      </c>
      <c r="AB230" s="170">
        <f>設定!$C$53</f>
        <v>1</v>
      </c>
      <c r="AC230" s="950">
        <f t="shared" si="54"/>
        <v>32600</v>
      </c>
      <c r="AD230" s="169">
        <f>設定!$D$78</f>
        <v>1.1000000000000001</v>
      </c>
      <c r="AE230" s="130">
        <f>設定!$E$82</f>
        <v>0</v>
      </c>
      <c r="AF230" s="130">
        <f>設定!$I$82</f>
        <v>0</v>
      </c>
      <c r="AG230" s="952">
        <f t="shared" si="55"/>
        <v>35860</v>
      </c>
      <c r="AH230" s="130">
        <f>設定!$E$35</f>
        <v>0</v>
      </c>
      <c r="AI230" s="130">
        <f>設定!$I$35</f>
        <v>1</v>
      </c>
      <c r="AJ230" s="170">
        <f>設定!$C$72</f>
        <v>0</v>
      </c>
      <c r="AK230" s="953">
        <f t="shared" si="56"/>
        <v>32600</v>
      </c>
      <c r="AL230" s="169">
        <f>設定!$D$78</f>
        <v>1.1000000000000001</v>
      </c>
      <c r="AM230" s="130">
        <f>設定!$E$82</f>
        <v>0</v>
      </c>
      <c r="AN230" s="130">
        <f>設定!$I$82</f>
        <v>0</v>
      </c>
      <c r="AO230" s="954">
        <f t="shared" si="57"/>
        <v>35860</v>
      </c>
      <c r="AP230" s="206"/>
      <c r="AQ230" s="204">
        <f t="shared" si="51"/>
        <v>1</v>
      </c>
    </row>
    <row r="231" spans="2:43">
      <c r="B231" s="246">
        <v>1</v>
      </c>
      <c r="D231" s="1" t="s">
        <v>642</v>
      </c>
      <c r="E231" s="1" t="s">
        <v>828</v>
      </c>
      <c r="F231" s="1" t="s">
        <v>669</v>
      </c>
      <c r="G231" s="208" t="str">
        <f t="shared" si="37"/>
        <v>165</v>
      </c>
      <c r="H231" s="208" t="str">
        <f t="shared" si="38"/>
        <v>55</v>
      </c>
      <c r="I231" s="208" t="str">
        <f t="shared" si="39"/>
        <v>15</v>
      </c>
      <c r="J231" s="130"/>
      <c r="L231" s="130"/>
      <c r="M231" s="174" t="s">
        <v>1730</v>
      </c>
      <c r="N231" s="1" t="s">
        <v>64</v>
      </c>
      <c r="O231" s="1" t="s">
        <v>214</v>
      </c>
      <c r="P231" s="1" t="str">
        <f t="shared" si="52"/>
        <v>△</v>
      </c>
      <c r="Q231" s="168">
        <v>24900</v>
      </c>
      <c r="R231" s="169">
        <f>設定!$F$3</f>
        <v>1</v>
      </c>
      <c r="S231" s="130">
        <f>設定!$E$6</f>
        <v>1</v>
      </c>
      <c r="T231" s="950">
        <f t="shared" si="45"/>
        <v>24900</v>
      </c>
      <c r="U231" s="130">
        <f>設定!$E$12</f>
        <v>0</v>
      </c>
      <c r="V231" s="130">
        <f>設定!$I$12</f>
        <v>1</v>
      </c>
      <c r="W231" s="170">
        <f>設定!$C$27</f>
        <v>0</v>
      </c>
      <c r="X231" s="951">
        <f t="shared" si="53"/>
        <v>24900</v>
      </c>
      <c r="Y231" s="130">
        <f>設定!$E$35</f>
        <v>0</v>
      </c>
      <c r="Z231" s="130">
        <f>設定!$I$35</f>
        <v>1</v>
      </c>
      <c r="AA231" s="171">
        <f>設定!$D$41</f>
        <v>0</v>
      </c>
      <c r="AB231" s="170">
        <f>設定!$C$53</f>
        <v>1</v>
      </c>
      <c r="AC231" s="950">
        <f t="shared" si="54"/>
        <v>24900</v>
      </c>
      <c r="AD231" s="169">
        <f>設定!$D$78</f>
        <v>1.1000000000000001</v>
      </c>
      <c r="AE231" s="130">
        <f>設定!$E$82</f>
        <v>0</v>
      </c>
      <c r="AF231" s="130">
        <f>設定!$I$82</f>
        <v>0</v>
      </c>
      <c r="AG231" s="952">
        <f t="shared" si="55"/>
        <v>27390</v>
      </c>
      <c r="AH231" s="130">
        <f>設定!$E$35</f>
        <v>0</v>
      </c>
      <c r="AI231" s="130">
        <f>設定!$I$35</f>
        <v>1</v>
      </c>
      <c r="AJ231" s="170">
        <f>設定!$C$72</f>
        <v>0</v>
      </c>
      <c r="AK231" s="953">
        <f t="shared" si="56"/>
        <v>24900</v>
      </c>
      <c r="AL231" s="169">
        <f>設定!$D$78</f>
        <v>1.1000000000000001</v>
      </c>
      <c r="AM231" s="130">
        <f>設定!$E$82</f>
        <v>0</v>
      </c>
      <c r="AN231" s="130">
        <f>設定!$I$82</f>
        <v>0</v>
      </c>
      <c r="AO231" s="954">
        <f t="shared" si="57"/>
        <v>27390</v>
      </c>
      <c r="AP231" s="206"/>
      <c r="AQ231" s="204">
        <f t="shared" si="51"/>
        <v>1</v>
      </c>
    </row>
    <row r="232" spans="2:43">
      <c r="B232" s="246">
        <v>1</v>
      </c>
      <c r="D232" s="1" t="s">
        <v>643</v>
      </c>
      <c r="E232" s="1" t="s">
        <v>310</v>
      </c>
      <c r="F232" s="1" t="s">
        <v>669</v>
      </c>
      <c r="G232" s="208" t="str">
        <f t="shared" si="37"/>
        <v>165</v>
      </c>
      <c r="H232" s="208" t="str">
        <f t="shared" si="38"/>
        <v>60</v>
      </c>
      <c r="I232" s="208" t="str">
        <f t="shared" si="39"/>
        <v>15</v>
      </c>
      <c r="J232" s="130"/>
      <c r="L232" s="130"/>
      <c r="M232" s="174" t="s">
        <v>1730</v>
      </c>
      <c r="N232" s="1" t="s">
        <v>70</v>
      </c>
      <c r="O232" s="1" t="s">
        <v>220</v>
      </c>
      <c r="P232" s="1" t="str">
        <f t="shared" si="52"/>
        <v>△</v>
      </c>
      <c r="Q232" s="168">
        <v>23100</v>
      </c>
      <c r="R232" s="169">
        <f>設定!$F$3</f>
        <v>1</v>
      </c>
      <c r="S232" s="130">
        <f>設定!$E$6</f>
        <v>1</v>
      </c>
      <c r="T232" s="950">
        <f t="shared" si="45"/>
        <v>23100</v>
      </c>
      <c r="U232" s="130">
        <f>設定!$E$12</f>
        <v>0</v>
      </c>
      <c r="V232" s="130">
        <f>設定!$I$12</f>
        <v>1</v>
      </c>
      <c r="W232" s="170">
        <f>設定!$C$27</f>
        <v>0</v>
      </c>
      <c r="X232" s="951">
        <f t="shared" si="53"/>
        <v>23100</v>
      </c>
      <c r="Y232" s="130">
        <f>設定!$E$35</f>
        <v>0</v>
      </c>
      <c r="Z232" s="130">
        <f>設定!$I$35</f>
        <v>1</v>
      </c>
      <c r="AA232" s="171">
        <f>設定!$D$41</f>
        <v>0</v>
      </c>
      <c r="AB232" s="170">
        <f>設定!$C$53</f>
        <v>1</v>
      </c>
      <c r="AC232" s="950">
        <f t="shared" si="54"/>
        <v>23100</v>
      </c>
      <c r="AD232" s="169">
        <f>設定!$D$78</f>
        <v>1.1000000000000001</v>
      </c>
      <c r="AE232" s="130">
        <f>設定!$E$82</f>
        <v>0</v>
      </c>
      <c r="AF232" s="130">
        <f>設定!$I$82</f>
        <v>0</v>
      </c>
      <c r="AG232" s="952">
        <f t="shared" si="55"/>
        <v>25410</v>
      </c>
      <c r="AH232" s="130">
        <f>設定!$E$35</f>
        <v>0</v>
      </c>
      <c r="AI232" s="130">
        <f>設定!$I$35</f>
        <v>1</v>
      </c>
      <c r="AJ232" s="170">
        <f>設定!$C$72</f>
        <v>0</v>
      </c>
      <c r="AK232" s="953">
        <f t="shared" si="56"/>
        <v>23100</v>
      </c>
      <c r="AL232" s="169">
        <f>設定!$D$78</f>
        <v>1.1000000000000001</v>
      </c>
      <c r="AM232" s="130">
        <f>設定!$E$82</f>
        <v>0</v>
      </c>
      <c r="AN232" s="130">
        <f>設定!$I$82</f>
        <v>0</v>
      </c>
      <c r="AO232" s="954">
        <f t="shared" si="57"/>
        <v>25410</v>
      </c>
      <c r="AP232" s="206"/>
      <c r="AQ232" s="204">
        <f t="shared" si="51"/>
        <v>1</v>
      </c>
    </row>
    <row r="233" spans="2:43">
      <c r="B233" s="246">
        <v>1</v>
      </c>
      <c r="D233" s="1" t="s">
        <v>644</v>
      </c>
      <c r="E233" s="1" t="s">
        <v>310</v>
      </c>
      <c r="F233" s="1" t="s">
        <v>669</v>
      </c>
      <c r="G233" s="208" t="str">
        <f t="shared" si="37"/>
        <v>175</v>
      </c>
      <c r="H233" s="208" t="str">
        <f t="shared" si="38"/>
        <v>60</v>
      </c>
      <c r="I233" s="208" t="str">
        <f t="shared" si="39"/>
        <v>15</v>
      </c>
      <c r="J233" s="130"/>
      <c r="L233" s="130"/>
      <c r="M233" s="130" t="s">
        <v>1837</v>
      </c>
      <c r="N233" s="1" t="s">
        <v>71</v>
      </c>
      <c r="O233" s="1" t="s">
        <v>221</v>
      </c>
      <c r="P233" s="1" t="str">
        <f t="shared" si="52"/>
        <v/>
      </c>
      <c r="Q233" s="168">
        <v>26700</v>
      </c>
      <c r="R233" s="169">
        <f>設定!$F$3</f>
        <v>1</v>
      </c>
      <c r="S233" s="130">
        <f>設定!$E$6</f>
        <v>1</v>
      </c>
      <c r="T233" s="950">
        <f t="shared" si="45"/>
        <v>26700</v>
      </c>
      <c r="U233" s="130">
        <f>設定!$E$12</f>
        <v>0</v>
      </c>
      <c r="V233" s="130">
        <f>設定!$I$12</f>
        <v>1</v>
      </c>
      <c r="W233" s="170">
        <f>設定!$C$27</f>
        <v>0</v>
      </c>
      <c r="X233" s="951">
        <f t="shared" si="53"/>
        <v>26700</v>
      </c>
      <c r="Y233" s="130">
        <f>設定!$E$35</f>
        <v>0</v>
      </c>
      <c r="Z233" s="130">
        <f>設定!$I$35</f>
        <v>1</v>
      </c>
      <c r="AA233" s="171">
        <f>設定!$D$41</f>
        <v>0</v>
      </c>
      <c r="AB233" s="170">
        <f>設定!$C$53</f>
        <v>1</v>
      </c>
      <c r="AC233" s="950">
        <f t="shared" si="54"/>
        <v>26700</v>
      </c>
      <c r="AD233" s="169">
        <f>設定!$D$78</f>
        <v>1.1000000000000001</v>
      </c>
      <c r="AE233" s="130">
        <f>設定!$E$82</f>
        <v>0</v>
      </c>
      <c r="AF233" s="130">
        <f>設定!$I$82</f>
        <v>0</v>
      </c>
      <c r="AG233" s="952">
        <f t="shared" si="55"/>
        <v>29370</v>
      </c>
      <c r="AH233" s="130">
        <f>設定!$E$35</f>
        <v>0</v>
      </c>
      <c r="AI233" s="130">
        <f>設定!$I$35</f>
        <v>1</v>
      </c>
      <c r="AJ233" s="170">
        <f>設定!$C$72</f>
        <v>0</v>
      </c>
      <c r="AK233" s="953">
        <f t="shared" si="56"/>
        <v>26700</v>
      </c>
      <c r="AL233" s="169">
        <f>設定!$D$78</f>
        <v>1.1000000000000001</v>
      </c>
      <c r="AM233" s="130">
        <f>設定!$E$82</f>
        <v>0</v>
      </c>
      <c r="AN233" s="130">
        <f>設定!$I$82</f>
        <v>0</v>
      </c>
      <c r="AO233" s="954">
        <f t="shared" si="57"/>
        <v>29370</v>
      </c>
      <c r="AP233" s="206"/>
      <c r="AQ233" s="204">
        <f t="shared" si="51"/>
        <v>1</v>
      </c>
    </row>
    <row r="234" spans="2:43">
      <c r="B234" s="246">
        <v>1</v>
      </c>
      <c r="D234" s="1" t="s">
        <v>645</v>
      </c>
      <c r="E234" s="1" t="s">
        <v>310</v>
      </c>
      <c r="F234" s="1" t="s">
        <v>669</v>
      </c>
      <c r="G234" s="208" t="str">
        <f t="shared" ref="G234:G258" si="58">LEFT(O234,3)</f>
        <v>185</v>
      </c>
      <c r="H234" s="208" t="str">
        <f t="shared" ref="H234:H258" si="59">MID(O234,5,2)</f>
        <v>60</v>
      </c>
      <c r="I234" s="208" t="str">
        <f t="shared" ref="I234:I258" si="60">MID(O234,8,2)</f>
        <v>15</v>
      </c>
      <c r="J234" s="130"/>
      <c r="L234" s="130"/>
      <c r="M234" s="174" t="s">
        <v>1730</v>
      </c>
      <c r="N234" s="1" t="s">
        <v>72</v>
      </c>
      <c r="O234" s="1" t="s">
        <v>222</v>
      </c>
      <c r="P234" s="1" t="str">
        <f t="shared" si="52"/>
        <v>△</v>
      </c>
      <c r="Q234" s="168">
        <v>26900</v>
      </c>
      <c r="R234" s="169">
        <f>設定!$F$3</f>
        <v>1</v>
      </c>
      <c r="S234" s="130">
        <f>設定!$E$6</f>
        <v>1</v>
      </c>
      <c r="T234" s="950">
        <f t="shared" si="45"/>
        <v>26900</v>
      </c>
      <c r="U234" s="130">
        <f>設定!$E$12</f>
        <v>0</v>
      </c>
      <c r="V234" s="130">
        <f>設定!$I$12</f>
        <v>1</v>
      </c>
      <c r="W234" s="170">
        <f>設定!$C$27</f>
        <v>0</v>
      </c>
      <c r="X234" s="951">
        <f t="shared" si="53"/>
        <v>26900</v>
      </c>
      <c r="Y234" s="130">
        <f>設定!$E$35</f>
        <v>0</v>
      </c>
      <c r="Z234" s="130">
        <f>設定!$I$35</f>
        <v>1</v>
      </c>
      <c r="AA234" s="171">
        <f>設定!$D$41</f>
        <v>0</v>
      </c>
      <c r="AB234" s="170">
        <f>設定!$C$53</f>
        <v>1</v>
      </c>
      <c r="AC234" s="950">
        <f t="shared" si="54"/>
        <v>26900</v>
      </c>
      <c r="AD234" s="169">
        <f>設定!$D$78</f>
        <v>1.1000000000000001</v>
      </c>
      <c r="AE234" s="130">
        <f>設定!$E$82</f>
        <v>0</v>
      </c>
      <c r="AF234" s="130">
        <f>設定!$I$82</f>
        <v>0</v>
      </c>
      <c r="AG234" s="952">
        <f t="shared" si="55"/>
        <v>29590</v>
      </c>
      <c r="AH234" s="130">
        <f>設定!$E$35</f>
        <v>0</v>
      </c>
      <c r="AI234" s="130">
        <f>設定!$I$35</f>
        <v>1</v>
      </c>
      <c r="AJ234" s="170">
        <f>設定!$C$72</f>
        <v>0</v>
      </c>
      <c r="AK234" s="953">
        <f t="shared" si="56"/>
        <v>26900</v>
      </c>
      <c r="AL234" s="169">
        <f>設定!$D$78</f>
        <v>1.1000000000000001</v>
      </c>
      <c r="AM234" s="130">
        <f>設定!$E$82</f>
        <v>0</v>
      </c>
      <c r="AN234" s="130">
        <f>設定!$I$82</f>
        <v>0</v>
      </c>
      <c r="AO234" s="954">
        <f t="shared" si="57"/>
        <v>29590</v>
      </c>
      <c r="AP234" s="206"/>
      <c r="AQ234" s="204">
        <f t="shared" si="51"/>
        <v>1</v>
      </c>
    </row>
    <row r="235" spans="2:43">
      <c r="B235" s="246">
        <v>1</v>
      </c>
      <c r="D235" s="1" t="s">
        <v>646</v>
      </c>
      <c r="E235" s="1" t="s">
        <v>311</v>
      </c>
      <c r="F235" s="1" t="s">
        <v>669</v>
      </c>
      <c r="G235" s="210" t="str">
        <f t="shared" si="58"/>
        <v>165</v>
      </c>
      <c r="H235" s="210" t="str">
        <f t="shared" si="59"/>
        <v>65</v>
      </c>
      <c r="I235" s="210" t="str">
        <f t="shared" si="60"/>
        <v>15</v>
      </c>
      <c r="J235" s="130"/>
      <c r="L235" s="130"/>
      <c r="M235" s="174" t="s">
        <v>1730</v>
      </c>
      <c r="N235" s="1" t="s">
        <v>76</v>
      </c>
      <c r="O235" s="1" t="s">
        <v>226</v>
      </c>
      <c r="P235" s="1" t="str">
        <f t="shared" si="52"/>
        <v>△</v>
      </c>
      <c r="Q235" s="168">
        <v>17500</v>
      </c>
      <c r="R235" s="169">
        <f>設定!$F$3</f>
        <v>1</v>
      </c>
      <c r="S235" s="130">
        <f>設定!$E$6</f>
        <v>1</v>
      </c>
      <c r="T235" s="950">
        <f t="shared" si="45"/>
        <v>17500</v>
      </c>
      <c r="U235" s="130">
        <f>設定!$E$12</f>
        <v>0</v>
      </c>
      <c r="V235" s="130">
        <f>設定!$I$12</f>
        <v>1</v>
      </c>
      <c r="W235" s="170">
        <f>設定!$C$27</f>
        <v>0</v>
      </c>
      <c r="X235" s="951">
        <f t="shared" si="53"/>
        <v>17500</v>
      </c>
      <c r="Y235" s="130">
        <f>設定!$E$35</f>
        <v>0</v>
      </c>
      <c r="Z235" s="130">
        <f>設定!$I$35</f>
        <v>1</v>
      </c>
      <c r="AA235" s="171">
        <f>設定!$D$41</f>
        <v>0</v>
      </c>
      <c r="AB235" s="170">
        <f>設定!$C$53</f>
        <v>1</v>
      </c>
      <c r="AC235" s="950">
        <f t="shared" si="54"/>
        <v>17500</v>
      </c>
      <c r="AD235" s="169">
        <f>設定!$D$78</f>
        <v>1.1000000000000001</v>
      </c>
      <c r="AE235" s="130">
        <f>設定!$E$82</f>
        <v>0</v>
      </c>
      <c r="AF235" s="130">
        <f>設定!$I$82</f>
        <v>0</v>
      </c>
      <c r="AG235" s="952">
        <f t="shared" si="55"/>
        <v>19250</v>
      </c>
      <c r="AH235" s="130">
        <f>設定!$E$35</f>
        <v>0</v>
      </c>
      <c r="AI235" s="130">
        <f>設定!$I$35</f>
        <v>1</v>
      </c>
      <c r="AJ235" s="170">
        <f>設定!$C$72</f>
        <v>0</v>
      </c>
      <c r="AK235" s="953">
        <f t="shared" si="56"/>
        <v>17500</v>
      </c>
      <c r="AL235" s="169">
        <f>設定!$D$78</f>
        <v>1.1000000000000001</v>
      </c>
      <c r="AM235" s="130">
        <f>設定!$E$82</f>
        <v>0</v>
      </c>
      <c r="AN235" s="130">
        <f>設定!$I$82</f>
        <v>0</v>
      </c>
      <c r="AO235" s="954">
        <f t="shared" si="57"/>
        <v>19250</v>
      </c>
      <c r="AP235" s="206"/>
      <c r="AQ235" s="204">
        <f t="shared" si="51"/>
        <v>1</v>
      </c>
    </row>
    <row r="236" spans="2:43">
      <c r="B236" s="246">
        <v>1</v>
      </c>
      <c r="D236" s="1" t="s">
        <v>647</v>
      </c>
      <c r="E236" s="1" t="s">
        <v>311</v>
      </c>
      <c r="F236" s="1" t="s">
        <v>669</v>
      </c>
      <c r="G236" s="210" t="str">
        <f t="shared" si="58"/>
        <v>175</v>
      </c>
      <c r="H236" s="210" t="str">
        <f t="shared" si="59"/>
        <v>65</v>
      </c>
      <c r="I236" s="210" t="str">
        <f t="shared" si="60"/>
        <v>15</v>
      </c>
      <c r="J236" s="130"/>
      <c r="L236" s="130"/>
      <c r="M236" s="174" t="s">
        <v>1730</v>
      </c>
      <c r="N236" s="1" t="s">
        <v>77</v>
      </c>
      <c r="O236" s="1" t="s">
        <v>227</v>
      </c>
      <c r="P236" s="1" t="str">
        <f t="shared" si="52"/>
        <v>△</v>
      </c>
      <c r="Q236" s="168">
        <v>19000</v>
      </c>
      <c r="R236" s="169">
        <f>設定!$F$3</f>
        <v>1</v>
      </c>
      <c r="S236" s="130">
        <f>設定!$E$6</f>
        <v>1</v>
      </c>
      <c r="T236" s="950">
        <f t="shared" si="45"/>
        <v>19000</v>
      </c>
      <c r="U236" s="130">
        <f>設定!$E$12</f>
        <v>0</v>
      </c>
      <c r="V236" s="130">
        <f>設定!$I$12</f>
        <v>1</v>
      </c>
      <c r="W236" s="170">
        <f>設定!$C$27</f>
        <v>0</v>
      </c>
      <c r="X236" s="951">
        <f t="shared" si="53"/>
        <v>19000</v>
      </c>
      <c r="Y236" s="130">
        <f>設定!$E$35</f>
        <v>0</v>
      </c>
      <c r="Z236" s="130">
        <f>設定!$I$35</f>
        <v>1</v>
      </c>
      <c r="AA236" s="171">
        <f>設定!$D$41</f>
        <v>0</v>
      </c>
      <c r="AB236" s="170">
        <f>設定!$C$53</f>
        <v>1</v>
      </c>
      <c r="AC236" s="950">
        <f t="shared" si="54"/>
        <v>19000</v>
      </c>
      <c r="AD236" s="169">
        <f>設定!$D$78</f>
        <v>1.1000000000000001</v>
      </c>
      <c r="AE236" s="130">
        <f>設定!$E$82</f>
        <v>0</v>
      </c>
      <c r="AF236" s="130">
        <f>設定!$I$82</f>
        <v>0</v>
      </c>
      <c r="AG236" s="952">
        <f t="shared" si="55"/>
        <v>20900</v>
      </c>
      <c r="AH236" s="130">
        <f>設定!$E$35</f>
        <v>0</v>
      </c>
      <c r="AI236" s="130">
        <f>設定!$I$35</f>
        <v>1</v>
      </c>
      <c r="AJ236" s="170">
        <f>設定!$C$72</f>
        <v>0</v>
      </c>
      <c r="AK236" s="953">
        <f t="shared" si="56"/>
        <v>19000</v>
      </c>
      <c r="AL236" s="169">
        <f>設定!$D$78</f>
        <v>1.1000000000000001</v>
      </c>
      <c r="AM236" s="130">
        <f>設定!$E$82</f>
        <v>0</v>
      </c>
      <c r="AN236" s="130">
        <f>設定!$I$82</f>
        <v>0</v>
      </c>
      <c r="AO236" s="954">
        <f t="shared" si="57"/>
        <v>20900</v>
      </c>
      <c r="AP236" s="206"/>
      <c r="AQ236" s="204">
        <f t="shared" si="51"/>
        <v>1</v>
      </c>
    </row>
    <row r="237" spans="2:43">
      <c r="B237" s="246">
        <v>1</v>
      </c>
      <c r="D237" s="1" t="s">
        <v>648</v>
      </c>
      <c r="E237" s="1" t="s">
        <v>311</v>
      </c>
      <c r="F237" s="1" t="s">
        <v>669</v>
      </c>
      <c r="G237" s="210" t="str">
        <f t="shared" si="58"/>
        <v>185</v>
      </c>
      <c r="H237" s="210" t="str">
        <f t="shared" si="59"/>
        <v>65</v>
      </c>
      <c r="I237" s="210" t="str">
        <f t="shared" si="60"/>
        <v>15</v>
      </c>
      <c r="J237" s="130"/>
      <c r="L237" s="130"/>
      <c r="M237" s="174" t="s">
        <v>1730</v>
      </c>
      <c r="N237" s="1" t="s">
        <v>78</v>
      </c>
      <c r="O237" s="1" t="s">
        <v>228</v>
      </c>
      <c r="P237" s="1" t="str">
        <f t="shared" si="52"/>
        <v>△</v>
      </c>
      <c r="Q237" s="168">
        <v>21500</v>
      </c>
      <c r="R237" s="169">
        <f>設定!$F$3</f>
        <v>1</v>
      </c>
      <c r="S237" s="130">
        <f>設定!$E$6</f>
        <v>1</v>
      </c>
      <c r="T237" s="950">
        <f t="shared" si="45"/>
        <v>21500</v>
      </c>
      <c r="U237" s="130">
        <f>設定!$E$12</f>
        <v>0</v>
      </c>
      <c r="V237" s="130">
        <f>設定!$I$12</f>
        <v>1</v>
      </c>
      <c r="W237" s="170">
        <f>設定!$C$27</f>
        <v>0</v>
      </c>
      <c r="X237" s="951">
        <f t="shared" si="53"/>
        <v>21500</v>
      </c>
      <c r="Y237" s="130">
        <f>設定!$E$35</f>
        <v>0</v>
      </c>
      <c r="Z237" s="130">
        <f>設定!$I$35</f>
        <v>1</v>
      </c>
      <c r="AA237" s="171">
        <f>設定!$D$41</f>
        <v>0</v>
      </c>
      <c r="AB237" s="170">
        <f>設定!$C$53</f>
        <v>1</v>
      </c>
      <c r="AC237" s="950">
        <f t="shared" si="54"/>
        <v>21500</v>
      </c>
      <c r="AD237" s="169">
        <f>設定!$D$78</f>
        <v>1.1000000000000001</v>
      </c>
      <c r="AE237" s="130">
        <f>設定!$E$82</f>
        <v>0</v>
      </c>
      <c r="AF237" s="130">
        <f>設定!$I$82</f>
        <v>0</v>
      </c>
      <c r="AG237" s="952">
        <f t="shared" si="55"/>
        <v>23650</v>
      </c>
      <c r="AH237" s="130">
        <f>設定!$E$35</f>
        <v>0</v>
      </c>
      <c r="AI237" s="130">
        <f>設定!$I$35</f>
        <v>1</v>
      </c>
      <c r="AJ237" s="170">
        <f>設定!$C$72</f>
        <v>0</v>
      </c>
      <c r="AK237" s="953">
        <f t="shared" si="56"/>
        <v>21500</v>
      </c>
      <c r="AL237" s="169">
        <f>設定!$D$78</f>
        <v>1.1000000000000001</v>
      </c>
      <c r="AM237" s="130">
        <f>設定!$E$82</f>
        <v>0</v>
      </c>
      <c r="AN237" s="130">
        <f>設定!$I$82</f>
        <v>0</v>
      </c>
      <c r="AO237" s="954">
        <f t="shared" si="57"/>
        <v>23650</v>
      </c>
      <c r="AP237" s="206"/>
      <c r="AQ237" s="204">
        <f t="shared" si="51"/>
        <v>1</v>
      </c>
    </row>
    <row r="238" spans="2:43">
      <c r="B238" s="246">
        <v>1</v>
      </c>
      <c r="D238" s="1" t="s">
        <v>649</v>
      </c>
      <c r="E238" s="1" t="s">
        <v>311</v>
      </c>
      <c r="F238" s="1" t="s">
        <v>669</v>
      </c>
      <c r="G238" s="210" t="str">
        <f t="shared" si="58"/>
        <v>195</v>
      </c>
      <c r="H238" s="210" t="str">
        <f t="shared" si="59"/>
        <v>65</v>
      </c>
      <c r="I238" s="210" t="str">
        <f t="shared" si="60"/>
        <v>15</v>
      </c>
      <c r="J238" s="130"/>
      <c r="L238" s="130"/>
      <c r="M238" s="174" t="s">
        <v>1730</v>
      </c>
      <c r="N238" s="1" t="s">
        <v>79</v>
      </c>
      <c r="O238" s="1" t="s">
        <v>229</v>
      </c>
      <c r="P238" s="1" t="str">
        <f t="shared" si="52"/>
        <v>△</v>
      </c>
      <c r="Q238" s="168">
        <v>23700</v>
      </c>
      <c r="R238" s="169">
        <f>設定!$F$3</f>
        <v>1</v>
      </c>
      <c r="S238" s="130">
        <f>設定!$E$6</f>
        <v>1</v>
      </c>
      <c r="T238" s="950">
        <f t="shared" si="45"/>
        <v>23700</v>
      </c>
      <c r="U238" s="130">
        <f>設定!$E$12</f>
        <v>0</v>
      </c>
      <c r="V238" s="130">
        <f>設定!$I$12</f>
        <v>1</v>
      </c>
      <c r="W238" s="170">
        <f>設定!$C$27</f>
        <v>0</v>
      </c>
      <c r="X238" s="951">
        <f t="shared" si="53"/>
        <v>23700</v>
      </c>
      <c r="Y238" s="130">
        <f>設定!$E$35</f>
        <v>0</v>
      </c>
      <c r="Z238" s="130">
        <f>設定!$I$35</f>
        <v>1</v>
      </c>
      <c r="AA238" s="171">
        <f>設定!$D$41</f>
        <v>0</v>
      </c>
      <c r="AB238" s="170">
        <f>設定!$C$53</f>
        <v>1</v>
      </c>
      <c r="AC238" s="950">
        <f t="shared" si="54"/>
        <v>23700</v>
      </c>
      <c r="AD238" s="169">
        <f>設定!$D$78</f>
        <v>1.1000000000000001</v>
      </c>
      <c r="AE238" s="130">
        <f>設定!$E$82</f>
        <v>0</v>
      </c>
      <c r="AF238" s="130">
        <f>設定!$I$82</f>
        <v>0</v>
      </c>
      <c r="AG238" s="952">
        <f t="shared" si="55"/>
        <v>26070</v>
      </c>
      <c r="AH238" s="130">
        <f>設定!$E$35</f>
        <v>0</v>
      </c>
      <c r="AI238" s="130">
        <f>設定!$I$35</f>
        <v>1</v>
      </c>
      <c r="AJ238" s="170">
        <f>設定!$C$72</f>
        <v>0</v>
      </c>
      <c r="AK238" s="953">
        <f t="shared" si="56"/>
        <v>23700</v>
      </c>
      <c r="AL238" s="169">
        <f>設定!$D$78</f>
        <v>1.1000000000000001</v>
      </c>
      <c r="AM238" s="130">
        <f>設定!$E$82</f>
        <v>0</v>
      </c>
      <c r="AN238" s="130">
        <f>設定!$I$82</f>
        <v>0</v>
      </c>
      <c r="AO238" s="954">
        <f t="shared" si="57"/>
        <v>26070</v>
      </c>
      <c r="AP238" s="206"/>
      <c r="AQ238" s="204">
        <f t="shared" si="51"/>
        <v>1</v>
      </c>
    </row>
    <row r="239" spans="2:43">
      <c r="B239" s="246">
        <v>1</v>
      </c>
      <c r="D239" s="1" t="s">
        <v>650</v>
      </c>
      <c r="E239" s="1" t="s">
        <v>311</v>
      </c>
      <c r="F239" s="1" t="s">
        <v>669</v>
      </c>
      <c r="G239" s="210" t="str">
        <f t="shared" si="58"/>
        <v>205</v>
      </c>
      <c r="H239" s="210" t="str">
        <f t="shared" si="59"/>
        <v>65</v>
      </c>
      <c r="I239" s="210" t="str">
        <f t="shared" si="60"/>
        <v>15</v>
      </c>
      <c r="J239" s="130"/>
      <c r="L239" s="130"/>
      <c r="M239" s="174" t="s">
        <v>1730</v>
      </c>
      <c r="N239" s="1" t="s">
        <v>80</v>
      </c>
      <c r="O239" s="1" t="s">
        <v>230</v>
      </c>
      <c r="P239" s="1" t="str">
        <f t="shared" si="52"/>
        <v>△</v>
      </c>
      <c r="Q239" s="168">
        <v>26000</v>
      </c>
      <c r="R239" s="169">
        <f>設定!$F$3</f>
        <v>1</v>
      </c>
      <c r="S239" s="130">
        <f>設定!$E$6</f>
        <v>1</v>
      </c>
      <c r="T239" s="950">
        <f t="shared" si="45"/>
        <v>26000</v>
      </c>
      <c r="U239" s="130">
        <f>設定!$E$12</f>
        <v>0</v>
      </c>
      <c r="V239" s="130">
        <f>設定!$I$12</f>
        <v>1</v>
      </c>
      <c r="W239" s="170">
        <f>設定!$C$27</f>
        <v>0</v>
      </c>
      <c r="X239" s="951">
        <f t="shared" si="53"/>
        <v>26000</v>
      </c>
      <c r="Y239" s="130">
        <f>設定!$E$35</f>
        <v>0</v>
      </c>
      <c r="Z239" s="130">
        <f>設定!$I$35</f>
        <v>1</v>
      </c>
      <c r="AA239" s="171">
        <f>設定!$D$41</f>
        <v>0</v>
      </c>
      <c r="AB239" s="170">
        <f>設定!$C$53</f>
        <v>1</v>
      </c>
      <c r="AC239" s="950">
        <f t="shared" si="54"/>
        <v>26000</v>
      </c>
      <c r="AD239" s="169">
        <f>設定!$D$78</f>
        <v>1.1000000000000001</v>
      </c>
      <c r="AE239" s="130">
        <f>設定!$E$82</f>
        <v>0</v>
      </c>
      <c r="AF239" s="130">
        <f>設定!$I$82</f>
        <v>0</v>
      </c>
      <c r="AG239" s="952">
        <f t="shared" si="55"/>
        <v>28600</v>
      </c>
      <c r="AH239" s="130">
        <f>設定!$E$35</f>
        <v>0</v>
      </c>
      <c r="AI239" s="130">
        <f>設定!$I$35</f>
        <v>1</v>
      </c>
      <c r="AJ239" s="170">
        <f>設定!$C$72</f>
        <v>0</v>
      </c>
      <c r="AK239" s="953">
        <f t="shared" si="56"/>
        <v>26000</v>
      </c>
      <c r="AL239" s="169">
        <f>設定!$D$78</f>
        <v>1.1000000000000001</v>
      </c>
      <c r="AM239" s="130">
        <f>設定!$E$82</f>
        <v>0</v>
      </c>
      <c r="AN239" s="130">
        <f>設定!$I$82</f>
        <v>0</v>
      </c>
      <c r="AO239" s="954">
        <f t="shared" si="57"/>
        <v>28600</v>
      </c>
      <c r="AP239" s="206"/>
      <c r="AQ239" s="204">
        <f t="shared" si="51"/>
        <v>1</v>
      </c>
    </row>
    <row r="240" spans="2:43">
      <c r="B240" s="246">
        <v>1</v>
      </c>
      <c r="D240" s="1" t="s">
        <v>777</v>
      </c>
      <c r="E240" s="1" t="s">
        <v>828</v>
      </c>
      <c r="F240" s="1" t="s">
        <v>669</v>
      </c>
      <c r="G240" s="210" t="str">
        <f t="shared" si="58"/>
        <v>155</v>
      </c>
      <c r="H240" s="210" t="str">
        <f t="shared" si="59"/>
        <v>55</v>
      </c>
      <c r="I240" s="210" t="str">
        <f t="shared" si="60"/>
        <v>14</v>
      </c>
      <c r="J240" s="130"/>
      <c r="L240" s="130"/>
      <c r="M240" s="174" t="s">
        <v>1730</v>
      </c>
      <c r="N240" s="1" t="s">
        <v>118</v>
      </c>
      <c r="O240" s="1" t="s">
        <v>263</v>
      </c>
      <c r="P240" s="1" t="str">
        <f t="shared" si="52"/>
        <v>△</v>
      </c>
      <c r="Q240" s="168">
        <v>18800</v>
      </c>
      <c r="R240" s="186">
        <f>設定!$F$3</f>
        <v>1</v>
      </c>
      <c r="S240" s="130">
        <f>設定!$E$6</f>
        <v>1</v>
      </c>
      <c r="T240" s="950">
        <f t="shared" si="45"/>
        <v>18800</v>
      </c>
      <c r="U240" s="130">
        <f>設定!$E$12</f>
        <v>0</v>
      </c>
      <c r="V240" s="130">
        <f>設定!$I$12</f>
        <v>1</v>
      </c>
      <c r="W240" s="187">
        <f>設定!$C$27</f>
        <v>0</v>
      </c>
      <c r="X240" s="951">
        <f t="shared" si="53"/>
        <v>18800</v>
      </c>
      <c r="Y240" s="130">
        <f>設定!$E$35</f>
        <v>0</v>
      </c>
      <c r="Z240" s="130">
        <f>設定!$I$35</f>
        <v>1</v>
      </c>
      <c r="AA240" s="188">
        <f>設定!$D$41</f>
        <v>0</v>
      </c>
      <c r="AB240" s="187">
        <f>設定!$C$53</f>
        <v>1</v>
      </c>
      <c r="AC240" s="950">
        <f t="shared" si="54"/>
        <v>18800</v>
      </c>
      <c r="AD240" s="186">
        <f>設定!$D$78</f>
        <v>1.1000000000000001</v>
      </c>
      <c r="AE240" s="130">
        <f>設定!$E$82</f>
        <v>0</v>
      </c>
      <c r="AF240" s="130">
        <f>設定!$I$82</f>
        <v>0</v>
      </c>
      <c r="AG240" s="952">
        <f t="shared" si="55"/>
        <v>20680</v>
      </c>
      <c r="AH240" s="130">
        <f>設定!$E$35</f>
        <v>0</v>
      </c>
      <c r="AI240" s="130">
        <f>設定!$I$35</f>
        <v>1</v>
      </c>
      <c r="AJ240" s="187">
        <f>設定!$C$72</f>
        <v>0</v>
      </c>
      <c r="AK240" s="953">
        <f t="shared" si="56"/>
        <v>18800</v>
      </c>
      <c r="AL240" s="186">
        <f>設定!$D$78</f>
        <v>1.1000000000000001</v>
      </c>
      <c r="AM240" s="130">
        <f>設定!$E$82</f>
        <v>0</v>
      </c>
      <c r="AN240" s="130">
        <f>設定!$I$82</f>
        <v>0</v>
      </c>
      <c r="AO240" s="954">
        <f t="shared" si="57"/>
        <v>20680</v>
      </c>
      <c r="AP240" s="206"/>
      <c r="AQ240" s="204">
        <f t="shared" si="51"/>
        <v>1</v>
      </c>
    </row>
    <row r="241" spans="2:43">
      <c r="B241" s="246">
        <v>1</v>
      </c>
      <c r="D241" s="1" t="s">
        <v>651</v>
      </c>
      <c r="E241" s="1" t="s">
        <v>828</v>
      </c>
      <c r="F241" s="1" t="s">
        <v>669</v>
      </c>
      <c r="G241" s="210" t="str">
        <f t="shared" si="58"/>
        <v>165</v>
      </c>
      <c r="H241" s="210" t="str">
        <f t="shared" si="59"/>
        <v>55</v>
      </c>
      <c r="I241" s="210" t="str">
        <f t="shared" si="60"/>
        <v>14</v>
      </c>
      <c r="J241" s="130"/>
      <c r="L241" s="130"/>
      <c r="M241" s="174" t="s">
        <v>1730</v>
      </c>
      <c r="N241" s="1" t="s">
        <v>85</v>
      </c>
      <c r="O241" s="1" t="s">
        <v>235</v>
      </c>
      <c r="P241" s="1" t="str">
        <f t="shared" si="52"/>
        <v>△</v>
      </c>
      <c r="Q241" s="168">
        <v>21400</v>
      </c>
      <c r="R241" s="169">
        <f>設定!$F$3</f>
        <v>1</v>
      </c>
      <c r="S241" s="130">
        <f>設定!$E$6</f>
        <v>1</v>
      </c>
      <c r="T241" s="950">
        <f t="shared" si="45"/>
        <v>21400</v>
      </c>
      <c r="U241" s="130">
        <f>設定!$E$12</f>
        <v>0</v>
      </c>
      <c r="V241" s="130">
        <f>設定!$I$12</f>
        <v>1</v>
      </c>
      <c r="W241" s="170">
        <f>設定!$C$27</f>
        <v>0</v>
      </c>
      <c r="X241" s="951">
        <f t="shared" si="53"/>
        <v>21400</v>
      </c>
      <c r="Y241" s="130">
        <f>設定!$E$35</f>
        <v>0</v>
      </c>
      <c r="Z241" s="130">
        <f>設定!$I$35</f>
        <v>1</v>
      </c>
      <c r="AA241" s="171">
        <f>設定!$D$41</f>
        <v>0</v>
      </c>
      <c r="AB241" s="170">
        <f>設定!$C$53</f>
        <v>1</v>
      </c>
      <c r="AC241" s="950">
        <f t="shared" si="54"/>
        <v>21400</v>
      </c>
      <c r="AD241" s="169">
        <f>設定!$D$78</f>
        <v>1.1000000000000001</v>
      </c>
      <c r="AE241" s="130">
        <f>設定!$E$82</f>
        <v>0</v>
      </c>
      <c r="AF241" s="130">
        <f>設定!$I$82</f>
        <v>0</v>
      </c>
      <c r="AG241" s="952">
        <f t="shared" si="55"/>
        <v>23540</v>
      </c>
      <c r="AH241" s="130">
        <f>設定!$E$35</f>
        <v>0</v>
      </c>
      <c r="AI241" s="130">
        <f>設定!$I$35</f>
        <v>1</v>
      </c>
      <c r="AJ241" s="170">
        <f>設定!$C$72</f>
        <v>0</v>
      </c>
      <c r="AK241" s="953">
        <f t="shared" si="56"/>
        <v>21400</v>
      </c>
      <c r="AL241" s="169">
        <f>設定!$D$78</f>
        <v>1.1000000000000001</v>
      </c>
      <c r="AM241" s="130">
        <f>設定!$E$82</f>
        <v>0</v>
      </c>
      <c r="AN241" s="130">
        <f>設定!$I$82</f>
        <v>0</v>
      </c>
      <c r="AO241" s="954">
        <f t="shared" si="57"/>
        <v>23540</v>
      </c>
      <c r="AP241" s="206"/>
      <c r="AQ241" s="204">
        <f t="shared" si="51"/>
        <v>1</v>
      </c>
    </row>
    <row r="242" spans="2:43">
      <c r="B242" s="246">
        <v>1</v>
      </c>
      <c r="D242" s="1" t="s">
        <v>652</v>
      </c>
      <c r="E242" s="1" t="s">
        <v>310</v>
      </c>
      <c r="F242" s="1" t="s">
        <v>669</v>
      </c>
      <c r="G242" s="208" t="str">
        <f t="shared" si="58"/>
        <v>175</v>
      </c>
      <c r="H242" s="208" t="str">
        <f t="shared" si="59"/>
        <v>60</v>
      </c>
      <c r="I242" s="208" t="str">
        <f t="shared" si="60"/>
        <v>14</v>
      </c>
      <c r="J242" s="130"/>
      <c r="L242" s="130"/>
      <c r="M242" s="174" t="s">
        <v>1730</v>
      </c>
      <c r="N242" s="1" t="s">
        <v>87</v>
      </c>
      <c r="O242" s="1" t="s">
        <v>237</v>
      </c>
      <c r="P242" s="1" t="str">
        <f t="shared" si="52"/>
        <v>△</v>
      </c>
      <c r="Q242" s="168">
        <v>22200</v>
      </c>
      <c r="R242" s="169">
        <f>設定!$F$3</f>
        <v>1</v>
      </c>
      <c r="S242" s="130">
        <f>設定!$E$6</f>
        <v>1</v>
      </c>
      <c r="T242" s="950">
        <f t="shared" si="45"/>
        <v>22200</v>
      </c>
      <c r="U242" s="130">
        <f>設定!$E$12</f>
        <v>0</v>
      </c>
      <c r="V242" s="130">
        <f>設定!$I$12</f>
        <v>1</v>
      </c>
      <c r="W242" s="170">
        <f>設定!$C$27</f>
        <v>0</v>
      </c>
      <c r="X242" s="951">
        <f t="shared" si="53"/>
        <v>22200</v>
      </c>
      <c r="Y242" s="130">
        <f>設定!$E$35</f>
        <v>0</v>
      </c>
      <c r="Z242" s="130">
        <f>設定!$I$35</f>
        <v>1</v>
      </c>
      <c r="AA242" s="171">
        <f>設定!$D$41</f>
        <v>0</v>
      </c>
      <c r="AB242" s="170">
        <f>設定!$C$53</f>
        <v>1</v>
      </c>
      <c r="AC242" s="950">
        <f t="shared" si="54"/>
        <v>22200</v>
      </c>
      <c r="AD242" s="169">
        <f>設定!$D$78</f>
        <v>1.1000000000000001</v>
      </c>
      <c r="AE242" s="130">
        <f>設定!$E$82</f>
        <v>0</v>
      </c>
      <c r="AF242" s="130">
        <f>設定!$I$82</f>
        <v>0</v>
      </c>
      <c r="AG242" s="952">
        <f t="shared" si="55"/>
        <v>24420</v>
      </c>
      <c r="AH242" s="130">
        <f>設定!$E$35</f>
        <v>0</v>
      </c>
      <c r="AI242" s="130">
        <f>設定!$I$35</f>
        <v>1</v>
      </c>
      <c r="AJ242" s="170">
        <f>設定!$C$72</f>
        <v>0</v>
      </c>
      <c r="AK242" s="953">
        <f t="shared" si="56"/>
        <v>22200</v>
      </c>
      <c r="AL242" s="169">
        <f>設定!$D$78</f>
        <v>1.1000000000000001</v>
      </c>
      <c r="AM242" s="130">
        <f>設定!$E$82</f>
        <v>0</v>
      </c>
      <c r="AN242" s="130">
        <f>設定!$I$82</f>
        <v>0</v>
      </c>
      <c r="AO242" s="954">
        <f t="shared" si="57"/>
        <v>24420</v>
      </c>
      <c r="AP242" s="206"/>
      <c r="AQ242" s="204">
        <f t="shared" si="51"/>
        <v>1</v>
      </c>
    </row>
    <row r="243" spans="2:43">
      <c r="B243" s="246">
        <v>1</v>
      </c>
      <c r="D243" s="1" t="s">
        <v>653</v>
      </c>
      <c r="E243" s="1" t="s">
        <v>310</v>
      </c>
      <c r="F243" s="1" t="s">
        <v>669</v>
      </c>
      <c r="G243" s="208" t="str">
        <f t="shared" si="58"/>
        <v>185</v>
      </c>
      <c r="H243" s="208" t="str">
        <f t="shared" si="59"/>
        <v>60</v>
      </c>
      <c r="I243" s="208" t="str">
        <f t="shared" si="60"/>
        <v>14</v>
      </c>
      <c r="J243" s="130"/>
      <c r="L243" s="130"/>
      <c r="M243" s="130" t="s">
        <v>1837</v>
      </c>
      <c r="N243" s="1" t="s">
        <v>88</v>
      </c>
      <c r="O243" s="1" t="s">
        <v>238</v>
      </c>
      <c r="P243" s="1" t="str">
        <f t="shared" si="52"/>
        <v/>
      </c>
      <c r="Q243" s="168">
        <v>25600</v>
      </c>
      <c r="R243" s="169">
        <f>設定!$F$3</f>
        <v>1</v>
      </c>
      <c r="S243" s="130">
        <f>設定!$E$6</f>
        <v>1</v>
      </c>
      <c r="T243" s="950">
        <f t="shared" si="45"/>
        <v>25600</v>
      </c>
      <c r="U243" s="130">
        <f>設定!$E$12</f>
        <v>0</v>
      </c>
      <c r="V243" s="130">
        <f>設定!$I$12</f>
        <v>1</v>
      </c>
      <c r="W243" s="170">
        <f>設定!$C$27</f>
        <v>0</v>
      </c>
      <c r="X243" s="951">
        <f t="shared" si="53"/>
        <v>25600</v>
      </c>
      <c r="Y243" s="130">
        <f>設定!$E$35</f>
        <v>0</v>
      </c>
      <c r="Z243" s="130">
        <f>設定!$I$35</f>
        <v>1</v>
      </c>
      <c r="AA243" s="171">
        <f>設定!$D$41</f>
        <v>0</v>
      </c>
      <c r="AB243" s="170">
        <f>設定!$C$53</f>
        <v>1</v>
      </c>
      <c r="AC243" s="950">
        <f t="shared" si="54"/>
        <v>25600</v>
      </c>
      <c r="AD243" s="169">
        <f>設定!$D$78</f>
        <v>1.1000000000000001</v>
      </c>
      <c r="AE243" s="130">
        <f>設定!$E$82</f>
        <v>0</v>
      </c>
      <c r="AF243" s="130">
        <f>設定!$I$82</f>
        <v>0</v>
      </c>
      <c r="AG243" s="952">
        <f t="shared" si="55"/>
        <v>28160</v>
      </c>
      <c r="AH243" s="130">
        <f>設定!$E$35</f>
        <v>0</v>
      </c>
      <c r="AI243" s="130">
        <f>設定!$I$35</f>
        <v>1</v>
      </c>
      <c r="AJ243" s="170">
        <f>設定!$C$72</f>
        <v>0</v>
      </c>
      <c r="AK243" s="953">
        <f t="shared" si="56"/>
        <v>25600</v>
      </c>
      <c r="AL243" s="169">
        <f>設定!$D$78</f>
        <v>1.1000000000000001</v>
      </c>
      <c r="AM243" s="130">
        <f>設定!$E$82</f>
        <v>0</v>
      </c>
      <c r="AN243" s="130">
        <f>設定!$I$82</f>
        <v>0</v>
      </c>
      <c r="AO243" s="954">
        <f t="shared" si="57"/>
        <v>28160</v>
      </c>
      <c r="AP243" s="206"/>
      <c r="AQ243" s="204">
        <f t="shared" si="51"/>
        <v>1</v>
      </c>
    </row>
    <row r="244" spans="2:43">
      <c r="B244" s="246">
        <v>1</v>
      </c>
      <c r="D244" s="1" t="s">
        <v>654</v>
      </c>
      <c r="E244" s="1" t="s">
        <v>311</v>
      </c>
      <c r="F244" s="1" t="s">
        <v>669</v>
      </c>
      <c r="G244" s="208" t="str">
        <f t="shared" si="58"/>
        <v>155</v>
      </c>
      <c r="H244" s="208" t="str">
        <f t="shared" si="59"/>
        <v>65</v>
      </c>
      <c r="I244" s="208" t="str">
        <f t="shared" si="60"/>
        <v>14</v>
      </c>
      <c r="J244" s="130"/>
      <c r="L244" s="130"/>
      <c r="M244" s="174" t="s">
        <v>1730</v>
      </c>
      <c r="N244" s="1" t="s">
        <v>89</v>
      </c>
      <c r="O244" s="1" t="s">
        <v>239</v>
      </c>
      <c r="P244" s="1" t="str">
        <f t="shared" si="52"/>
        <v>△</v>
      </c>
      <c r="Q244" s="168">
        <v>13600</v>
      </c>
      <c r="R244" s="169">
        <f>設定!$F$3</f>
        <v>1</v>
      </c>
      <c r="S244" s="130">
        <f>設定!$E$6</f>
        <v>1</v>
      </c>
      <c r="T244" s="950">
        <f t="shared" si="45"/>
        <v>13600</v>
      </c>
      <c r="U244" s="130">
        <f>設定!$E$12</f>
        <v>0</v>
      </c>
      <c r="V244" s="130">
        <f>設定!$I$12</f>
        <v>1</v>
      </c>
      <c r="W244" s="170">
        <f>設定!$C$27</f>
        <v>0</v>
      </c>
      <c r="X244" s="951">
        <f t="shared" si="53"/>
        <v>13600</v>
      </c>
      <c r="Y244" s="130">
        <f>設定!$E$35</f>
        <v>0</v>
      </c>
      <c r="Z244" s="130">
        <f>設定!$I$35</f>
        <v>1</v>
      </c>
      <c r="AA244" s="171">
        <f>設定!$D$41</f>
        <v>0</v>
      </c>
      <c r="AB244" s="170">
        <f>設定!$C$53</f>
        <v>1</v>
      </c>
      <c r="AC244" s="950">
        <f t="shared" si="54"/>
        <v>13600</v>
      </c>
      <c r="AD244" s="169">
        <f>設定!$D$78</f>
        <v>1.1000000000000001</v>
      </c>
      <c r="AE244" s="130">
        <f>設定!$E$82</f>
        <v>0</v>
      </c>
      <c r="AF244" s="130">
        <f>設定!$I$82</f>
        <v>0</v>
      </c>
      <c r="AG244" s="952">
        <f t="shared" si="55"/>
        <v>14960</v>
      </c>
      <c r="AH244" s="130">
        <f>設定!$E$35</f>
        <v>0</v>
      </c>
      <c r="AI244" s="130">
        <f>設定!$I$35</f>
        <v>1</v>
      </c>
      <c r="AJ244" s="170">
        <f>設定!$C$72</f>
        <v>0</v>
      </c>
      <c r="AK244" s="953">
        <f t="shared" si="56"/>
        <v>13600</v>
      </c>
      <c r="AL244" s="169">
        <f>設定!$D$78</f>
        <v>1.1000000000000001</v>
      </c>
      <c r="AM244" s="130">
        <f>設定!$E$82</f>
        <v>0</v>
      </c>
      <c r="AN244" s="130">
        <f>設定!$I$82</f>
        <v>0</v>
      </c>
      <c r="AO244" s="954">
        <f t="shared" si="57"/>
        <v>14960</v>
      </c>
      <c r="AP244" s="206"/>
      <c r="AQ244" s="204">
        <f t="shared" si="51"/>
        <v>1</v>
      </c>
    </row>
    <row r="245" spans="2:43">
      <c r="B245" s="246">
        <v>1</v>
      </c>
      <c r="D245" s="1" t="s">
        <v>655</v>
      </c>
      <c r="E245" s="1" t="s">
        <v>311</v>
      </c>
      <c r="F245" s="1" t="s">
        <v>669</v>
      </c>
      <c r="G245" s="208" t="str">
        <f t="shared" si="58"/>
        <v>165</v>
      </c>
      <c r="H245" s="208" t="str">
        <f t="shared" si="59"/>
        <v>65</v>
      </c>
      <c r="I245" s="208" t="str">
        <f t="shared" si="60"/>
        <v>14</v>
      </c>
      <c r="J245" s="130"/>
      <c r="L245" s="130"/>
      <c r="M245" s="174" t="s">
        <v>1730</v>
      </c>
      <c r="N245" s="1" t="s">
        <v>90</v>
      </c>
      <c r="O245" s="1" t="s">
        <v>240</v>
      </c>
      <c r="P245" s="1" t="str">
        <f t="shared" si="52"/>
        <v>△</v>
      </c>
      <c r="Q245" s="168">
        <v>15100</v>
      </c>
      <c r="R245" s="169">
        <f>設定!$F$3</f>
        <v>1</v>
      </c>
      <c r="S245" s="130">
        <f>設定!$E$6</f>
        <v>1</v>
      </c>
      <c r="T245" s="950">
        <f t="shared" si="45"/>
        <v>15100</v>
      </c>
      <c r="U245" s="130">
        <f>設定!$E$12</f>
        <v>0</v>
      </c>
      <c r="V245" s="130">
        <f>設定!$I$12</f>
        <v>1</v>
      </c>
      <c r="W245" s="170">
        <f>設定!$C$27</f>
        <v>0</v>
      </c>
      <c r="X245" s="951">
        <f t="shared" si="53"/>
        <v>15100</v>
      </c>
      <c r="Y245" s="130">
        <f>設定!$E$35</f>
        <v>0</v>
      </c>
      <c r="Z245" s="130">
        <f>設定!$I$35</f>
        <v>1</v>
      </c>
      <c r="AA245" s="171">
        <f>設定!$D$41</f>
        <v>0</v>
      </c>
      <c r="AB245" s="170">
        <f>設定!$C$53</f>
        <v>1</v>
      </c>
      <c r="AC245" s="950">
        <f t="shared" si="54"/>
        <v>15100</v>
      </c>
      <c r="AD245" s="169">
        <f>設定!$D$78</f>
        <v>1.1000000000000001</v>
      </c>
      <c r="AE245" s="130">
        <f>設定!$E$82</f>
        <v>0</v>
      </c>
      <c r="AF245" s="130">
        <f>設定!$I$82</f>
        <v>0</v>
      </c>
      <c r="AG245" s="952">
        <f t="shared" si="55"/>
        <v>16610</v>
      </c>
      <c r="AH245" s="130">
        <f>設定!$E$35</f>
        <v>0</v>
      </c>
      <c r="AI245" s="130">
        <f>設定!$I$35</f>
        <v>1</v>
      </c>
      <c r="AJ245" s="170">
        <f>設定!$C$72</f>
        <v>0</v>
      </c>
      <c r="AK245" s="953">
        <f t="shared" si="56"/>
        <v>15100</v>
      </c>
      <c r="AL245" s="169">
        <f>設定!$D$78</f>
        <v>1.1000000000000001</v>
      </c>
      <c r="AM245" s="130">
        <f>設定!$E$82</f>
        <v>0</v>
      </c>
      <c r="AN245" s="130">
        <f>設定!$I$82</f>
        <v>0</v>
      </c>
      <c r="AO245" s="954">
        <f t="shared" si="57"/>
        <v>16610</v>
      </c>
      <c r="AP245" s="206"/>
      <c r="AQ245" s="204">
        <f t="shared" si="51"/>
        <v>1</v>
      </c>
    </row>
    <row r="246" spans="2:43">
      <c r="B246" s="246">
        <v>1</v>
      </c>
      <c r="D246" s="1" t="s">
        <v>656</v>
      </c>
      <c r="E246" s="1" t="s">
        <v>311</v>
      </c>
      <c r="F246" s="1" t="s">
        <v>669</v>
      </c>
      <c r="G246" s="208" t="str">
        <f t="shared" si="58"/>
        <v>175</v>
      </c>
      <c r="H246" s="208" t="str">
        <f t="shared" si="59"/>
        <v>65</v>
      </c>
      <c r="I246" s="208" t="str">
        <f t="shared" si="60"/>
        <v>14</v>
      </c>
      <c r="J246" s="130"/>
      <c r="L246" s="130"/>
      <c r="M246" s="174" t="s">
        <v>1730</v>
      </c>
      <c r="N246" s="1" t="s">
        <v>91</v>
      </c>
      <c r="O246" s="1" t="s">
        <v>241</v>
      </c>
      <c r="P246" s="1" t="str">
        <f t="shared" si="52"/>
        <v>△</v>
      </c>
      <c r="Q246" s="168">
        <v>17500</v>
      </c>
      <c r="R246" s="169">
        <f>設定!$F$3</f>
        <v>1</v>
      </c>
      <c r="S246" s="130">
        <f>設定!$E$6</f>
        <v>1</v>
      </c>
      <c r="T246" s="950">
        <f t="shared" si="45"/>
        <v>17500</v>
      </c>
      <c r="U246" s="130">
        <f>設定!$E$12</f>
        <v>0</v>
      </c>
      <c r="V246" s="130">
        <f>設定!$I$12</f>
        <v>1</v>
      </c>
      <c r="W246" s="170">
        <f>設定!$C$27</f>
        <v>0</v>
      </c>
      <c r="X246" s="951">
        <f t="shared" si="53"/>
        <v>17500</v>
      </c>
      <c r="Y246" s="130">
        <f>設定!$E$35</f>
        <v>0</v>
      </c>
      <c r="Z246" s="130">
        <f>設定!$I$35</f>
        <v>1</v>
      </c>
      <c r="AA246" s="171">
        <f>設定!$D$41</f>
        <v>0</v>
      </c>
      <c r="AB246" s="170">
        <f>設定!$C$53</f>
        <v>1</v>
      </c>
      <c r="AC246" s="950">
        <f t="shared" si="54"/>
        <v>17500</v>
      </c>
      <c r="AD246" s="169">
        <f>設定!$D$78</f>
        <v>1.1000000000000001</v>
      </c>
      <c r="AE246" s="130">
        <f>設定!$E$82</f>
        <v>0</v>
      </c>
      <c r="AF246" s="130">
        <f>設定!$I$82</f>
        <v>0</v>
      </c>
      <c r="AG246" s="952">
        <f t="shared" si="55"/>
        <v>19250</v>
      </c>
      <c r="AH246" s="130">
        <f>設定!$E$35</f>
        <v>0</v>
      </c>
      <c r="AI246" s="130">
        <f>設定!$I$35</f>
        <v>1</v>
      </c>
      <c r="AJ246" s="170">
        <f>設定!$C$72</f>
        <v>0</v>
      </c>
      <c r="AK246" s="953">
        <f t="shared" si="56"/>
        <v>17500</v>
      </c>
      <c r="AL246" s="169">
        <f>設定!$D$78</f>
        <v>1.1000000000000001</v>
      </c>
      <c r="AM246" s="130">
        <f>設定!$E$82</f>
        <v>0</v>
      </c>
      <c r="AN246" s="130">
        <f>設定!$I$82</f>
        <v>0</v>
      </c>
      <c r="AO246" s="954">
        <f t="shared" si="57"/>
        <v>19250</v>
      </c>
      <c r="AP246" s="206"/>
      <c r="AQ246" s="204">
        <f t="shared" si="51"/>
        <v>1</v>
      </c>
    </row>
    <row r="247" spans="2:43">
      <c r="B247" s="246">
        <v>1</v>
      </c>
      <c r="D247" s="1" t="s">
        <v>657</v>
      </c>
      <c r="E247" s="1" t="s">
        <v>311</v>
      </c>
      <c r="F247" s="1" t="s">
        <v>669</v>
      </c>
      <c r="G247" s="208" t="str">
        <f t="shared" si="58"/>
        <v>185</v>
      </c>
      <c r="H247" s="208" t="str">
        <f t="shared" si="59"/>
        <v>65</v>
      </c>
      <c r="I247" s="208" t="str">
        <f t="shared" si="60"/>
        <v>14</v>
      </c>
      <c r="J247" s="130"/>
      <c r="L247" s="130"/>
      <c r="M247" s="174" t="s">
        <v>1730</v>
      </c>
      <c r="N247" s="1" t="s">
        <v>92</v>
      </c>
      <c r="O247" s="1" t="s">
        <v>242</v>
      </c>
      <c r="P247" s="1" t="str">
        <f t="shared" si="52"/>
        <v>△</v>
      </c>
      <c r="Q247" s="168">
        <v>19000</v>
      </c>
      <c r="R247" s="169">
        <f>設定!$F$3</f>
        <v>1</v>
      </c>
      <c r="S247" s="130">
        <f>設定!$E$6</f>
        <v>1</v>
      </c>
      <c r="T247" s="950">
        <f t="shared" si="45"/>
        <v>19000</v>
      </c>
      <c r="U247" s="130">
        <f>設定!$E$12</f>
        <v>0</v>
      </c>
      <c r="V247" s="130">
        <f>設定!$I$12</f>
        <v>1</v>
      </c>
      <c r="W247" s="170">
        <f>設定!$C$27</f>
        <v>0</v>
      </c>
      <c r="X247" s="951">
        <f t="shared" si="53"/>
        <v>19000</v>
      </c>
      <c r="Y247" s="130">
        <f>設定!$E$35</f>
        <v>0</v>
      </c>
      <c r="Z247" s="130">
        <f>設定!$I$35</f>
        <v>1</v>
      </c>
      <c r="AA247" s="171">
        <f>設定!$D$41</f>
        <v>0</v>
      </c>
      <c r="AB247" s="170">
        <f>設定!$C$53</f>
        <v>1</v>
      </c>
      <c r="AC247" s="950">
        <f t="shared" si="54"/>
        <v>19000</v>
      </c>
      <c r="AD247" s="169">
        <f>設定!$D$78</f>
        <v>1.1000000000000001</v>
      </c>
      <c r="AE247" s="130">
        <f>設定!$E$82</f>
        <v>0</v>
      </c>
      <c r="AF247" s="130">
        <f>設定!$I$82</f>
        <v>0</v>
      </c>
      <c r="AG247" s="952">
        <f t="shared" si="55"/>
        <v>20900</v>
      </c>
      <c r="AH247" s="130">
        <f>設定!$E$35</f>
        <v>0</v>
      </c>
      <c r="AI247" s="130">
        <f>設定!$I$35</f>
        <v>1</v>
      </c>
      <c r="AJ247" s="170">
        <f>設定!$C$72</f>
        <v>0</v>
      </c>
      <c r="AK247" s="953">
        <f t="shared" si="56"/>
        <v>19000</v>
      </c>
      <c r="AL247" s="169">
        <f>設定!$D$78</f>
        <v>1.1000000000000001</v>
      </c>
      <c r="AM247" s="130">
        <f>設定!$E$82</f>
        <v>0</v>
      </c>
      <c r="AN247" s="130">
        <f>設定!$I$82</f>
        <v>0</v>
      </c>
      <c r="AO247" s="954">
        <f t="shared" si="57"/>
        <v>20900</v>
      </c>
      <c r="AP247" s="206"/>
      <c r="AQ247" s="204">
        <f t="shared" si="51"/>
        <v>1</v>
      </c>
    </row>
    <row r="248" spans="2:43">
      <c r="B248" s="246">
        <v>1</v>
      </c>
      <c r="D248" s="1" t="s">
        <v>658</v>
      </c>
      <c r="E248" s="1" t="s">
        <v>311</v>
      </c>
      <c r="F248" s="1" t="s">
        <v>669</v>
      </c>
      <c r="G248" s="208" t="str">
        <f t="shared" si="58"/>
        <v>195</v>
      </c>
      <c r="H248" s="208" t="str">
        <f t="shared" si="59"/>
        <v>65</v>
      </c>
      <c r="I248" s="208" t="str">
        <f t="shared" si="60"/>
        <v>14</v>
      </c>
      <c r="J248" s="130"/>
      <c r="L248" s="130"/>
      <c r="M248" s="130" t="s">
        <v>1837</v>
      </c>
      <c r="N248" s="1" t="s">
        <v>93</v>
      </c>
      <c r="O248" s="1" t="s">
        <v>243</v>
      </c>
      <c r="P248" s="1" t="str">
        <f t="shared" si="52"/>
        <v/>
      </c>
      <c r="Q248" s="168">
        <v>22700</v>
      </c>
      <c r="R248" s="169">
        <f>設定!$F$3</f>
        <v>1</v>
      </c>
      <c r="S248" s="130">
        <f>設定!$E$6</f>
        <v>1</v>
      </c>
      <c r="T248" s="950">
        <f t="shared" si="45"/>
        <v>22700</v>
      </c>
      <c r="U248" s="130">
        <f>設定!$E$12</f>
        <v>0</v>
      </c>
      <c r="V248" s="130">
        <f>設定!$I$12</f>
        <v>1</v>
      </c>
      <c r="W248" s="170">
        <f>設定!$C$27</f>
        <v>0</v>
      </c>
      <c r="X248" s="951">
        <f t="shared" si="53"/>
        <v>22700</v>
      </c>
      <c r="Y248" s="130">
        <f>設定!$E$35</f>
        <v>0</v>
      </c>
      <c r="Z248" s="130">
        <f>設定!$I$35</f>
        <v>1</v>
      </c>
      <c r="AA248" s="171">
        <f>設定!$D$41</f>
        <v>0</v>
      </c>
      <c r="AB248" s="170">
        <f>設定!$C$53</f>
        <v>1</v>
      </c>
      <c r="AC248" s="950">
        <f t="shared" si="54"/>
        <v>22700</v>
      </c>
      <c r="AD248" s="169">
        <f>設定!$D$78</f>
        <v>1.1000000000000001</v>
      </c>
      <c r="AE248" s="130">
        <f>設定!$E$82</f>
        <v>0</v>
      </c>
      <c r="AF248" s="130">
        <f>設定!$I$82</f>
        <v>0</v>
      </c>
      <c r="AG248" s="952">
        <f t="shared" si="55"/>
        <v>24970</v>
      </c>
      <c r="AH248" s="130">
        <f>設定!$E$35</f>
        <v>0</v>
      </c>
      <c r="AI248" s="130">
        <f>設定!$I$35</f>
        <v>1</v>
      </c>
      <c r="AJ248" s="170">
        <f>設定!$C$72</f>
        <v>0</v>
      </c>
      <c r="AK248" s="953">
        <f t="shared" si="56"/>
        <v>22700</v>
      </c>
      <c r="AL248" s="169">
        <f>設定!$D$78</f>
        <v>1.1000000000000001</v>
      </c>
      <c r="AM248" s="130">
        <f>設定!$E$82</f>
        <v>0</v>
      </c>
      <c r="AN248" s="130">
        <f>設定!$I$82</f>
        <v>0</v>
      </c>
      <c r="AO248" s="954">
        <f t="shared" si="57"/>
        <v>24970</v>
      </c>
      <c r="AP248" s="206"/>
      <c r="AQ248" s="204">
        <f t="shared" si="51"/>
        <v>1</v>
      </c>
    </row>
    <row r="249" spans="2:43">
      <c r="B249" s="246">
        <v>1</v>
      </c>
      <c r="D249" s="1" t="s">
        <v>659</v>
      </c>
      <c r="E249" s="1" t="s">
        <v>312</v>
      </c>
      <c r="F249" s="1" t="s">
        <v>669</v>
      </c>
      <c r="G249" s="208" t="str">
        <f t="shared" si="58"/>
        <v>165</v>
      </c>
      <c r="H249" s="208" t="str">
        <f t="shared" si="59"/>
        <v>70</v>
      </c>
      <c r="I249" s="208" t="str">
        <f t="shared" si="60"/>
        <v>14</v>
      </c>
      <c r="J249" s="130"/>
      <c r="L249" s="130"/>
      <c r="M249" s="174" t="s">
        <v>1730</v>
      </c>
      <c r="N249" s="1" t="s">
        <v>94</v>
      </c>
      <c r="O249" s="1" t="s">
        <v>244</v>
      </c>
      <c r="P249" s="1" t="str">
        <f t="shared" si="52"/>
        <v>△</v>
      </c>
      <c r="Q249" s="168">
        <v>15200</v>
      </c>
      <c r="R249" s="169">
        <f>設定!$F$3</f>
        <v>1</v>
      </c>
      <c r="S249" s="130">
        <f>設定!$E$6</f>
        <v>1</v>
      </c>
      <c r="T249" s="950">
        <f t="shared" si="45"/>
        <v>15200</v>
      </c>
      <c r="U249" s="130">
        <f>設定!$E$12</f>
        <v>0</v>
      </c>
      <c r="V249" s="130">
        <f>設定!$I$12</f>
        <v>1</v>
      </c>
      <c r="W249" s="170">
        <f>設定!$C$27</f>
        <v>0</v>
      </c>
      <c r="X249" s="951">
        <f t="shared" si="53"/>
        <v>15200</v>
      </c>
      <c r="Y249" s="130">
        <f>設定!$E$35</f>
        <v>0</v>
      </c>
      <c r="Z249" s="130">
        <f>設定!$I$35</f>
        <v>1</v>
      </c>
      <c r="AA249" s="171">
        <f>設定!$D$41</f>
        <v>0</v>
      </c>
      <c r="AB249" s="170">
        <f>設定!$C$53</f>
        <v>1</v>
      </c>
      <c r="AC249" s="950">
        <f t="shared" si="54"/>
        <v>15200</v>
      </c>
      <c r="AD249" s="169">
        <f>設定!$D$78</f>
        <v>1.1000000000000001</v>
      </c>
      <c r="AE249" s="130">
        <f>設定!$E$82</f>
        <v>0</v>
      </c>
      <c r="AF249" s="130">
        <f>設定!$I$82</f>
        <v>0</v>
      </c>
      <c r="AG249" s="952">
        <f t="shared" si="55"/>
        <v>16720</v>
      </c>
      <c r="AH249" s="130">
        <f>設定!$E$35</f>
        <v>0</v>
      </c>
      <c r="AI249" s="130">
        <f>設定!$I$35</f>
        <v>1</v>
      </c>
      <c r="AJ249" s="170">
        <f>設定!$C$72</f>
        <v>0</v>
      </c>
      <c r="AK249" s="953">
        <f t="shared" si="56"/>
        <v>15200</v>
      </c>
      <c r="AL249" s="169">
        <f>設定!$D$78</f>
        <v>1.1000000000000001</v>
      </c>
      <c r="AM249" s="130">
        <f>設定!$E$82</f>
        <v>0</v>
      </c>
      <c r="AN249" s="130">
        <f>設定!$I$82</f>
        <v>0</v>
      </c>
      <c r="AO249" s="954">
        <f t="shared" si="57"/>
        <v>16720</v>
      </c>
      <c r="AP249" s="206"/>
      <c r="AQ249" s="204">
        <f t="shared" si="51"/>
        <v>1</v>
      </c>
    </row>
    <row r="250" spans="2:43">
      <c r="B250" s="246">
        <v>1</v>
      </c>
      <c r="D250" s="1" t="s">
        <v>660</v>
      </c>
      <c r="E250" s="1" t="s">
        <v>312</v>
      </c>
      <c r="F250" s="1" t="s">
        <v>669</v>
      </c>
      <c r="G250" s="208" t="str">
        <f t="shared" si="58"/>
        <v>175</v>
      </c>
      <c r="H250" s="208" t="str">
        <f t="shared" si="59"/>
        <v>70</v>
      </c>
      <c r="I250" s="208" t="str">
        <f t="shared" si="60"/>
        <v>14</v>
      </c>
      <c r="J250" s="130"/>
      <c r="L250" s="130"/>
      <c r="M250" s="174" t="s">
        <v>1730</v>
      </c>
      <c r="N250" s="1" t="s">
        <v>95</v>
      </c>
      <c r="O250" s="1" t="s">
        <v>245</v>
      </c>
      <c r="P250" s="1" t="str">
        <f t="shared" si="52"/>
        <v>△</v>
      </c>
      <c r="Q250" s="168">
        <v>16400</v>
      </c>
      <c r="R250" s="169">
        <f>設定!$F$3</f>
        <v>1</v>
      </c>
      <c r="S250" s="130">
        <f>設定!$E$6</f>
        <v>1</v>
      </c>
      <c r="T250" s="950">
        <f t="shared" si="45"/>
        <v>16400</v>
      </c>
      <c r="U250" s="130">
        <f>設定!$E$12</f>
        <v>0</v>
      </c>
      <c r="V250" s="130">
        <f>設定!$I$12</f>
        <v>1</v>
      </c>
      <c r="W250" s="170">
        <f>設定!$C$27</f>
        <v>0</v>
      </c>
      <c r="X250" s="951">
        <f t="shared" si="53"/>
        <v>16400</v>
      </c>
      <c r="Y250" s="130">
        <f>設定!$E$35</f>
        <v>0</v>
      </c>
      <c r="Z250" s="130">
        <f>設定!$I$35</f>
        <v>1</v>
      </c>
      <c r="AA250" s="171">
        <f>設定!$D$41</f>
        <v>0</v>
      </c>
      <c r="AB250" s="170">
        <f>設定!$C$53</f>
        <v>1</v>
      </c>
      <c r="AC250" s="950">
        <f t="shared" si="54"/>
        <v>16400</v>
      </c>
      <c r="AD250" s="169">
        <f>設定!$D$78</f>
        <v>1.1000000000000001</v>
      </c>
      <c r="AE250" s="130">
        <f>設定!$E$82</f>
        <v>0</v>
      </c>
      <c r="AF250" s="130">
        <f>設定!$I$82</f>
        <v>0</v>
      </c>
      <c r="AG250" s="952">
        <f t="shared" si="55"/>
        <v>18040</v>
      </c>
      <c r="AH250" s="130">
        <f>設定!$E$35</f>
        <v>0</v>
      </c>
      <c r="AI250" s="130">
        <f>設定!$I$35</f>
        <v>1</v>
      </c>
      <c r="AJ250" s="170">
        <f>設定!$C$72</f>
        <v>0</v>
      </c>
      <c r="AK250" s="953">
        <f t="shared" si="56"/>
        <v>16400</v>
      </c>
      <c r="AL250" s="169">
        <f>設定!$D$78</f>
        <v>1.1000000000000001</v>
      </c>
      <c r="AM250" s="130">
        <f>設定!$E$82</f>
        <v>0</v>
      </c>
      <c r="AN250" s="130">
        <f>設定!$I$82</f>
        <v>0</v>
      </c>
      <c r="AO250" s="954">
        <f t="shared" si="57"/>
        <v>18040</v>
      </c>
      <c r="AP250" s="206"/>
      <c r="AQ250" s="204">
        <f t="shared" si="51"/>
        <v>1</v>
      </c>
    </row>
    <row r="251" spans="2:43">
      <c r="B251" s="246">
        <v>1</v>
      </c>
      <c r="D251" s="1" t="s">
        <v>661</v>
      </c>
      <c r="E251" s="1" t="s">
        <v>312</v>
      </c>
      <c r="F251" s="1" t="s">
        <v>669</v>
      </c>
      <c r="G251" s="208" t="str">
        <f t="shared" si="58"/>
        <v>185</v>
      </c>
      <c r="H251" s="208" t="str">
        <f t="shared" si="59"/>
        <v>70</v>
      </c>
      <c r="I251" s="208" t="str">
        <f t="shared" si="60"/>
        <v>14</v>
      </c>
      <c r="J251" s="130"/>
      <c r="L251" s="130"/>
      <c r="M251" s="174" t="s">
        <v>1730</v>
      </c>
      <c r="N251" s="1" t="s">
        <v>96</v>
      </c>
      <c r="O251" s="1" t="s">
        <v>246</v>
      </c>
      <c r="P251" s="1" t="str">
        <f t="shared" si="52"/>
        <v>△</v>
      </c>
      <c r="Q251" s="168">
        <v>18400</v>
      </c>
      <c r="R251" s="169">
        <f>設定!$F$3</f>
        <v>1</v>
      </c>
      <c r="S251" s="130">
        <f>設定!$E$6</f>
        <v>1</v>
      </c>
      <c r="T251" s="950">
        <f t="shared" si="45"/>
        <v>18400</v>
      </c>
      <c r="U251" s="130">
        <f>設定!$E$12</f>
        <v>0</v>
      </c>
      <c r="V251" s="130">
        <f>設定!$I$12</f>
        <v>1</v>
      </c>
      <c r="W251" s="170">
        <f>設定!$C$27</f>
        <v>0</v>
      </c>
      <c r="X251" s="951">
        <f t="shared" si="53"/>
        <v>18400</v>
      </c>
      <c r="Y251" s="130">
        <f>設定!$E$35</f>
        <v>0</v>
      </c>
      <c r="Z251" s="130">
        <f>設定!$I$35</f>
        <v>1</v>
      </c>
      <c r="AA251" s="171">
        <f>設定!$D$41</f>
        <v>0</v>
      </c>
      <c r="AB251" s="170">
        <f>設定!$C$53</f>
        <v>1</v>
      </c>
      <c r="AC251" s="950">
        <f t="shared" si="54"/>
        <v>18400</v>
      </c>
      <c r="AD251" s="169">
        <f>設定!$D$78</f>
        <v>1.1000000000000001</v>
      </c>
      <c r="AE251" s="130">
        <f>設定!$E$82</f>
        <v>0</v>
      </c>
      <c r="AF251" s="130">
        <f>設定!$I$82</f>
        <v>0</v>
      </c>
      <c r="AG251" s="952">
        <f t="shared" si="55"/>
        <v>20240</v>
      </c>
      <c r="AH251" s="130">
        <f>設定!$E$35</f>
        <v>0</v>
      </c>
      <c r="AI251" s="130">
        <f>設定!$I$35</f>
        <v>1</v>
      </c>
      <c r="AJ251" s="170">
        <f>設定!$C$72</f>
        <v>0</v>
      </c>
      <c r="AK251" s="953">
        <f t="shared" si="56"/>
        <v>18400</v>
      </c>
      <c r="AL251" s="169">
        <f>設定!$D$78</f>
        <v>1.1000000000000001</v>
      </c>
      <c r="AM251" s="130">
        <f>設定!$E$82</f>
        <v>0</v>
      </c>
      <c r="AN251" s="130">
        <f>設定!$I$82</f>
        <v>0</v>
      </c>
      <c r="AO251" s="954">
        <f t="shared" si="57"/>
        <v>20240</v>
      </c>
      <c r="AP251" s="206"/>
      <c r="AQ251" s="204">
        <f t="shared" si="51"/>
        <v>1</v>
      </c>
    </row>
    <row r="252" spans="2:43">
      <c r="B252" s="246">
        <v>1</v>
      </c>
      <c r="D252" s="1" t="s">
        <v>662</v>
      </c>
      <c r="E252" s="1" t="s">
        <v>312</v>
      </c>
      <c r="F252" s="1" t="s">
        <v>669</v>
      </c>
      <c r="G252" s="208" t="str">
        <f t="shared" si="58"/>
        <v>195</v>
      </c>
      <c r="H252" s="208" t="str">
        <f t="shared" si="59"/>
        <v>70</v>
      </c>
      <c r="I252" s="208" t="str">
        <f t="shared" si="60"/>
        <v>14</v>
      </c>
      <c r="J252" s="130"/>
      <c r="L252" s="130"/>
      <c r="M252" s="130" t="s">
        <v>1837</v>
      </c>
      <c r="N252" s="1" t="s">
        <v>97</v>
      </c>
      <c r="O252" s="1" t="s">
        <v>247</v>
      </c>
      <c r="P252" s="1" t="str">
        <f t="shared" si="52"/>
        <v/>
      </c>
      <c r="Q252" s="168">
        <v>21700</v>
      </c>
      <c r="R252" s="169">
        <f>設定!$F$3</f>
        <v>1</v>
      </c>
      <c r="S252" s="130">
        <f>設定!$E$6</f>
        <v>1</v>
      </c>
      <c r="T252" s="950">
        <f t="shared" si="45"/>
        <v>21700</v>
      </c>
      <c r="U252" s="130">
        <f>設定!$E$12</f>
        <v>0</v>
      </c>
      <c r="V252" s="130">
        <f>設定!$I$12</f>
        <v>1</v>
      </c>
      <c r="W252" s="170">
        <f>設定!$C$27</f>
        <v>0</v>
      </c>
      <c r="X252" s="951">
        <f t="shared" si="53"/>
        <v>21700</v>
      </c>
      <c r="Y252" s="130">
        <f>設定!$E$35</f>
        <v>0</v>
      </c>
      <c r="Z252" s="130">
        <f>設定!$I$35</f>
        <v>1</v>
      </c>
      <c r="AA252" s="171">
        <f>設定!$D$41</f>
        <v>0</v>
      </c>
      <c r="AB252" s="170">
        <f>設定!$C$53</f>
        <v>1</v>
      </c>
      <c r="AC252" s="950">
        <f t="shared" si="54"/>
        <v>21700</v>
      </c>
      <c r="AD252" s="169">
        <f>設定!$D$78</f>
        <v>1.1000000000000001</v>
      </c>
      <c r="AE252" s="130">
        <f>設定!$E$82</f>
        <v>0</v>
      </c>
      <c r="AF252" s="130">
        <f>設定!$I$82</f>
        <v>0</v>
      </c>
      <c r="AG252" s="952">
        <f t="shared" si="55"/>
        <v>23870</v>
      </c>
      <c r="AH252" s="130">
        <f>設定!$E$35</f>
        <v>0</v>
      </c>
      <c r="AI252" s="130">
        <f>設定!$I$35</f>
        <v>1</v>
      </c>
      <c r="AJ252" s="170">
        <f>設定!$C$72</f>
        <v>0</v>
      </c>
      <c r="AK252" s="953">
        <f t="shared" si="56"/>
        <v>21700</v>
      </c>
      <c r="AL252" s="169">
        <f>設定!$D$78</f>
        <v>1.1000000000000001</v>
      </c>
      <c r="AM252" s="130">
        <f>設定!$E$82</f>
        <v>0</v>
      </c>
      <c r="AN252" s="130">
        <f>設定!$I$82</f>
        <v>0</v>
      </c>
      <c r="AO252" s="954">
        <f t="shared" si="57"/>
        <v>23870</v>
      </c>
      <c r="AP252" s="206"/>
      <c r="AQ252" s="204">
        <f t="shared" si="51"/>
        <v>1</v>
      </c>
    </row>
    <row r="253" spans="2:43">
      <c r="B253" s="246">
        <v>1</v>
      </c>
      <c r="D253" s="1" t="s">
        <v>663</v>
      </c>
      <c r="E253" s="1" t="s">
        <v>311</v>
      </c>
      <c r="F253" s="1" t="s">
        <v>669</v>
      </c>
      <c r="G253" s="208" t="str">
        <f t="shared" si="58"/>
        <v>155</v>
      </c>
      <c r="H253" s="208" t="str">
        <f t="shared" si="59"/>
        <v>65</v>
      </c>
      <c r="I253" s="208" t="str">
        <f t="shared" si="60"/>
        <v>13</v>
      </c>
      <c r="J253" s="130"/>
      <c r="L253" s="130"/>
      <c r="M253" s="174" t="s">
        <v>1730</v>
      </c>
      <c r="N253" s="1" t="s">
        <v>99</v>
      </c>
      <c r="O253" s="1" t="s">
        <v>249</v>
      </c>
      <c r="P253" s="1" t="str">
        <f t="shared" si="52"/>
        <v>△</v>
      </c>
      <c r="Q253" s="168">
        <v>13100</v>
      </c>
      <c r="R253" s="169">
        <f>設定!$F$3</f>
        <v>1</v>
      </c>
      <c r="S253" s="130">
        <f>設定!$E$6</f>
        <v>1</v>
      </c>
      <c r="T253" s="950">
        <f t="shared" si="45"/>
        <v>13100</v>
      </c>
      <c r="U253" s="130">
        <f>設定!$E$12</f>
        <v>0</v>
      </c>
      <c r="V253" s="130">
        <f>設定!$I$12</f>
        <v>1</v>
      </c>
      <c r="W253" s="170">
        <f>設定!$C$27</f>
        <v>0</v>
      </c>
      <c r="X253" s="951">
        <f t="shared" si="53"/>
        <v>13100</v>
      </c>
      <c r="Y253" s="130">
        <f>設定!$E$35</f>
        <v>0</v>
      </c>
      <c r="Z253" s="130">
        <f>設定!$I$35</f>
        <v>1</v>
      </c>
      <c r="AA253" s="171">
        <f>設定!$D$41</f>
        <v>0</v>
      </c>
      <c r="AB253" s="170">
        <f>設定!$C$53</f>
        <v>1</v>
      </c>
      <c r="AC253" s="950">
        <f t="shared" si="54"/>
        <v>13100</v>
      </c>
      <c r="AD253" s="169">
        <f>設定!$D$78</f>
        <v>1.1000000000000001</v>
      </c>
      <c r="AE253" s="130">
        <f>設定!$E$82</f>
        <v>0</v>
      </c>
      <c r="AF253" s="130">
        <f>設定!$I$82</f>
        <v>0</v>
      </c>
      <c r="AG253" s="952">
        <f t="shared" si="55"/>
        <v>14410</v>
      </c>
      <c r="AH253" s="130">
        <f>設定!$E$35</f>
        <v>0</v>
      </c>
      <c r="AI253" s="130">
        <f>設定!$I$35</f>
        <v>1</v>
      </c>
      <c r="AJ253" s="170">
        <f>設定!$C$72</f>
        <v>0</v>
      </c>
      <c r="AK253" s="953">
        <f t="shared" si="56"/>
        <v>13100</v>
      </c>
      <c r="AL253" s="169">
        <f>設定!$D$78</f>
        <v>1.1000000000000001</v>
      </c>
      <c r="AM253" s="130">
        <f>設定!$E$82</f>
        <v>0</v>
      </c>
      <c r="AN253" s="130">
        <f>設定!$I$82</f>
        <v>0</v>
      </c>
      <c r="AO253" s="954">
        <f t="shared" si="57"/>
        <v>14410</v>
      </c>
      <c r="AP253" s="206"/>
      <c r="AQ253" s="204">
        <f t="shared" si="51"/>
        <v>1</v>
      </c>
    </row>
    <row r="254" spans="2:43">
      <c r="B254" s="246">
        <v>1</v>
      </c>
      <c r="D254" s="1" t="s">
        <v>664</v>
      </c>
      <c r="E254" s="1" t="s">
        <v>311</v>
      </c>
      <c r="F254" s="1" t="s">
        <v>669</v>
      </c>
      <c r="G254" s="208" t="str">
        <f t="shared" si="58"/>
        <v>165</v>
      </c>
      <c r="H254" s="208" t="str">
        <f t="shared" si="59"/>
        <v>65</v>
      </c>
      <c r="I254" s="208" t="str">
        <f t="shared" si="60"/>
        <v>13</v>
      </c>
      <c r="J254" s="130"/>
      <c r="L254" s="130"/>
      <c r="M254" s="174" t="s">
        <v>1730</v>
      </c>
      <c r="N254" s="1" t="s">
        <v>100</v>
      </c>
      <c r="O254" s="1" t="s">
        <v>250</v>
      </c>
      <c r="P254" s="1" t="str">
        <f t="shared" si="52"/>
        <v>△</v>
      </c>
      <c r="Q254" s="168">
        <v>14700</v>
      </c>
      <c r="R254" s="169">
        <f>設定!$F$3</f>
        <v>1</v>
      </c>
      <c r="S254" s="130">
        <f>設定!$E$6</f>
        <v>1</v>
      </c>
      <c r="T254" s="950">
        <f t="shared" si="45"/>
        <v>14700</v>
      </c>
      <c r="U254" s="130">
        <f>設定!$E$12</f>
        <v>0</v>
      </c>
      <c r="V254" s="130">
        <f>設定!$I$12</f>
        <v>1</v>
      </c>
      <c r="W254" s="170">
        <f>設定!$C$27</f>
        <v>0</v>
      </c>
      <c r="X254" s="951">
        <f t="shared" si="53"/>
        <v>14700</v>
      </c>
      <c r="Y254" s="130">
        <f>設定!$E$35</f>
        <v>0</v>
      </c>
      <c r="Z254" s="130">
        <f>設定!$I$35</f>
        <v>1</v>
      </c>
      <c r="AA254" s="171">
        <f>設定!$D$41</f>
        <v>0</v>
      </c>
      <c r="AB254" s="170">
        <f>設定!$C$53</f>
        <v>1</v>
      </c>
      <c r="AC254" s="950">
        <f t="shared" si="54"/>
        <v>14700</v>
      </c>
      <c r="AD254" s="169">
        <f>設定!$D$78</f>
        <v>1.1000000000000001</v>
      </c>
      <c r="AE254" s="130">
        <f>設定!$E$82</f>
        <v>0</v>
      </c>
      <c r="AF254" s="130">
        <f>設定!$I$82</f>
        <v>0</v>
      </c>
      <c r="AG254" s="952">
        <f t="shared" si="55"/>
        <v>16170</v>
      </c>
      <c r="AH254" s="130">
        <f>設定!$E$35</f>
        <v>0</v>
      </c>
      <c r="AI254" s="130">
        <f>設定!$I$35</f>
        <v>1</v>
      </c>
      <c r="AJ254" s="170">
        <f>設定!$C$72</f>
        <v>0</v>
      </c>
      <c r="AK254" s="953">
        <f t="shared" si="56"/>
        <v>14700</v>
      </c>
      <c r="AL254" s="169">
        <f>設定!$D$78</f>
        <v>1.1000000000000001</v>
      </c>
      <c r="AM254" s="130">
        <f>設定!$E$82</f>
        <v>0</v>
      </c>
      <c r="AN254" s="130">
        <f>設定!$I$82</f>
        <v>0</v>
      </c>
      <c r="AO254" s="954">
        <f t="shared" si="57"/>
        <v>16170</v>
      </c>
      <c r="AP254" s="206"/>
      <c r="AQ254" s="204">
        <f t="shared" si="51"/>
        <v>1</v>
      </c>
    </row>
    <row r="255" spans="2:43">
      <c r="B255" s="246">
        <v>1</v>
      </c>
      <c r="D255" s="1" t="s">
        <v>665</v>
      </c>
      <c r="E255" s="1" t="s">
        <v>312</v>
      </c>
      <c r="F255" s="1" t="s">
        <v>669</v>
      </c>
      <c r="G255" s="208" t="str">
        <f t="shared" si="58"/>
        <v>155</v>
      </c>
      <c r="H255" s="208" t="str">
        <f t="shared" si="59"/>
        <v>70</v>
      </c>
      <c r="I255" s="208" t="str">
        <f t="shared" si="60"/>
        <v>13</v>
      </c>
      <c r="J255" s="130"/>
      <c r="L255" s="130"/>
      <c r="M255" s="174" t="s">
        <v>1730</v>
      </c>
      <c r="N255" s="1" t="s">
        <v>101</v>
      </c>
      <c r="O255" s="1" t="s">
        <v>251</v>
      </c>
      <c r="P255" s="1" t="str">
        <f t="shared" si="52"/>
        <v>△</v>
      </c>
      <c r="Q255" s="168">
        <v>13000</v>
      </c>
      <c r="R255" s="169">
        <f>設定!$F$3</f>
        <v>1</v>
      </c>
      <c r="S255" s="130">
        <f>設定!$E$6</f>
        <v>1</v>
      </c>
      <c r="T255" s="950">
        <f t="shared" si="45"/>
        <v>13000</v>
      </c>
      <c r="U255" s="130">
        <f>設定!$E$12</f>
        <v>0</v>
      </c>
      <c r="V255" s="130">
        <f>設定!$I$12</f>
        <v>1</v>
      </c>
      <c r="W255" s="170">
        <f>設定!$C$27</f>
        <v>0</v>
      </c>
      <c r="X255" s="951">
        <f t="shared" si="53"/>
        <v>13000</v>
      </c>
      <c r="Y255" s="130">
        <f>設定!$E$35</f>
        <v>0</v>
      </c>
      <c r="Z255" s="130">
        <f>設定!$I$35</f>
        <v>1</v>
      </c>
      <c r="AA255" s="171">
        <f>設定!$D$41</f>
        <v>0</v>
      </c>
      <c r="AB255" s="170">
        <f>設定!$C$53</f>
        <v>1</v>
      </c>
      <c r="AC255" s="950">
        <f t="shared" si="54"/>
        <v>13000</v>
      </c>
      <c r="AD255" s="169">
        <f>設定!$D$78</f>
        <v>1.1000000000000001</v>
      </c>
      <c r="AE255" s="130">
        <f>設定!$E$82</f>
        <v>0</v>
      </c>
      <c r="AF255" s="130">
        <f>設定!$I$82</f>
        <v>0</v>
      </c>
      <c r="AG255" s="952">
        <f t="shared" si="55"/>
        <v>14300</v>
      </c>
      <c r="AH255" s="130">
        <f>設定!$E$35</f>
        <v>0</v>
      </c>
      <c r="AI255" s="130">
        <f>設定!$I$35</f>
        <v>1</v>
      </c>
      <c r="AJ255" s="170">
        <f>設定!$C$72</f>
        <v>0</v>
      </c>
      <c r="AK255" s="953">
        <f t="shared" si="56"/>
        <v>13000</v>
      </c>
      <c r="AL255" s="169">
        <f>設定!$D$78</f>
        <v>1.1000000000000001</v>
      </c>
      <c r="AM255" s="130">
        <f>設定!$E$82</f>
        <v>0</v>
      </c>
      <c r="AN255" s="130">
        <f>設定!$I$82</f>
        <v>0</v>
      </c>
      <c r="AO255" s="954">
        <f t="shared" si="57"/>
        <v>14300</v>
      </c>
      <c r="AP255" s="206"/>
      <c r="AQ255" s="204">
        <f t="shared" si="51"/>
        <v>1</v>
      </c>
    </row>
    <row r="256" spans="2:43">
      <c r="B256" s="246">
        <v>1</v>
      </c>
      <c r="D256" s="1" t="s">
        <v>666</v>
      </c>
      <c r="E256" s="1" t="s">
        <v>313</v>
      </c>
      <c r="F256" s="1" t="s">
        <v>669</v>
      </c>
      <c r="G256" s="208" t="str">
        <f t="shared" si="58"/>
        <v>135</v>
      </c>
      <c r="H256" s="208" t="str">
        <f t="shared" si="59"/>
        <v>80</v>
      </c>
      <c r="I256" s="208" t="str">
        <f t="shared" si="60"/>
        <v>13</v>
      </c>
      <c r="J256" s="130"/>
      <c r="L256" s="130"/>
      <c r="M256" s="174" t="s">
        <v>1730</v>
      </c>
      <c r="N256" s="1" t="s">
        <v>104</v>
      </c>
      <c r="O256" s="1" t="s">
        <v>254</v>
      </c>
      <c r="P256" s="1" t="str">
        <f t="shared" si="52"/>
        <v>△</v>
      </c>
      <c r="Q256" s="168">
        <v>10400</v>
      </c>
      <c r="R256" s="169">
        <f>設定!$F$3</f>
        <v>1</v>
      </c>
      <c r="S256" s="130">
        <f>設定!$E$6</f>
        <v>1</v>
      </c>
      <c r="T256" s="950">
        <f t="shared" si="45"/>
        <v>10400</v>
      </c>
      <c r="U256" s="130">
        <f>設定!$E$12</f>
        <v>0</v>
      </c>
      <c r="V256" s="130">
        <f>設定!$I$12</f>
        <v>1</v>
      </c>
      <c r="W256" s="170">
        <f>設定!$C$27</f>
        <v>0</v>
      </c>
      <c r="X256" s="951">
        <f t="shared" si="53"/>
        <v>10400</v>
      </c>
      <c r="Y256" s="130">
        <f>設定!$E$35</f>
        <v>0</v>
      </c>
      <c r="Z256" s="130">
        <f>設定!$I$35</f>
        <v>1</v>
      </c>
      <c r="AA256" s="171">
        <f>設定!$D$41</f>
        <v>0</v>
      </c>
      <c r="AB256" s="170">
        <f>設定!$C$53</f>
        <v>1</v>
      </c>
      <c r="AC256" s="950">
        <f t="shared" si="54"/>
        <v>10400</v>
      </c>
      <c r="AD256" s="169">
        <f>設定!$D$78</f>
        <v>1.1000000000000001</v>
      </c>
      <c r="AE256" s="130">
        <f>設定!$E$82</f>
        <v>0</v>
      </c>
      <c r="AF256" s="130">
        <f>設定!$I$82</f>
        <v>0</v>
      </c>
      <c r="AG256" s="952">
        <f t="shared" si="55"/>
        <v>11440</v>
      </c>
      <c r="AH256" s="130">
        <f>設定!$E$35</f>
        <v>0</v>
      </c>
      <c r="AI256" s="130">
        <f>設定!$I$35</f>
        <v>1</v>
      </c>
      <c r="AJ256" s="170">
        <f>設定!$C$72</f>
        <v>0</v>
      </c>
      <c r="AK256" s="953">
        <f t="shared" si="56"/>
        <v>10400</v>
      </c>
      <c r="AL256" s="169">
        <f>設定!$D$78</f>
        <v>1.1000000000000001</v>
      </c>
      <c r="AM256" s="130">
        <f>設定!$E$82</f>
        <v>0</v>
      </c>
      <c r="AN256" s="130">
        <f>設定!$I$82</f>
        <v>0</v>
      </c>
      <c r="AO256" s="954">
        <f t="shared" si="57"/>
        <v>11440</v>
      </c>
      <c r="AP256" s="206"/>
      <c r="AQ256" s="204">
        <f t="shared" si="51"/>
        <v>1</v>
      </c>
    </row>
    <row r="257" spans="2:43">
      <c r="B257" s="246">
        <v>1</v>
      </c>
      <c r="D257" s="1" t="s">
        <v>667</v>
      </c>
      <c r="E257" s="1" t="s">
        <v>313</v>
      </c>
      <c r="F257" s="1" t="s">
        <v>669</v>
      </c>
      <c r="G257" s="208" t="str">
        <f t="shared" si="58"/>
        <v>145</v>
      </c>
      <c r="H257" s="208" t="str">
        <f t="shared" si="59"/>
        <v>80</v>
      </c>
      <c r="I257" s="208" t="str">
        <f t="shared" si="60"/>
        <v>13</v>
      </c>
      <c r="J257" s="130"/>
      <c r="L257" s="130"/>
      <c r="M257" s="174" t="s">
        <v>1730</v>
      </c>
      <c r="N257" s="1" t="s">
        <v>105</v>
      </c>
      <c r="O257" s="1" t="s">
        <v>255</v>
      </c>
      <c r="P257" s="1" t="str">
        <f t="shared" si="52"/>
        <v>△</v>
      </c>
      <c r="Q257" s="168">
        <v>10400</v>
      </c>
      <c r="R257" s="169">
        <f>設定!$F$3</f>
        <v>1</v>
      </c>
      <c r="S257" s="130">
        <f>設定!$E$6</f>
        <v>1</v>
      </c>
      <c r="T257" s="950">
        <f t="shared" si="45"/>
        <v>10400</v>
      </c>
      <c r="U257" s="130">
        <f>設定!$E$12</f>
        <v>0</v>
      </c>
      <c r="V257" s="130">
        <f>設定!$I$12</f>
        <v>1</v>
      </c>
      <c r="W257" s="170">
        <f>設定!$C$27</f>
        <v>0</v>
      </c>
      <c r="X257" s="951">
        <f t="shared" si="53"/>
        <v>10400</v>
      </c>
      <c r="Y257" s="130">
        <f>設定!$E$35</f>
        <v>0</v>
      </c>
      <c r="Z257" s="130">
        <f>設定!$I$35</f>
        <v>1</v>
      </c>
      <c r="AA257" s="171">
        <f>設定!$D$41</f>
        <v>0</v>
      </c>
      <c r="AB257" s="170">
        <f>設定!$C$53</f>
        <v>1</v>
      </c>
      <c r="AC257" s="950">
        <f t="shared" si="54"/>
        <v>10400</v>
      </c>
      <c r="AD257" s="169">
        <f>設定!$D$78</f>
        <v>1.1000000000000001</v>
      </c>
      <c r="AE257" s="130">
        <f>設定!$E$82</f>
        <v>0</v>
      </c>
      <c r="AF257" s="130">
        <f>設定!$I$82</f>
        <v>0</v>
      </c>
      <c r="AG257" s="952">
        <f t="shared" si="55"/>
        <v>11440</v>
      </c>
      <c r="AH257" s="130">
        <f>設定!$E$35</f>
        <v>0</v>
      </c>
      <c r="AI257" s="130">
        <f>設定!$I$35</f>
        <v>1</v>
      </c>
      <c r="AJ257" s="170">
        <f>設定!$C$72</f>
        <v>0</v>
      </c>
      <c r="AK257" s="953">
        <f t="shared" si="56"/>
        <v>10400</v>
      </c>
      <c r="AL257" s="169">
        <f>設定!$D$78</f>
        <v>1.1000000000000001</v>
      </c>
      <c r="AM257" s="130">
        <f>設定!$E$82</f>
        <v>0</v>
      </c>
      <c r="AN257" s="130">
        <f>設定!$I$82</f>
        <v>0</v>
      </c>
      <c r="AO257" s="954">
        <f t="shared" si="57"/>
        <v>11440</v>
      </c>
      <c r="AP257" s="206"/>
      <c r="AQ257" s="204">
        <f t="shared" si="51"/>
        <v>1</v>
      </c>
    </row>
    <row r="258" spans="2:43">
      <c r="B258" s="246">
        <v>1</v>
      </c>
      <c r="D258" s="1" t="s">
        <v>668</v>
      </c>
      <c r="E258" s="1" t="s">
        <v>313</v>
      </c>
      <c r="F258" s="1" t="s">
        <v>669</v>
      </c>
      <c r="G258" s="208" t="str">
        <f t="shared" si="58"/>
        <v>155</v>
      </c>
      <c r="H258" s="208" t="str">
        <f t="shared" si="59"/>
        <v>80</v>
      </c>
      <c r="I258" s="208" t="str">
        <f t="shared" si="60"/>
        <v>13</v>
      </c>
      <c r="J258" s="130"/>
      <c r="L258" s="130"/>
      <c r="M258" s="174" t="s">
        <v>1730</v>
      </c>
      <c r="N258" s="1" t="s">
        <v>106</v>
      </c>
      <c r="O258" s="1" t="s">
        <v>256</v>
      </c>
      <c r="P258" s="1" t="str">
        <f t="shared" si="52"/>
        <v>△</v>
      </c>
      <c r="Q258" s="168">
        <v>12100</v>
      </c>
      <c r="R258" s="169">
        <f>設定!$F$3</f>
        <v>1</v>
      </c>
      <c r="S258" s="130">
        <f>設定!$E$6</f>
        <v>1</v>
      </c>
      <c r="T258" s="950">
        <f t="shared" si="45"/>
        <v>12100</v>
      </c>
      <c r="U258" s="130">
        <f>設定!$E$12</f>
        <v>0</v>
      </c>
      <c r="V258" s="130">
        <f>設定!$I$12</f>
        <v>1</v>
      </c>
      <c r="W258" s="170">
        <f>設定!$C$27</f>
        <v>0</v>
      </c>
      <c r="X258" s="951">
        <f t="shared" si="53"/>
        <v>12100</v>
      </c>
      <c r="Y258" s="130">
        <f>設定!$E$35</f>
        <v>0</v>
      </c>
      <c r="Z258" s="130">
        <f>設定!$I$35</f>
        <v>1</v>
      </c>
      <c r="AA258" s="171">
        <f>設定!$D$41</f>
        <v>0</v>
      </c>
      <c r="AB258" s="170">
        <f>設定!$C$53</f>
        <v>1</v>
      </c>
      <c r="AC258" s="950">
        <f t="shared" si="54"/>
        <v>12100</v>
      </c>
      <c r="AD258" s="169">
        <f>設定!$D$78</f>
        <v>1.1000000000000001</v>
      </c>
      <c r="AE258" s="130">
        <f>設定!$E$82</f>
        <v>0</v>
      </c>
      <c r="AF258" s="130">
        <f>設定!$I$82</f>
        <v>0</v>
      </c>
      <c r="AG258" s="952">
        <f t="shared" si="55"/>
        <v>13310</v>
      </c>
      <c r="AH258" s="130">
        <f>設定!$E$35</f>
        <v>0</v>
      </c>
      <c r="AI258" s="130">
        <f>設定!$I$35</f>
        <v>1</v>
      </c>
      <c r="AJ258" s="170">
        <f>設定!$C$72</f>
        <v>0</v>
      </c>
      <c r="AK258" s="953">
        <f t="shared" si="56"/>
        <v>12100</v>
      </c>
      <c r="AL258" s="169">
        <f>設定!$D$78</f>
        <v>1.1000000000000001</v>
      </c>
      <c r="AM258" s="130">
        <f>設定!$E$82</f>
        <v>0</v>
      </c>
      <c r="AN258" s="130">
        <f>設定!$I$82</f>
        <v>0</v>
      </c>
      <c r="AO258" s="954">
        <f t="shared" si="57"/>
        <v>13310</v>
      </c>
      <c r="AP258" s="206"/>
      <c r="AQ258" s="204">
        <f t="shared" si="51"/>
        <v>1</v>
      </c>
    </row>
    <row r="259" spans="2:43">
      <c r="B259" s="246">
        <v>1</v>
      </c>
      <c r="D259" s="1" t="s">
        <v>787</v>
      </c>
      <c r="E259" s="1" t="s">
        <v>309</v>
      </c>
      <c r="F259" s="1" t="s">
        <v>669</v>
      </c>
      <c r="G259" s="208" t="s">
        <v>915</v>
      </c>
      <c r="H259" s="208" t="s">
        <v>917</v>
      </c>
      <c r="I259" s="208" t="s">
        <v>921</v>
      </c>
      <c r="J259" s="130"/>
      <c r="K259" s="130" t="s">
        <v>742</v>
      </c>
      <c r="L259" s="130"/>
      <c r="M259" s="130" t="s">
        <v>1837</v>
      </c>
      <c r="N259" s="1" t="s">
        <v>788</v>
      </c>
      <c r="O259" s="1" t="s">
        <v>789</v>
      </c>
      <c r="P259" s="1" t="str">
        <f t="shared" si="52"/>
        <v>◇</v>
      </c>
      <c r="Q259" s="168">
        <v>110300</v>
      </c>
      <c r="R259" s="186">
        <f>設定!$F$3</f>
        <v>1</v>
      </c>
      <c r="S259" s="130">
        <f>設定!$E$6</f>
        <v>1</v>
      </c>
      <c r="T259" s="950">
        <f t="shared" si="45"/>
        <v>110300</v>
      </c>
      <c r="U259" s="130">
        <f>設定!$E$12</f>
        <v>0</v>
      </c>
      <c r="V259" s="130">
        <f>設定!$I$12</f>
        <v>1</v>
      </c>
      <c r="W259" s="187">
        <f>設定!$C$26</f>
        <v>0</v>
      </c>
      <c r="X259" s="951">
        <f t="shared" si="53"/>
        <v>110300</v>
      </c>
      <c r="Y259" s="130">
        <f>設定!$E$35</f>
        <v>0</v>
      </c>
      <c r="Z259" s="130">
        <f>設定!$I$35</f>
        <v>1</v>
      </c>
      <c r="AA259" s="188">
        <f>設定!$D$41</f>
        <v>0</v>
      </c>
      <c r="AB259" s="187">
        <f>設定!$C$52</f>
        <v>1</v>
      </c>
      <c r="AC259" s="950">
        <f t="shared" si="54"/>
        <v>110300</v>
      </c>
      <c r="AD259" s="186">
        <f>設定!$D$78</f>
        <v>1.1000000000000001</v>
      </c>
      <c r="AE259" s="130">
        <f>設定!$E$82</f>
        <v>0</v>
      </c>
      <c r="AF259" s="130">
        <f>設定!$I$82</f>
        <v>0</v>
      </c>
      <c r="AG259" s="952">
        <f t="shared" si="55"/>
        <v>121330</v>
      </c>
      <c r="AH259" s="130">
        <f>設定!$E$35</f>
        <v>0</v>
      </c>
      <c r="AI259" s="130">
        <f>設定!$I$35</f>
        <v>1</v>
      </c>
      <c r="AJ259" s="187">
        <f>設定!$C$71</f>
        <v>0</v>
      </c>
      <c r="AK259" s="953">
        <f t="shared" si="56"/>
        <v>110300</v>
      </c>
      <c r="AL259" s="186">
        <f>設定!$D$78</f>
        <v>1.1000000000000001</v>
      </c>
      <c r="AM259" s="130">
        <f>設定!$E$82</f>
        <v>0</v>
      </c>
      <c r="AN259" s="130">
        <f>設定!$I$82</f>
        <v>0</v>
      </c>
      <c r="AO259" s="954">
        <f t="shared" si="57"/>
        <v>121330</v>
      </c>
      <c r="AP259" s="168"/>
      <c r="AQ259" s="203">
        <f t="shared" si="51"/>
        <v>1</v>
      </c>
    </row>
    <row r="260" spans="2:43">
      <c r="B260" s="246">
        <v>1</v>
      </c>
      <c r="D260" s="1" t="s">
        <v>784</v>
      </c>
      <c r="E260" s="1" t="s">
        <v>309</v>
      </c>
      <c r="F260" s="1" t="s">
        <v>669</v>
      </c>
      <c r="G260" s="210" t="s">
        <v>918</v>
      </c>
      <c r="H260" s="210" t="s">
        <v>919</v>
      </c>
      <c r="I260" s="210" t="s">
        <v>921</v>
      </c>
      <c r="J260" s="130"/>
      <c r="K260" s="130" t="s">
        <v>742</v>
      </c>
      <c r="L260" s="130"/>
      <c r="M260" s="130" t="s">
        <v>1837</v>
      </c>
      <c r="N260" s="1" t="s">
        <v>785</v>
      </c>
      <c r="O260" s="1" t="s">
        <v>786</v>
      </c>
      <c r="P260" s="1" t="str">
        <f t="shared" si="52"/>
        <v>◇</v>
      </c>
      <c r="Q260" s="168">
        <v>76800</v>
      </c>
      <c r="R260" s="186">
        <f>設定!$F$3</f>
        <v>1</v>
      </c>
      <c r="S260" s="130">
        <f>設定!$E$6</f>
        <v>1</v>
      </c>
      <c r="T260" s="950">
        <f t="shared" si="45"/>
        <v>76800</v>
      </c>
      <c r="U260" s="130">
        <f>設定!$E$12</f>
        <v>0</v>
      </c>
      <c r="V260" s="130">
        <f>設定!$I$12</f>
        <v>1</v>
      </c>
      <c r="W260" s="187">
        <f>設定!$C$26</f>
        <v>0</v>
      </c>
      <c r="X260" s="951">
        <f t="shared" si="53"/>
        <v>76800</v>
      </c>
      <c r="Y260" s="130">
        <f>設定!$E$35</f>
        <v>0</v>
      </c>
      <c r="Z260" s="130">
        <f>設定!$I$35</f>
        <v>1</v>
      </c>
      <c r="AA260" s="188">
        <f>設定!$D$41</f>
        <v>0</v>
      </c>
      <c r="AB260" s="187">
        <f>設定!$C$52</f>
        <v>1</v>
      </c>
      <c r="AC260" s="950">
        <f t="shared" si="54"/>
        <v>76800</v>
      </c>
      <c r="AD260" s="186">
        <f>設定!$D$78</f>
        <v>1.1000000000000001</v>
      </c>
      <c r="AE260" s="130">
        <f>設定!$E$82</f>
        <v>0</v>
      </c>
      <c r="AF260" s="130">
        <f>設定!$I$82</f>
        <v>0</v>
      </c>
      <c r="AG260" s="952">
        <f t="shared" si="55"/>
        <v>84480</v>
      </c>
      <c r="AH260" s="130">
        <f>設定!$E$35</f>
        <v>0</v>
      </c>
      <c r="AI260" s="130">
        <f>設定!$I$35</f>
        <v>1</v>
      </c>
      <c r="AJ260" s="187">
        <f>設定!$C$71</f>
        <v>0</v>
      </c>
      <c r="AK260" s="953">
        <f t="shared" si="56"/>
        <v>76800</v>
      </c>
      <c r="AL260" s="186">
        <f>設定!$D$78</f>
        <v>1.1000000000000001</v>
      </c>
      <c r="AM260" s="130">
        <f>設定!$E$82</f>
        <v>0</v>
      </c>
      <c r="AN260" s="130">
        <f>設定!$I$82</f>
        <v>0</v>
      </c>
      <c r="AO260" s="954">
        <f t="shared" si="57"/>
        <v>84480</v>
      </c>
      <c r="AP260" s="168"/>
      <c r="AQ260" s="203">
        <f t="shared" si="51"/>
        <v>1</v>
      </c>
    </row>
    <row r="261" spans="2:43">
      <c r="B261" s="246">
        <v>1</v>
      </c>
      <c r="D261" s="1" t="s">
        <v>781</v>
      </c>
      <c r="E261" s="1" t="s">
        <v>309</v>
      </c>
      <c r="F261" s="1" t="s">
        <v>669</v>
      </c>
      <c r="G261" s="210" t="s">
        <v>918</v>
      </c>
      <c r="H261" s="210" t="s">
        <v>910</v>
      </c>
      <c r="I261" s="210" t="s">
        <v>916</v>
      </c>
      <c r="J261" s="130" t="s">
        <v>304</v>
      </c>
      <c r="K261" s="130" t="s">
        <v>742</v>
      </c>
      <c r="L261" s="130"/>
      <c r="M261" s="130" t="s">
        <v>1837</v>
      </c>
      <c r="N261" s="1" t="s">
        <v>782</v>
      </c>
      <c r="O261" s="1" t="s">
        <v>783</v>
      </c>
      <c r="P261" s="1" t="str">
        <f t="shared" si="52"/>
        <v>★◇</v>
      </c>
      <c r="Q261" s="168">
        <v>72500</v>
      </c>
      <c r="R261" s="186">
        <f>設定!$F$3</f>
        <v>1</v>
      </c>
      <c r="S261" s="130">
        <f>設定!$E$6</f>
        <v>1</v>
      </c>
      <c r="T261" s="950">
        <f t="shared" ref="T261:T324" si="61">ROUND(ROUND(ROUND(Q261*R261,0),-1),-S261)</f>
        <v>72500</v>
      </c>
      <c r="U261" s="130">
        <f>設定!$E$12</f>
        <v>0</v>
      </c>
      <c r="V261" s="130">
        <f>設定!$I$12</f>
        <v>1</v>
      </c>
      <c r="W261" s="187">
        <f>設定!$C$26</f>
        <v>0</v>
      </c>
      <c r="X261" s="951">
        <f t="shared" si="53"/>
        <v>72500</v>
      </c>
      <c r="Y261" s="130">
        <f>設定!$E$35</f>
        <v>0</v>
      </c>
      <c r="Z261" s="130">
        <f>設定!$I$35</f>
        <v>1</v>
      </c>
      <c r="AA261" s="188">
        <f>設定!$D$41</f>
        <v>0</v>
      </c>
      <c r="AB261" s="187">
        <f>設定!$C$52</f>
        <v>1</v>
      </c>
      <c r="AC261" s="950">
        <f t="shared" si="54"/>
        <v>72500</v>
      </c>
      <c r="AD261" s="186">
        <f>設定!$D$78</f>
        <v>1.1000000000000001</v>
      </c>
      <c r="AE261" s="130">
        <f>設定!$E$82</f>
        <v>0</v>
      </c>
      <c r="AF261" s="130">
        <f>設定!$I$82</f>
        <v>0</v>
      </c>
      <c r="AG261" s="952">
        <f t="shared" si="55"/>
        <v>79750</v>
      </c>
      <c r="AH261" s="130">
        <f>設定!$E$35</f>
        <v>0</v>
      </c>
      <c r="AI261" s="130">
        <f>設定!$I$35</f>
        <v>1</v>
      </c>
      <c r="AJ261" s="187">
        <f>設定!$C$71</f>
        <v>0</v>
      </c>
      <c r="AK261" s="953">
        <f t="shared" si="56"/>
        <v>72500</v>
      </c>
      <c r="AL261" s="186">
        <f>設定!$D$78</f>
        <v>1.1000000000000001</v>
      </c>
      <c r="AM261" s="130">
        <f>設定!$E$82</f>
        <v>0</v>
      </c>
      <c r="AN261" s="130">
        <f>設定!$I$82</f>
        <v>0</v>
      </c>
      <c r="AO261" s="954">
        <f t="shared" si="57"/>
        <v>79750</v>
      </c>
      <c r="AP261" s="168"/>
      <c r="AQ261" s="203">
        <f t="shared" si="51"/>
        <v>1</v>
      </c>
    </row>
    <row r="262" spans="2:43">
      <c r="B262" s="246">
        <v>1</v>
      </c>
      <c r="D262" s="1" t="s">
        <v>778</v>
      </c>
      <c r="E262" s="1" t="s">
        <v>309</v>
      </c>
      <c r="F262" s="1" t="s">
        <v>669</v>
      </c>
      <c r="G262" s="210" t="s">
        <v>909</v>
      </c>
      <c r="H262" s="210" t="s">
        <v>914</v>
      </c>
      <c r="I262" s="210" t="s">
        <v>911</v>
      </c>
      <c r="J262" s="130" t="s">
        <v>304</v>
      </c>
      <c r="L262" s="130"/>
      <c r="M262" s="130" t="s">
        <v>1837</v>
      </c>
      <c r="N262" s="1" t="s">
        <v>779</v>
      </c>
      <c r="O262" s="1" t="s">
        <v>780</v>
      </c>
      <c r="P262" s="1" t="str">
        <f t="shared" si="52"/>
        <v>★</v>
      </c>
      <c r="Q262" s="168">
        <v>52300</v>
      </c>
      <c r="R262" s="186">
        <f>設定!$F$3</f>
        <v>1</v>
      </c>
      <c r="S262" s="130">
        <f>設定!$E$6</f>
        <v>1</v>
      </c>
      <c r="T262" s="950">
        <f t="shared" si="61"/>
        <v>52300</v>
      </c>
      <c r="U262" s="130">
        <f>設定!$E$12</f>
        <v>0</v>
      </c>
      <c r="V262" s="130">
        <f>設定!$I$12</f>
        <v>1</v>
      </c>
      <c r="W262" s="187">
        <f>設定!$C$26</f>
        <v>0</v>
      </c>
      <c r="X262" s="951">
        <f t="shared" si="53"/>
        <v>52300</v>
      </c>
      <c r="Y262" s="130">
        <f>設定!$E$35</f>
        <v>0</v>
      </c>
      <c r="Z262" s="130">
        <f>設定!$I$35</f>
        <v>1</v>
      </c>
      <c r="AA262" s="188">
        <f>設定!$D$41</f>
        <v>0</v>
      </c>
      <c r="AB262" s="187">
        <f>設定!$C$52</f>
        <v>1</v>
      </c>
      <c r="AC262" s="950">
        <f t="shared" si="54"/>
        <v>52300</v>
      </c>
      <c r="AD262" s="186">
        <f>設定!$D$78</f>
        <v>1.1000000000000001</v>
      </c>
      <c r="AE262" s="130">
        <f>設定!$E$82</f>
        <v>0</v>
      </c>
      <c r="AF262" s="130">
        <f>設定!$I$82</f>
        <v>0</v>
      </c>
      <c r="AG262" s="952">
        <f t="shared" si="55"/>
        <v>57530</v>
      </c>
      <c r="AH262" s="130">
        <f>設定!$E$35</f>
        <v>0</v>
      </c>
      <c r="AI262" s="130">
        <f>設定!$I$35</f>
        <v>1</v>
      </c>
      <c r="AJ262" s="187">
        <f>設定!$C$71</f>
        <v>0</v>
      </c>
      <c r="AK262" s="953">
        <f t="shared" si="56"/>
        <v>52300</v>
      </c>
      <c r="AL262" s="186">
        <f>設定!$D$78</f>
        <v>1.1000000000000001</v>
      </c>
      <c r="AM262" s="130">
        <f>設定!$E$82</f>
        <v>0</v>
      </c>
      <c r="AN262" s="130">
        <f>設定!$I$82</f>
        <v>0</v>
      </c>
      <c r="AO262" s="954">
        <f t="shared" si="57"/>
        <v>57530</v>
      </c>
      <c r="AP262" s="168"/>
      <c r="AQ262" s="203">
        <f t="shared" ref="AQ262:AQ325" si="62">COUNTIF(D:D,D262)</f>
        <v>1</v>
      </c>
    </row>
    <row r="263" spans="2:43">
      <c r="B263" s="246">
        <v>1</v>
      </c>
      <c r="D263" s="1" t="s">
        <v>287</v>
      </c>
      <c r="E263" s="1" t="s">
        <v>309</v>
      </c>
      <c r="F263" s="1" t="s">
        <v>669</v>
      </c>
      <c r="G263" s="210" t="s">
        <v>909</v>
      </c>
      <c r="H263" s="210" t="s">
        <v>910</v>
      </c>
      <c r="I263" s="210" t="s">
        <v>911</v>
      </c>
      <c r="J263" s="130"/>
      <c r="L263" s="130"/>
      <c r="M263" s="130" t="s">
        <v>1837</v>
      </c>
      <c r="N263" s="1" t="s">
        <v>285</v>
      </c>
      <c r="O263" s="1" t="s">
        <v>1528</v>
      </c>
      <c r="P263" s="1" t="str">
        <f t="shared" ref="P263:P326" si="63">IF(M263="△","△","") &amp; J263 &amp; K263 &amp; L263</f>
        <v/>
      </c>
      <c r="Q263" s="168">
        <v>63100</v>
      </c>
      <c r="R263" s="186">
        <f>設定!$F$3</f>
        <v>1</v>
      </c>
      <c r="S263" s="130">
        <f>設定!$E$6</f>
        <v>1</v>
      </c>
      <c r="T263" s="950">
        <f t="shared" si="61"/>
        <v>63100</v>
      </c>
      <c r="U263" s="130">
        <f>設定!$E$12</f>
        <v>0</v>
      </c>
      <c r="V263" s="130">
        <f>設定!$I$12</f>
        <v>1</v>
      </c>
      <c r="W263" s="187">
        <f>設定!$C$26</f>
        <v>0</v>
      </c>
      <c r="X263" s="951">
        <f t="shared" si="53"/>
        <v>63100</v>
      </c>
      <c r="Y263" s="130">
        <f>設定!$E$35</f>
        <v>0</v>
      </c>
      <c r="Z263" s="130">
        <f>設定!$I$35</f>
        <v>1</v>
      </c>
      <c r="AA263" s="188">
        <f>設定!$D$41</f>
        <v>0</v>
      </c>
      <c r="AB263" s="187">
        <f>設定!$C$52</f>
        <v>1</v>
      </c>
      <c r="AC263" s="950">
        <f t="shared" si="54"/>
        <v>63100</v>
      </c>
      <c r="AD263" s="186">
        <f>設定!$D$78</f>
        <v>1.1000000000000001</v>
      </c>
      <c r="AE263" s="130">
        <f>設定!$E$82</f>
        <v>0</v>
      </c>
      <c r="AF263" s="130">
        <f>設定!$I$82</f>
        <v>0</v>
      </c>
      <c r="AG263" s="952">
        <f t="shared" si="55"/>
        <v>69410</v>
      </c>
      <c r="AH263" s="130">
        <f>設定!$E$35</f>
        <v>0</v>
      </c>
      <c r="AI263" s="130">
        <f>設定!$I$35</f>
        <v>1</v>
      </c>
      <c r="AJ263" s="187">
        <f>設定!$C$71</f>
        <v>0</v>
      </c>
      <c r="AK263" s="953">
        <f t="shared" si="56"/>
        <v>63100</v>
      </c>
      <c r="AL263" s="186">
        <f>設定!$D$78</f>
        <v>1.1000000000000001</v>
      </c>
      <c r="AM263" s="130">
        <f>設定!$E$82</f>
        <v>0</v>
      </c>
      <c r="AN263" s="130">
        <f>設定!$I$82</f>
        <v>0</v>
      </c>
      <c r="AO263" s="954">
        <f t="shared" si="57"/>
        <v>69410</v>
      </c>
      <c r="AP263" s="168"/>
      <c r="AQ263" s="203">
        <f t="shared" si="62"/>
        <v>1</v>
      </c>
    </row>
    <row r="264" spans="2:43">
      <c r="B264" s="246">
        <v>1</v>
      </c>
      <c r="D264" s="1" t="s">
        <v>1120</v>
      </c>
      <c r="E264" s="1" t="s">
        <v>309</v>
      </c>
      <c r="F264" s="1" t="s">
        <v>669</v>
      </c>
      <c r="G264" s="210" t="s">
        <v>909</v>
      </c>
      <c r="H264" s="210" t="s">
        <v>912</v>
      </c>
      <c r="I264" s="210" t="s">
        <v>839</v>
      </c>
      <c r="J264" s="130"/>
      <c r="L264" s="130"/>
      <c r="M264" s="130" t="s">
        <v>1837</v>
      </c>
      <c r="N264" s="1" t="s">
        <v>908</v>
      </c>
      <c r="O264" s="1" t="s">
        <v>1529</v>
      </c>
      <c r="P264" s="1" t="str">
        <f t="shared" si="63"/>
        <v/>
      </c>
      <c r="Q264" s="168">
        <v>56700</v>
      </c>
      <c r="R264" s="186">
        <f>設定!$F$3</f>
        <v>1</v>
      </c>
      <c r="S264" s="130">
        <f>設定!$E$6</f>
        <v>1</v>
      </c>
      <c r="T264" s="950">
        <f t="shared" si="61"/>
        <v>56700</v>
      </c>
      <c r="U264" s="130">
        <f>設定!$E$12</f>
        <v>0</v>
      </c>
      <c r="V264" s="130">
        <f>設定!$I$12</f>
        <v>1</v>
      </c>
      <c r="W264" s="187">
        <f>設定!$C$26</f>
        <v>0</v>
      </c>
      <c r="X264" s="951">
        <f t="shared" si="53"/>
        <v>56700</v>
      </c>
      <c r="Y264" s="130">
        <f>設定!$E$35</f>
        <v>0</v>
      </c>
      <c r="Z264" s="130">
        <f>設定!$I$35</f>
        <v>1</v>
      </c>
      <c r="AA264" s="188">
        <f>設定!$D$41</f>
        <v>0</v>
      </c>
      <c r="AB264" s="187">
        <f>設定!$C$52</f>
        <v>1</v>
      </c>
      <c r="AC264" s="950">
        <f t="shared" si="54"/>
        <v>56700</v>
      </c>
      <c r="AD264" s="186">
        <f>設定!$D$78</f>
        <v>1.1000000000000001</v>
      </c>
      <c r="AE264" s="130">
        <f>設定!$E$82</f>
        <v>0</v>
      </c>
      <c r="AF264" s="130">
        <f>設定!$I$82</f>
        <v>0</v>
      </c>
      <c r="AG264" s="952">
        <f t="shared" si="55"/>
        <v>62370</v>
      </c>
      <c r="AH264" s="130">
        <f>設定!$E$35</f>
        <v>0</v>
      </c>
      <c r="AI264" s="130">
        <f>設定!$I$35</f>
        <v>1</v>
      </c>
      <c r="AJ264" s="187">
        <f>設定!$C$71</f>
        <v>0</v>
      </c>
      <c r="AK264" s="953">
        <f t="shared" si="56"/>
        <v>56700</v>
      </c>
      <c r="AL264" s="186">
        <f>設定!$D$78</f>
        <v>1.1000000000000001</v>
      </c>
      <c r="AM264" s="130">
        <f>設定!$E$82</f>
        <v>0</v>
      </c>
      <c r="AN264" s="130">
        <f>設定!$I$82</f>
        <v>0</v>
      </c>
      <c r="AO264" s="954">
        <f t="shared" si="57"/>
        <v>62370</v>
      </c>
      <c r="AP264" s="168"/>
      <c r="AQ264" s="203">
        <f t="shared" si="62"/>
        <v>1</v>
      </c>
    </row>
    <row r="265" spans="2:43">
      <c r="B265" s="246">
        <v>1</v>
      </c>
      <c r="D265" s="1" t="s">
        <v>290</v>
      </c>
      <c r="E265" s="1" t="s">
        <v>309</v>
      </c>
      <c r="F265" s="1" t="s">
        <v>669</v>
      </c>
      <c r="G265" s="208" t="s">
        <v>913</v>
      </c>
      <c r="H265" s="208" t="s">
        <v>914</v>
      </c>
      <c r="I265" s="208" t="s">
        <v>738</v>
      </c>
      <c r="J265" s="130"/>
      <c r="L265" s="130"/>
      <c r="M265" s="130" t="s">
        <v>1837</v>
      </c>
      <c r="N265" s="1" t="s">
        <v>288</v>
      </c>
      <c r="O265" s="1" t="s">
        <v>1530</v>
      </c>
      <c r="P265" s="1" t="str">
        <f t="shared" si="63"/>
        <v/>
      </c>
      <c r="Q265" s="168">
        <v>40000</v>
      </c>
      <c r="R265" s="186">
        <f>設定!$F$3</f>
        <v>1</v>
      </c>
      <c r="S265" s="130">
        <f>設定!$E$6</f>
        <v>1</v>
      </c>
      <c r="T265" s="950">
        <f t="shared" si="61"/>
        <v>40000</v>
      </c>
      <c r="U265" s="130">
        <f>設定!$E$12</f>
        <v>0</v>
      </c>
      <c r="V265" s="130">
        <f>設定!$I$12</f>
        <v>1</v>
      </c>
      <c r="W265" s="187">
        <f>設定!$C$26</f>
        <v>0</v>
      </c>
      <c r="X265" s="951">
        <f t="shared" si="53"/>
        <v>40000</v>
      </c>
      <c r="Y265" s="130">
        <f>設定!$E$35</f>
        <v>0</v>
      </c>
      <c r="Z265" s="130">
        <f>設定!$I$35</f>
        <v>1</v>
      </c>
      <c r="AA265" s="188">
        <f>設定!$D$41</f>
        <v>0</v>
      </c>
      <c r="AB265" s="187">
        <f>設定!$C$52</f>
        <v>1</v>
      </c>
      <c r="AC265" s="950">
        <f t="shared" si="54"/>
        <v>40000</v>
      </c>
      <c r="AD265" s="186">
        <f>設定!$D$78</f>
        <v>1.1000000000000001</v>
      </c>
      <c r="AE265" s="130">
        <f>設定!$E$82</f>
        <v>0</v>
      </c>
      <c r="AF265" s="130">
        <f>設定!$I$82</f>
        <v>0</v>
      </c>
      <c r="AG265" s="952">
        <f t="shared" si="55"/>
        <v>44000</v>
      </c>
      <c r="AH265" s="130">
        <f>設定!$E$35</f>
        <v>0</v>
      </c>
      <c r="AI265" s="130">
        <f>設定!$I$35</f>
        <v>1</v>
      </c>
      <c r="AJ265" s="187">
        <f>設定!$C$71</f>
        <v>0</v>
      </c>
      <c r="AK265" s="953">
        <f t="shared" si="56"/>
        <v>40000</v>
      </c>
      <c r="AL265" s="186">
        <f>設定!$D$78</f>
        <v>1.1000000000000001</v>
      </c>
      <c r="AM265" s="130">
        <f>設定!$E$82</f>
        <v>0</v>
      </c>
      <c r="AN265" s="130">
        <f>設定!$I$82</f>
        <v>0</v>
      </c>
      <c r="AO265" s="954">
        <f t="shared" si="57"/>
        <v>44000</v>
      </c>
      <c r="AP265" s="168"/>
      <c r="AQ265" s="203">
        <f t="shared" si="62"/>
        <v>1</v>
      </c>
    </row>
    <row r="266" spans="2:43">
      <c r="B266" s="246">
        <v>1</v>
      </c>
      <c r="D266" s="1" t="s">
        <v>540</v>
      </c>
      <c r="E266" s="1" t="s">
        <v>828</v>
      </c>
      <c r="F266" s="1" t="s">
        <v>539</v>
      </c>
      <c r="G266" s="208" t="str">
        <f t="shared" ref="G266:G301" si="64">LEFT(O266,3)</f>
        <v>215</v>
      </c>
      <c r="H266" s="208" t="str">
        <f t="shared" ref="H266:H301" si="65">MID(O266,5,2)</f>
        <v>45</v>
      </c>
      <c r="I266" s="208" t="str">
        <f t="shared" ref="I266:I301" si="66">MID(O266,8,2)</f>
        <v>16</v>
      </c>
      <c r="J266" s="130" t="s">
        <v>304</v>
      </c>
      <c r="L266" s="130"/>
      <c r="M266" s="174" t="s">
        <v>1730</v>
      </c>
      <c r="N266" s="1" t="s">
        <v>45</v>
      </c>
      <c r="O266" s="1" t="s">
        <v>558</v>
      </c>
      <c r="P266" s="1" t="str">
        <f t="shared" si="63"/>
        <v>△★</v>
      </c>
      <c r="Q266" s="168">
        <v>37500</v>
      </c>
      <c r="R266" s="169">
        <f>設定!$F$3</f>
        <v>1</v>
      </c>
      <c r="S266" s="130">
        <f>設定!$E$6</f>
        <v>1</v>
      </c>
      <c r="T266" s="950">
        <f t="shared" si="61"/>
        <v>37500</v>
      </c>
      <c r="U266" s="130">
        <f>設定!$E$12</f>
        <v>0</v>
      </c>
      <c r="V266" s="130">
        <f>設定!$I$12</f>
        <v>1</v>
      </c>
      <c r="W266" s="170">
        <f>設定!$C$28</f>
        <v>0</v>
      </c>
      <c r="X266" s="951">
        <f t="shared" si="53"/>
        <v>37500</v>
      </c>
      <c r="Y266" s="130">
        <f>設定!$E$35</f>
        <v>0</v>
      </c>
      <c r="Z266" s="130">
        <f>設定!$I$35</f>
        <v>1</v>
      </c>
      <c r="AA266" s="171">
        <f>設定!$D$41</f>
        <v>0</v>
      </c>
      <c r="AB266" s="170">
        <f>設定!$C$54</f>
        <v>1</v>
      </c>
      <c r="AC266" s="950">
        <f t="shared" si="54"/>
        <v>37500</v>
      </c>
      <c r="AD266" s="169">
        <f>設定!$D$78</f>
        <v>1.1000000000000001</v>
      </c>
      <c r="AE266" s="130">
        <f>設定!$E$82</f>
        <v>0</v>
      </c>
      <c r="AF266" s="130">
        <f>設定!$I$82</f>
        <v>0</v>
      </c>
      <c r="AG266" s="952">
        <f t="shared" si="55"/>
        <v>41250</v>
      </c>
      <c r="AH266" s="130">
        <f>設定!$E$35</f>
        <v>0</v>
      </c>
      <c r="AI266" s="130">
        <f>設定!$I$35</f>
        <v>1</v>
      </c>
      <c r="AJ266" s="170">
        <f>設定!$C$73</f>
        <v>0</v>
      </c>
      <c r="AK266" s="953">
        <f t="shared" si="56"/>
        <v>37500</v>
      </c>
      <c r="AL266" s="169">
        <f>設定!$D$78</f>
        <v>1.1000000000000001</v>
      </c>
      <c r="AM266" s="130">
        <f>設定!$E$82</f>
        <v>0</v>
      </c>
      <c r="AN266" s="130">
        <f>設定!$I$82</f>
        <v>0</v>
      </c>
      <c r="AO266" s="954">
        <f t="shared" si="57"/>
        <v>41250</v>
      </c>
      <c r="AP266" s="168"/>
      <c r="AQ266" s="203">
        <f t="shared" si="62"/>
        <v>1</v>
      </c>
    </row>
    <row r="267" spans="2:43">
      <c r="B267" s="246">
        <v>1</v>
      </c>
      <c r="D267" s="1" t="s">
        <v>544</v>
      </c>
      <c r="E267" s="1" t="s">
        <v>828</v>
      </c>
      <c r="F267" s="1" t="s">
        <v>539</v>
      </c>
      <c r="G267" s="208" t="str">
        <f t="shared" si="64"/>
        <v>205</v>
      </c>
      <c r="H267" s="208" t="str">
        <f t="shared" si="65"/>
        <v>55</v>
      </c>
      <c r="I267" s="208" t="str">
        <f t="shared" si="66"/>
        <v>15</v>
      </c>
      <c r="J267" s="130"/>
      <c r="L267" s="130"/>
      <c r="M267" s="174" t="s">
        <v>1730</v>
      </c>
      <c r="N267" s="1" t="s">
        <v>69</v>
      </c>
      <c r="O267" s="1" t="s">
        <v>219</v>
      </c>
      <c r="P267" s="1" t="str">
        <f t="shared" si="63"/>
        <v>△</v>
      </c>
      <c r="Q267" s="168">
        <v>31600</v>
      </c>
      <c r="R267" s="169">
        <f>設定!$F$3</f>
        <v>1</v>
      </c>
      <c r="S267" s="130">
        <f>設定!$E$6</f>
        <v>1</v>
      </c>
      <c r="T267" s="950">
        <f t="shared" si="61"/>
        <v>31600</v>
      </c>
      <c r="U267" s="130">
        <f>設定!$E$12</f>
        <v>0</v>
      </c>
      <c r="V267" s="130">
        <f>設定!$I$12</f>
        <v>1</v>
      </c>
      <c r="W267" s="170">
        <f>設定!$C$28</f>
        <v>0</v>
      </c>
      <c r="X267" s="951">
        <f t="shared" si="53"/>
        <v>31600</v>
      </c>
      <c r="Y267" s="130">
        <f>設定!$E$35</f>
        <v>0</v>
      </c>
      <c r="Z267" s="130">
        <f>設定!$I$35</f>
        <v>1</v>
      </c>
      <c r="AA267" s="171">
        <f>設定!$D$41</f>
        <v>0</v>
      </c>
      <c r="AB267" s="170">
        <f>設定!$C$54</f>
        <v>1</v>
      </c>
      <c r="AC267" s="950">
        <f t="shared" si="54"/>
        <v>31600</v>
      </c>
      <c r="AD267" s="169">
        <f>設定!$D$78</f>
        <v>1.1000000000000001</v>
      </c>
      <c r="AE267" s="130">
        <f>設定!$E$82</f>
        <v>0</v>
      </c>
      <c r="AF267" s="130">
        <f>設定!$I$82</f>
        <v>0</v>
      </c>
      <c r="AG267" s="952">
        <f t="shared" si="55"/>
        <v>34760</v>
      </c>
      <c r="AH267" s="130">
        <f>設定!$E$35</f>
        <v>0</v>
      </c>
      <c r="AI267" s="130">
        <f>設定!$I$35</f>
        <v>1</v>
      </c>
      <c r="AJ267" s="170">
        <f>設定!$C$73</f>
        <v>0</v>
      </c>
      <c r="AK267" s="953">
        <f t="shared" si="56"/>
        <v>31600</v>
      </c>
      <c r="AL267" s="169">
        <f>設定!$D$78</f>
        <v>1.1000000000000001</v>
      </c>
      <c r="AM267" s="130">
        <f>設定!$E$82</f>
        <v>0</v>
      </c>
      <c r="AN267" s="130">
        <f>設定!$I$82</f>
        <v>0</v>
      </c>
      <c r="AO267" s="954">
        <f t="shared" si="57"/>
        <v>34760</v>
      </c>
      <c r="AP267" s="168"/>
      <c r="AQ267" s="203">
        <f t="shared" si="62"/>
        <v>1</v>
      </c>
    </row>
    <row r="268" spans="2:43">
      <c r="B268" s="246">
        <v>1</v>
      </c>
      <c r="D268" s="1" t="s">
        <v>545</v>
      </c>
      <c r="E268" s="1" t="s">
        <v>312</v>
      </c>
      <c r="F268" s="1" t="s">
        <v>539</v>
      </c>
      <c r="G268" s="208" t="str">
        <f t="shared" si="64"/>
        <v>205</v>
      </c>
      <c r="H268" s="208" t="str">
        <f t="shared" si="65"/>
        <v>70</v>
      </c>
      <c r="I268" s="208" t="str">
        <f t="shared" si="66"/>
        <v>15</v>
      </c>
      <c r="J268" s="130"/>
      <c r="L268" s="130"/>
      <c r="M268" s="174" t="s">
        <v>1730</v>
      </c>
      <c r="N268" s="1" t="s">
        <v>83</v>
      </c>
      <c r="O268" s="1" t="s">
        <v>233</v>
      </c>
      <c r="P268" s="1" t="str">
        <f t="shared" si="63"/>
        <v>△</v>
      </c>
      <c r="Q268" s="168">
        <v>24200</v>
      </c>
      <c r="R268" s="169">
        <f>設定!$F$3</f>
        <v>1</v>
      </c>
      <c r="S268" s="130">
        <f>設定!$E$6</f>
        <v>1</v>
      </c>
      <c r="T268" s="950">
        <f t="shared" si="61"/>
        <v>24200</v>
      </c>
      <c r="U268" s="130">
        <f>設定!$E$12</f>
        <v>0</v>
      </c>
      <c r="V268" s="130">
        <f>設定!$I$12</f>
        <v>1</v>
      </c>
      <c r="W268" s="170">
        <f>設定!$C$28</f>
        <v>0</v>
      </c>
      <c r="X268" s="951">
        <f t="shared" si="53"/>
        <v>24200</v>
      </c>
      <c r="Y268" s="130">
        <f>設定!$E$35</f>
        <v>0</v>
      </c>
      <c r="Z268" s="130">
        <f>設定!$I$35</f>
        <v>1</v>
      </c>
      <c r="AA268" s="171">
        <f>設定!$D$41</f>
        <v>0</v>
      </c>
      <c r="AB268" s="170">
        <f>設定!$C$54</f>
        <v>1</v>
      </c>
      <c r="AC268" s="950">
        <f t="shared" si="54"/>
        <v>24200</v>
      </c>
      <c r="AD268" s="169">
        <f>設定!$D$78</f>
        <v>1.1000000000000001</v>
      </c>
      <c r="AE268" s="130">
        <f>設定!$E$82</f>
        <v>0</v>
      </c>
      <c r="AF268" s="130">
        <f>設定!$I$82</f>
        <v>0</v>
      </c>
      <c r="AG268" s="952">
        <f t="shared" si="55"/>
        <v>26620</v>
      </c>
      <c r="AH268" s="130">
        <f>設定!$E$35</f>
        <v>0</v>
      </c>
      <c r="AI268" s="130">
        <f>設定!$I$35</f>
        <v>1</v>
      </c>
      <c r="AJ268" s="170">
        <f>設定!$C$73</f>
        <v>0</v>
      </c>
      <c r="AK268" s="953">
        <f t="shared" si="56"/>
        <v>24200</v>
      </c>
      <c r="AL268" s="169">
        <f>設定!$D$78</f>
        <v>1.1000000000000001</v>
      </c>
      <c r="AM268" s="130">
        <f>設定!$E$82</f>
        <v>0</v>
      </c>
      <c r="AN268" s="130">
        <f>設定!$I$82</f>
        <v>0</v>
      </c>
      <c r="AO268" s="954">
        <f t="shared" si="57"/>
        <v>26620</v>
      </c>
      <c r="AP268" s="168"/>
      <c r="AQ268" s="203">
        <f t="shared" si="62"/>
        <v>1</v>
      </c>
    </row>
    <row r="269" spans="2:43">
      <c r="B269" s="246">
        <v>1</v>
      </c>
      <c r="D269" s="1" t="s">
        <v>546</v>
      </c>
      <c r="E269" s="1" t="s">
        <v>312</v>
      </c>
      <c r="F269" s="1" t="s">
        <v>539</v>
      </c>
      <c r="G269" s="208" t="str">
        <f t="shared" si="64"/>
        <v>215</v>
      </c>
      <c r="H269" s="208" t="str">
        <f t="shared" si="65"/>
        <v>70</v>
      </c>
      <c r="I269" s="208" t="str">
        <f t="shared" si="66"/>
        <v>15</v>
      </c>
      <c r="J269" s="130"/>
      <c r="L269" s="130"/>
      <c r="M269" s="174" t="s">
        <v>1730</v>
      </c>
      <c r="N269" s="1" t="s">
        <v>84</v>
      </c>
      <c r="O269" s="1" t="s">
        <v>234</v>
      </c>
      <c r="P269" s="1" t="str">
        <f t="shared" si="63"/>
        <v>△</v>
      </c>
      <c r="Q269" s="168">
        <v>25400</v>
      </c>
      <c r="R269" s="169">
        <f>設定!$F$3</f>
        <v>1</v>
      </c>
      <c r="S269" s="130">
        <f>設定!$E$6</f>
        <v>1</v>
      </c>
      <c r="T269" s="950">
        <f t="shared" si="61"/>
        <v>25400</v>
      </c>
      <c r="U269" s="130">
        <f>設定!$E$12</f>
        <v>0</v>
      </c>
      <c r="V269" s="130">
        <f>設定!$I$12</f>
        <v>1</v>
      </c>
      <c r="W269" s="170">
        <f>設定!$C$28</f>
        <v>0</v>
      </c>
      <c r="X269" s="951">
        <f t="shared" si="53"/>
        <v>25400</v>
      </c>
      <c r="Y269" s="130">
        <f>設定!$E$35</f>
        <v>0</v>
      </c>
      <c r="Z269" s="130">
        <f>設定!$I$35</f>
        <v>1</v>
      </c>
      <c r="AA269" s="171">
        <f>設定!$D$41</f>
        <v>0</v>
      </c>
      <c r="AB269" s="170">
        <f>設定!$C$54</f>
        <v>1</v>
      </c>
      <c r="AC269" s="950">
        <f t="shared" si="54"/>
        <v>25400</v>
      </c>
      <c r="AD269" s="169">
        <f>設定!$D$78</f>
        <v>1.1000000000000001</v>
      </c>
      <c r="AE269" s="130">
        <f>設定!$E$82</f>
        <v>0</v>
      </c>
      <c r="AF269" s="130">
        <f>設定!$I$82</f>
        <v>0</v>
      </c>
      <c r="AG269" s="952">
        <f t="shared" si="55"/>
        <v>27940</v>
      </c>
      <c r="AH269" s="130">
        <f>設定!$E$35</f>
        <v>0</v>
      </c>
      <c r="AI269" s="130">
        <f>設定!$I$35</f>
        <v>1</v>
      </c>
      <c r="AJ269" s="170">
        <f>設定!$C$73</f>
        <v>0</v>
      </c>
      <c r="AK269" s="953">
        <f t="shared" si="56"/>
        <v>25400</v>
      </c>
      <c r="AL269" s="169">
        <f>設定!$D$78</f>
        <v>1.1000000000000001</v>
      </c>
      <c r="AM269" s="130">
        <f>設定!$E$82</f>
        <v>0</v>
      </c>
      <c r="AN269" s="130">
        <f>設定!$I$82</f>
        <v>0</v>
      </c>
      <c r="AO269" s="954">
        <f t="shared" si="57"/>
        <v>27940</v>
      </c>
      <c r="AP269" s="168"/>
      <c r="AQ269" s="203">
        <f t="shared" si="62"/>
        <v>1</v>
      </c>
    </row>
    <row r="270" spans="2:43">
      <c r="B270" s="246">
        <v>1</v>
      </c>
      <c r="D270" s="1" t="s">
        <v>547</v>
      </c>
      <c r="E270" s="1" t="s">
        <v>312</v>
      </c>
      <c r="F270" s="1" t="s">
        <v>539</v>
      </c>
      <c r="G270" s="208" t="str">
        <f t="shared" si="64"/>
        <v>205</v>
      </c>
      <c r="H270" s="208" t="str">
        <f t="shared" si="65"/>
        <v>70</v>
      </c>
      <c r="I270" s="208" t="str">
        <f t="shared" si="66"/>
        <v>14</v>
      </c>
      <c r="J270" s="130"/>
      <c r="L270" s="130"/>
      <c r="M270" s="174" t="s">
        <v>1730</v>
      </c>
      <c r="N270" s="1" t="s">
        <v>98</v>
      </c>
      <c r="O270" s="1" t="s">
        <v>248</v>
      </c>
      <c r="P270" s="1" t="str">
        <f t="shared" si="63"/>
        <v>△</v>
      </c>
      <c r="Q270" s="168">
        <v>22000</v>
      </c>
      <c r="R270" s="169">
        <f>設定!$F$3</f>
        <v>1</v>
      </c>
      <c r="S270" s="130">
        <f>設定!$E$6</f>
        <v>1</v>
      </c>
      <c r="T270" s="950">
        <f t="shared" si="61"/>
        <v>22000</v>
      </c>
      <c r="U270" s="130">
        <f>設定!$E$12</f>
        <v>0</v>
      </c>
      <c r="V270" s="130">
        <f>設定!$I$12</f>
        <v>1</v>
      </c>
      <c r="W270" s="170">
        <f>設定!$C$28</f>
        <v>0</v>
      </c>
      <c r="X270" s="951">
        <f t="shared" si="53"/>
        <v>22000</v>
      </c>
      <c r="Y270" s="130">
        <f>設定!$E$35</f>
        <v>0</v>
      </c>
      <c r="Z270" s="130">
        <f>設定!$I$35</f>
        <v>1</v>
      </c>
      <c r="AA270" s="171">
        <f>設定!$D$41</f>
        <v>0</v>
      </c>
      <c r="AB270" s="170">
        <f>設定!$C$54</f>
        <v>1</v>
      </c>
      <c r="AC270" s="950">
        <f t="shared" si="54"/>
        <v>22000</v>
      </c>
      <c r="AD270" s="169">
        <f>設定!$D$78</f>
        <v>1.1000000000000001</v>
      </c>
      <c r="AE270" s="130">
        <f>設定!$E$82</f>
        <v>0</v>
      </c>
      <c r="AF270" s="130">
        <f>設定!$I$82</f>
        <v>0</v>
      </c>
      <c r="AG270" s="952">
        <f t="shared" si="55"/>
        <v>24200</v>
      </c>
      <c r="AH270" s="130">
        <f>設定!$E$35</f>
        <v>0</v>
      </c>
      <c r="AI270" s="130">
        <f>設定!$I$35</f>
        <v>1</v>
      </c>
      <c r="AJ270" s="170">
        <f>設定!$C$73</f>
        <v>0</v>
      </c>
      <c r="AK270" s="953">
        <f t="shared" si="56"/>
        <v>22000</v>
      </c>
      <c r="AL270" s="169">
        <f>設定!$D$78</f>
        <v>1.1000000000000001</v>
      </c>
      <c r="AM270" s="130">
        <f>設定!$E$82</f>
        <v>0</v>
      </c>
      <c r="AN270" s="130">
        <f>設定!$I$82</f>
        <v>0</v>
      </c>
      <c r="AO270" s="954">
        <f t="shared" si="57"/>
        <v>24200</v>
      </c>
      <c r="AP270" s="168"/>
      <c r="AQ270" s="203">
        <f t="shared" si="62"/>
        <v>1</v>
      </c>
    </row>
    <row r="271" spans="2:43">
      <c r="B271" s="246">
        <v>1</v>
      </c>
      <c r="D271" s="1" t="s">
        <v>673</v>
      </c>
      <c r="E271" s="1" t="s">
        <v>312</v>
      </c>
      <c r="F271" s="1" t="s">
        <v>539</v>
      </c>
      <c r="G271" s="208" t="str">
        <f t="shared" si="64"/>
        <v>145</v>
      </c>
      <c r="H271" s="208" t="str">
        <f t="shared" si="65"/>
        <v>70</v>
      </c>
      <c r="I271" s="208" t="str">
        <f t="shared" si="66"/>
        <v>12</v>
      </c>
      <c r="J271" s="130"/>
      <c r="L271" s="130"/>
      <c r="M271" s="130" t="s">
        <v>1837</v>
      </c>
      <c r="N271" s="1" t="s">
        <v>108</v>
      </c>
      <c r="O271" s="1" t="s">
        <v>258</v>
      </c>
      <c r="P271" s="1" t="str">
        <f t="shared" si="63"/>
        <v/>
      </c>
      <c r="Q271" s="168">
        <v>9700</v>
      </c>
      <c r="R271" s="169">
        <f>設定!$F$3</f>
        <v>1</v>
      </c>
      <c r="S271" s="130">
        <f>設定!$E$6</f>
        <v>1</v>
      </c>
      <c r="T271" s="950">
        <f t="shared" si="61"/>
        <v>9700</v>
      </c>
      <c r="U271" s="130">
        <f>設定!$E$12</f>
        <v>0</v>
      </c>
      <c r="V271" s="130">
        <f>設定!$I$12</f>
        <v>1</v>
      </c>
      <c r="W271" s="170">
        <f>設定!$C$28</f>
        <v>0</v>
      </c>
      <c r="X271" s="951">
        <f t="shared" si="53"/>
        <v>9700</v>
      </c>
      <c r="Y271" s="130">
        <f>設定!$E$35</f>
        <v>0</v>
      </c>
      <c r="Z271" s="130">
        <f>設定!$I$35</f>
        <v>1</v>
      </c>
      <c r="AA271" s="171">
        <f>設定!$D$41</f>
        <v>0</v>
      </c>
      <c r="AB271" s="170">
        <f>設定!$C$54</f>
        <v>1</v>
      </c>
      <c r="AC271" s="950">
        <f t="shared" si="54"/>
        <v>9700</v>
      </c>
      <c r="AD271" s="169">
        <f>設定!$D$78</f>
        <v>1.1000000000000001</v>
      </c>
      <c r="AE271" s="130">
        <f>設定!$E$82</f>
        <v>0</v>
      </c>
      <c r="AF271" s="130">
        <f>設定!$I$82</f>
        <v>0</v>
      </c>
      <c r="AG271" s="952">
        <f t="shared" si="55"/>
        <v>10670</v>
      </c>
      <c r="AH271" s="130">
        <f>設定!$E$35</f>
        <v>0</v>
      </c>
      <c r="AI271" s="130">
        <f>設定!$I$35</f>
        <v>1</v>
      </c>
      <c r="AJ271" s="170">
        <f>設定!$C$73</f>
        <v>0</v>
      </c>
      <c r="AK271" s="953">
        <f t="shared" si="56"/>
        <v>9700</v>
      </c>
      <c r="AL271" s="169">
        <f>設定!$D$78</f>
        <v>1.1000000000000001</v>
      </c>
      <c r="AM271" s="130">
        <f>設定!$E$82</f>
        <v>0</v>
      </c>
      <c r="AN271" s="130">
        <f>設定!$I$82</f>
        <v>0</v>
      </c>
      <c r="AO271" s="954">
        <f t="shared" si="57"/>
        <v>10670</v>
      </c>
      <c r="AP271" s="168"/>
      <c r="AQ271" s="203">
        <f t="shared" si="62"/>
        <v>1</v>
      </c>
    </row>
    <row r="272" spans="2:43">
      <c r="B272" s="246">
        <v>1</v>
      </c>
      <c r="D272" s="1" t="s">
        <v>674</v>
      </c>
      <c r="E272" s="1" t="s">
        <v>312</v>
      </c>
      <c r="F272" s="1" t="s">
        <v>539</v>
      </c>
      <c r="G272" s="208" t="str">
        <f t="shared" si="64"/>
        <v>155</v>
      </c>
      <c r="H272" s="208" t="str">
        <f t="shared" si="65"/>
        <v>70</v>
      </c>
      <c r="I272" s="208" t="str">
        <f t="shared" si="66"/>
        <v>12</v>
      </c>
      <c r="J272" s="130"/>
      <c r="L272" s="130"/>
      <c r="M272" s="130" t="s">
        <v>1837</v>
      </c>
      <c r="N272" s="1" t="s">
        <v>109</v>
      </c>
      <c r="O272" s="1" t="s">
        <v>259</v>
      </c>
      <c r="P272" s="1" t="str">
        <f t="shared" si="63"/>
        <v/>
      </c>
      <c r="Q272" s="168">
        <v>10800</v>
      </c>
      <c r="R272" s="169">
        <f>設定!$F$3</f>
        <v>1</v>
      </c>
      <c r="S272" s="130">
        <f>設定!$E$6</f>
        <v>1</v>
      </c>
      <c r="T272" s="950">
        <f t="shared" si="61"/>
        <v>10800</v>
      </c>
      <c r="U272" s="130">
        <f>設定!$E$12</f>
        <v>0</v>
      </c>
      <c r="V272" s="130">
        <f>設定!$I$12</f>
        <v>1</v>
      </c>
      <c r="W272" s="170">
        <f>設定!$C$28</f>
        <v>0</v>
      </c>
      <c r="X272" s="951">
        <f t="shared" ref="X272:X291" si="67">IF(U272=0,T272-ROUND(ROUND(T272*W272,0),-V272),IF(U272=1,T272-ROUNDUP(ROUND(T272*W272,0),-V272),IF(U272=2,T272-ROUNDDOWN(ROUND(T272*W272,0),-V272))))</f>
        <v>10800</v>
      </c>
      <c r="Y272" s="130">
        <f>設定!$E$35</f>
        <v>0</v>
      </c>
      <c r="Z272" s="130">
        <f>設定!$I$35</f>
        <v>1</v>
      </c>
      <c r="AA272" s="171">
        <f>設定!$D$41</f>
        <v>0</v>
      </c>
      <c r="AB272" s="170">
        <f>設定!$C$54</f>
        <v>1</v>
      </c>
      <c r="AC272" s="950">
        <f t="shared" ref="AC272:AC335" si="68">IF(Y272=0,ROUND(AB272*X272,-Z272),IF(Y272=1,ROUNDUP(AB272*X272,-Z272),IF(Y272=2,ROUNDDOWN(AB272*X272,-Z272))))+AA272</f>
        <v>10800</v>
      </c>
      <c r="AD272" s="169">
        <f>設定!$D$78</f>
        <v>1.1000000000000001</v>
      </c>
      <c r="AE272" s="130">
        <f>設定!$E$82</f>
        <v>0</v>
      </c>
      <c r="AF272" s="130">
        <f>設定!$I$82</f>
        <v>0</v>
      </c>
      <c r="AG272" s="952">
        <f t="shared" ref="AG272:AG335" si="69">IF(AE272=0,ROUND(AD272*AC272,-AF272),IF(AE272=1,ROUNDUP(AD272*AC272,-AF272),IF(AE272=2,ROUNDDOWN(AD272*AC272,-AF272))))</f>
        <v>11880</v>
      </c>
      <c r="AH272" s="130">
        <f>設定!$E$35</f>
        <v>0</v>
      </c>
      <c r="AI272" s="130">
        <f>設定!$I$35</f>
        <v>1</v>
      </c>
      <c r="AJ272" s="170">
        <f>設定!$C$73</f>
        <v>0</v>
      </c>
      <c r="AK272" s="953">
        <f t="shared" ref="AK272:AK335" si="70">IF(AH272=0,ROUND(X272/(1-AJ272),-AI272),IF(AH272=1,ROUNDUP(X272/(1-AJ272),-AI272),IF(AH272=2,ROUNDDOWN(X272/(1-AJ272),-AI272))))</f>
        <v>10800</v>
      </c>
      <c r="AL272" s="169">
        <f>設定!$D$78</f>
        <v>1.1000000000000001</v>
      </c>
      <c r="AM272" s="130">
        <f>設定!$E$82</f>
        <v>0</v>
      </c>
      <c r="AN272" s="130">
        <f>設定!$I$82</f>
        <v>0</v>
      </c>
      <c r="AO272" s="954">
        <f t="shared" ref="AO272:AO291" si="71">IF(AM272=0,ROUND(AL272*AK272,-AN272),IF(AM272=1,ROUNDUP(AL272*AK272,-AN272),IF(AM272=2,ROUNDDOWN(AL272*AK272,-AN272))))</f>
        <v>11880</v>
      </c>
      <c r="AP272" s="168"/>
      <c r="AQ272" s="203">
        <f t="shared" si="62"/>
        <v>1</v>
      </c>
    </row>
    <row r="273" spans="1:43">
      <c r="B273" s="246">
        <v>1</v>
      </c>
      <c r="D273" s="1" t="s">
        <v>675</v>
      </c>
      <c r="E273" s="1" t="s">
        <v>313</v>
      </c>
      <c r="F273" s="1" t="s">
        <v>539</v>
      </c>
      <c r="G273" s="208" t="str">
        <f t="shared" si="64"/>
        <v>135</v>
      </c>
      <c r="H273" s="208" t="str">
        <f t="shared" si="65"/>
        <v>80</v>
      </c>
      <c r="I273" s="208" t="str">
        <f t="shared" si="66"/>
        <v>12</v>
      </c>
      <c r="J273" s="130"/>
      <c r="L273" s="130"/>
      <c r="M273" s="130" t="s">
        <v>1837</v>
      </c>
      <c r="N273" s="1" t="s">
        <v>110</v>
      </c>
      <c r="O273" s="1" t="s">
        <v>260</v>
      </c>
      <c r="P273" s="1" t="str">
        <f t="shared" si="63"/>
        <v/>
      </c>
      <c r="Q273" s="168">
        <v>8700</v>
      </c>
      <c r="R273" s="169">
        <f>設定!$F$3</f>
        <v>1</v>
      </c>
      <c r="S273" s="130">
        <f>設定!$E$6</f>
        <v>1</v>
      </c>
      <c r="T273" s="950">
        <f t="shared" si="61"/>
        <v>8700</v>
      </c>
      <c r="U273" s="130">
        <f>設定!$E$12</f>
        <v>0</v>
      </c>
      <c r="V273" s="130">
        <f>設定!$I$12</f>
        <v>1</v>
      </c>
      <c r="W273" s="170">
        <f>設定!$C$28</f>
        <v>0</v>
      </c>
      <c r="X273" s="951">
        <f t="shared" si="67"/>
        <v>8700</v>
      </c>
      <c r="Y273" s="130">
        <f>設定!$E$35</f>
        <v>0</v>
      </c>
      <c r="Z273" s="130">
        <f>設定!$I$35</f>
        <v>1</v>
      </c>
      <c r="AA273" s="171">
        <f>設定!$D$41</f>
        <v>0</v>
      </c>
      <c r="AB273" s="170">
        <f>設定!$C$54</f>
        <v>1</v>
      </c>
      <c r="AC273" s="950">
        <f t="shared" si="68"/>
        <v>8700</v>
      </c>
      <c r="AD273" s="169">
        <f>設定!$D$78</f>
        <v>1.1000000000000001</v>
      </c>
      <c r="AE273" s="130">
        <f>設定!$E$82</f>
        <v>0</v>
      </c>
      <c r="AF273" s="130">
        <f>設定!$I$82</f>
        <v>0</v>
      </c>
      <c r="AG273" s="952">
        <f t="shared" si="69"/>
        <v>9570</v>
      </c>
      <c r="AH273" s="130">
        <f>設定!$E$35</f>
        <v>0</v>
      </c>
      <c r="AI273" s="130">
        <f>設定!$I$35</f>
        <v>1</v>
      </c>
      <c r="AJ273" s="170">
        <f>設定!$C$73</f>
        <v>0</v>
      </c>
      <c r="AK273" s="953">
        <f t="shared" si="70"/>
        <v>8700</v>
      </c>
      <c r="AL273" s="169">
        <f>設定!$D$78</f>
        <v>1.1000000000000001</v>
      </c>
      <c r="AM273" s="130">
        <f>設定!$E$82</f>
        <v>0</v>
      </c>
      <c r="AN273" s="130">
        <f>設定!$I$82</f>
        <v>0</v>
      </c>
      <c r="AO273" s="954">
        <f t="shared" si="71"/>
        <v>9570</v>
      </c>
      <c r="AP273" s="168"/>
      <c r="AQ273" s="203">
        <f t="shared" si="62"/>
        <v>1</v>
      </c>
    </row>
    <row r="274" spans="1:43">
      <c r="B274" s="246">
        <v>1</v>
      </c>
      <c r="D274" s="1" t="s">
        <v>676</v>
      </c>
      <c r="E274" s="1" t="s">
        <v>313</v>
      </c>
      <c r="F274" s="1" t="s">
        <v>539</v>
      </c>
      <c r="G274" s="208" t="str">
        <f t="shared" si="64"/>
        <v>145</v>
      </c>
      <c r="H274" s="208" t="str">
        <f t="shared" si="65"/>
        <v>80</v>
      </c>
      <c r="I274" s="208" t="str">
        <f t="shared" si="66"/>
        <v>12</v>
      </c>
      <c r="J274" s="130"/>
      <c r="L274" s="130"/>
      <c r="M274" s="130" t="s">
        <v>1837</v>
      </c>
      <c r="N274" s="1" t="s">
        <v>111</v>
      </c>
      <c r="O274" s="1" t="s">
        <v>261</v>
      </c>
      <c r="P274" s="1" t="str">
        <f t="shared" si="63"/>
        <v/>
      </c>
      <c r="Q274" s="168">
        <v>9600</v>
      </c>
      <c r="R274" s="169">
        <f>設定!$F$3</f>
        <v>1</v>
      </c>
      <c r="S274" s="130">
        <f>設定!$E$6</f>
        <v>1</v>
      </c>
      <c r="T274" s="950">
        <f t="shared" si="61"/>
        <v>9600</v>
      </c>
      <c r="U274" s="130">
        <f>設定!$E$12</f>
        <v>0</v>
      </c>
      <c r="V274" s="130">
        <f>設定!$I$12</f>
        <v>1</v>
      </c>
      <c r="W274" s="170">
        <f>設定!$C$28</f>
        <v>0</v>
      </c>
      <c r="X274" s="951">
        <f t="shared" si="67"/>
        <v>9600</v>
      </c>
      <c r="Y274" s="130">
        <f>設定!$E$35</f>
        <v>0</v>
      </c>
      <c r="Z274" s="130">
        <f>設定!$I$35</f>
        <v>1</v>
      </c>
      <c r="AA274" s="171">
        <f>設定!$D$41</f>
        <v>0</v>
      </c>
      <c r="AB274" s="170">
        <f>設定!$C$54</f>
        <v>1</v>
      </c>
      <c r="AC274" s="950">
        <f t="shared" si="68"/>
        <v>9600</v>
      </c>
      <c r="AD274" s="169">
        <f>設定!$D$78</f>
        <v>1.1000000000000001</v>
      </c>
      <c r="AE274" s="130">
        <f>設定!$E$82</f>
        <v>0</v>
      </c>
      <c r="AF274" s="130">
        <f>設定!$I$82</f>
        <v>0</v>
      </c>
      <c r="AG274" s="952">
        <f t="shared" si="69"/>
        <v>10560</v>
      </c>
      <c r="AH274" s="130">
        <f>設定!$E$35</f>
        <v>0</v>
      </c>
      <c r="AI274" s="130">
        <f>設定!$I$35</f>
        <v>1</v>
      </c>
      <c r="AJ274" s="170">
        <f>設定!$C$73</f>
        <v>0</v>
      </c>
      <c r="AK274" s="953">
        <f t="shared" si="70"/>
        <v>9600</v>
      </c>
      <c r="AL274" s="169">
        <f>設定!$D$78</f>
        <v>1.1000000000000001</v>
      </c>
      <c r="AM274" s="130">
        <f>設定!$E$82</f>
        <v>0</v>
      </c>
      <c r="AN274" s="130">
        <f>設定!$I$82</f>
        <v>0</v>
      </c>
      <c r="AO274" s="954">
        <f t="shared" si="71"/>
        <v>10560</v>
      </c>
      <c r="AP274" s="168"/>
      <c r="AQ274" s="203">
        <f t="shared" si="62"/>
        <v>1</v>
      </c>
    </row>
    <row r="275" spans="1:43">
      <c r="B275" s="246">
        <v>1</v>
      </c>
      <c r="D275" s="1" t="s">
        <v>1094</v>
      </c>
      <c r="E275" s="1" t="s">
        <v>313</v>
      </c>
      <c r="F275" s="1" t="s">
        <v>296</v>
      </c>
      <c r="G275" s="208" t="str">
        <f t="shared" si="64"/>
        <v>185</v>
      </c>
      <c r="H275" s="208" t="str">
        <f t="shared" si="65"/>
        <v>80</v>
      </c>
      <c r="I275" s="208" t="str">
        <f t="shared" si="66"/>
        <v>14</v>
      </c>
      <c r="J275" s="130"/>
      <c r="K275" s="130" t="s">
        <v>1249</v>
      </c>
      <c r="L275" s="130"/>
      <c r="M275" s="174" t="s">
        <v>1730</v>
      </c>
      <c r="N275" s="1" t="s">
        <v>121</v>
      </c>
      <c r="O275" s="1" t="s">
        <v>266</v>
      </c>
      <c r="P275" s="1" t="str">
        <f t="shared" si="63"/>
        <v>△■</v>
      </c>
      <c r="Q275" s="168">
        <v>17200</v>
      </c>
      <c r="R275" s="169">
        <f>設定!$F$3</f>
        <v>1</v>
      </c>
      <c r="S275" s="130">
        <f>設定!$E$6</f>
        <v>1</v>
      </c>
      <c r="T275" s="950">
        <f t="shared" si="61"/>
        <v>17200</v>
      </c>
      <c r="U275" s="130">
        <f>設定!$E$12</f>
        <v>0</v>
      </c>
      <c r="V275" s="130">
        <f>設定!$I$12</f>
        <v>1</v>
      </c>
      <c r="W275" s="170">
        <f>設定!$C$29</f>
        <v>0</v>
      </c>
      <c r="X275" s="951">
        <f t="shared" si="67"/>
        <v>17200</v>
      </c>
      <c r="Y275" s="130">
        <f>設定!$E$35</f>
        <v>0</v>
      </c>
      <c r="Z275" s="130">
        <f>設定!$I$35</f>
        <v>1</v>
      </c>
      <c r="AA275" s="171">
        <f>設定!$D$41</f>
        <v>0</v>
      </c>
      <c r="AB275" s="170">
        <f>設定!$C$55</f>
        <v>1</v>
      </c>
      <c r="AC275" s="950">
        <f t="shared" si="68"/>
        <v>17200</v>
      </c>
      <c r="AD275" s="169">
        <f>設定!$D$78</f>
        <v>1.1000000000000001</v>
      </c>
      <c r="AE275" s="130">
        <f>設定!$E$82</f>
        <v>0</v>
      </c>
      <c r="AF275" s="130">
        <f>設定!$I$82</f>
        <v>0</v>
      </c>
      <c r="AG275" s="952">
        <f t="shared" si="69"/>
        <v>18920</v>
      </c>
      <c r="AH275" s="130">
        <f>設定!$E$35</f>
        <v>0</v>
      </c>
      <c r="AI275" s="130">
        <f>設定!$I$35</f>
        <v>1</v>
      </c>
      <c r="AJ275" s="170">
        <f>設定!$C$74</f>
        <v>0</v>
      </c>
      <c r="AK275" s="953">
        <f t="shared" si="70"/>
        <v>17200</v>
      </c>
      <c r="AL275" s="169">
        <f>設定!$D$78</f>
        <v>1.1000000000000001</v>
      </c>
      <c r="AM275" s="130">
        <f>設定!$E$82</f>
        <v>0</v>
      </c>
      <c r="AN275" s="130">
        <f>設定!$I$82</f>
        <v>0</v>
      </c>
      <c r="AO275" s="954">
        <f t="shared" si="71"/>
        <v>18920</v>
      </c>
      <c r="AP275" s="168"/>
      <c r="AQ275" s="203">
        <f t="shared" si="62"/>
        <v>1</v>
      </c>
    </row>
    <row r="276" spans="1:43">
      <c r="A276" s="241"/>
      <c r="B276" s="246">
        <v>1</v>
      </c>
      <c r="D276" s="1" t="s">
        <v>1438</v>
      </c>
      <c r="E276" s="1" t="s">
        <v>318</v>
      </c>
      <c r="F276" s="1" t="s">
        <v>692</v>
      </c>
      <c r="G276" s="208" t="str">
        <f t="shared" si="64"/>
        <v>315</v>
      </c>
      <c r="H276" s="208" t="str">
        <f t="shared" si="65"/>
        <v>30</v>
      </c>
      <c r="I276" s="208" t="str">
        <f t="shared" si="66"/>
        <v>23</v>
      </c>
      <c r="J276" s="130" t="s">
        <v>304</v>
      </c>
      <c r="L276" s="244"/>
      <c r="M276" s="130" t="s">
        <v>1837</v>
      </c>
      <c r="N276" s="1" t="s">
        <v>1408</v>
      </c>
      <c r="O276" s="1" t="s">
        <v>1406</v>
      </c>
      <c r="P276" s="1" t="str">
        <f t="shared" si="63"/>
        <v>★</v>
      </c>
      <c r="Q276" s="168">
        <v>118100</v>
      </c>
      <c r="R276" s="186">
        <f>設定!$F$3</f>
        <v>1</v>
      </c>
      <c r="S276" s="130">
        <f>設定!$E$6</f>
        <v>1</v>
      </c>
      <c r="T276" s="950">
        <f t="shared" si="61"/>
        <v>118100</v>
      </c>
      <c r="U276" s="130">
        <f>設定!$E$12</f>
        <v>0</v>
      </c>
      <c r="V276" s="130">
        <f>設定!$I$12</f>
        <v>1</v>
      </c>
      <c r="W276" s="187">
        <f>設定!$E$24</f>
        <v>0</v>
      </c>
      <c r="X276" s="951">
        <f t="shared" si="67"/>
        <v>118100</v>
      </c>
      <c r="Y276" s="130">
        <f>設定!$E$35</f>
        <v>0</v>
      </c>
      <c r="Z276" s="130">
        <f>設定!$I$35</f>
        <v>1</v>
      </c>
      <c r="AA276" s="188">
        <f>設定!$D$41</f>
        <v>0</v>
      </c>
      <c r="AB276" s="187">
        <f>設定!$E$50</f>
        <v>1</v>
      </c>
      <c r="AC276" s="950">
        <f t="shared" si="68"/>
        <v>118100</v>
      </c>
      <c r="AD276" s="186">
        <f>設定!$D$78</f>
        <v>1.1000000000000001</v>
      </c>
      <c r="AE276" s="130">
        <f>設定!$E$82</f>
        <v>0</v>
      </c>
      <c r="AF276" s="130">
        <f>設定!$I$82</f>
        <v>0</v>
      </c>
      <c r="AG276" s="952">
        <f t="shared" si="69"/>
        <v>129910</v>
      </c>
      <c r="AH276" s="130">
        <f>設定!$E$35</f>
        <v>0</v>
      </c>
      <c r="AI276" s="130">
        <f>設定!$I$35</f>
        <v>1</v>
      </c>
      <c r="AJ276" s="187">
        <f>設定!$E$69</f>
        <v>0</v>
      </c>
      <c r="AK276" s="953">
        <f t="shared" si="70"/>
        <v>118100</v>
      </c>
      <c r="AL276" s="186">
        <f>設定!$D$78</f>
        <v>1.1000000000000001</v>
      </c>
      <c r="AM276" s="130">
        <f>設定!$E$82</f>
        <v>0</v>
      </c>
      <c r="AN276" s="130">
        <f>設定!$I$82</f>
        <v>0</v>
      </c>
      <c r="AO276" s="954">
        <f t="shared" si="71"/>
        <v>129910</v>
      </c>
      <c r="AP276" s="168"/>
      <c r="AQ276" s="203">
        <f t="shared" si="62"/>
        <v>1</v>
      </c>
    </row>
    <row r="277" spans="1:43">
      <c r="A277" s="241"/>
      <c r="B277" s="246">
        <v>1</v>
      </c>
      <c r="D277" s="1" t="s">
        <v>1437</v>
      </c>
      <c r="E277" s="1" t="s">
        <v>318</v>
      </c>
      <c r="F277" s="1" t="s">
        <v>692</v>
      </c>
      <c r="G277" s="208" t="str">
        <f t="shared" si="64"/>
        <v>275</v>
      </c>
      <c r="H277" s="208" t="str">
        <f t="shared" si="65"/>
        <v>35</v>
      </c>
      <c r="I277" s="208" t="str">
        <f t="shared" si="66"/>
        <v>23</v>
      </c>
      <c r="J277" s="130" t="s">
        <v>304</v>
      </c>
      <c r="L277" s="244"/>
      <c r="M277" s="130" t="s">
        <v>1837</v>
      </c>
      <c r="N277" s="1" t="s">
        <v>1409</v>
      </c>
      <c r="O277" s="1" t="s">
        <v>1407</v>
      </c>
      <c r="P277" s="1" t="str">
        <f t="shared" si="63"/>
        <v>★</v>
      </c>
      <c r="Q277" s="168">
        <v>102800</v>
      </c>
      <c r="R277" s="186">
        <f>設定!$F$3</f>
        <v>1</v>
      </c>
      <c r="S277" s="130">
        <f>設定!$E$6</f>
        <v>1</v>
      </c>
      <c r="T277" s="950">
        <f t="shared" si="61"/>
        <v>102800</v>
      </c>
      <c r="U277" s="130">
        <f>設定!$E$12</f>
        <v>0</v>
      </c>
      <c r="V277" s="130">
        <f>設定!$I$12</f>
        <v>1</v>
      </c>
      <c r="W277" s="187">
        <f>設定!$E$24</f>
        <v>0</v>
      </c>
      <c r="X277" s="951">
        <f t="shared" si="67"/>
        <v>102800</v>
      </c>
      <c r="Y277" s="130">
        <f>設定!$E$35</f>
        <v>0</v>
      </c>
      <c r="Z277" s="130">
        <f>設定!$I$35</f>
        <v>1</v>
      </c>
      <c r="AA277" s="188">
        <f>設定!$D$41</f>
        <v>0</v>
      </c>
      <c r="AB277" s="187">
        <f>設定!$E$50</f>
        <v>1</v>
      </c>
      <c r="AC277" s="950">
        <f t="shared" si="68"/>
        <v>102800</v>
      </c>
      <c r="AD277" s="186">
        <f>設定!$D$78</f>
        <v>1.1000000000000001</v>
      </c>
      <c r="AE277" s="130">
        <f>設定!$E$82</f>
        <v>0</v>
      </c>
      <c r="AF277" s="130">
        <f>設定!$I$82</f>
        <v>0</v>
      </c>
      <c r="AG277" s="952">
        <f t="shared" si="69"/>
        <v>113080</v>
      </c>
      <c r="AH277" s="130">
        <f>設定!$E$35</f>
        <v>0</v>
      </c>
      <c r="AI277" s="130">
        <f>設定!$I$35</f>
        <v>1</v>
      </c>
      <c r="AJ277" s="187">
        <f>設定!$E$69</f>
        <v>0</v>
      </c>
      <c r="AK277" s="953">
        <f t="shared" si="70"/>
        <v>102800</v>
      </c>
      <c r="AL277" s="186">
        <f>設定!$D$78</f>
        <v>1.1000000000000001</v>
      </c>
      <c r="AM277" s="130">
        <f>設定!$E$82</f>
        <v>0</v>
      </c>
      <c r="AN277" s="130">
        <f>設定!$I$82</f>
        <v>0</v>
      </c>
      <c r="AO277" s="954">
        <f t="shared" si="71"/>
        <v>113080</v>
      </c>
      <c r="AP277" s="168"/>
      <c r="AQ277" s="203">
        <f t="shared" si="62"/>
        <v>1</v>
      </c>
    </row>
    <row r="278" spans="1:43">
      <c r="A278" s="241"/>
      <c r="B278" s="246">
        <v>1</v>
      </c>
      <c r="D278" s="1" t="s">
        <v>1443</v>
      </c>
      <c r="E278" s="1" t="s">
        <v>318</v>
      </c>
      <c r="F278" s="1" t="s">
        <v>692</v>
      </c>
      <c r="G278" s="208" t="str">
        <f t="shared" si="64"/>
        <v>315</v>
      </c>
      <c r="H278" s="208" t="str">
        <f t="shared" si="65"/>
        <v>35</v>
      </c>
      <c r="I278" s="208" t="str">
        <f t="shared" si="66"/>
        <v>22</v>
      </c>
      <c r="J278" s="130" t="s">
        <v>304</v>
      </c>
      <c r="L278" s="244"/>
      <c r="M278" s="130" t="s">
        <v>1837</v>
      </c>
      <c r="N278" s="1" t="s">
        <v>1413</v>
      </c>
      <c r="O278" s="1" t="s">
        <v>1410</v>
      </c>
      <c r="P278" s="1" t="str">
        <f t="shared" si="63"/>
        <v>★</v>
      </c>
      <c r="Q278" s="168">
        <v>96200</v>
      </c>
      <c r="R278" s="186">
        <f>設定!$F$3</f>
        <v>1</v>
      </c>
      <c r="S278" s="130">
        <f>設定!$E$6</f>
        <v>1</v>
      </c>
      <c r="T278" s="950">
        <f t="shared" si="61"/>
        <v>96200</v>
      </c>
      <c r="U278" s="130">
        <f>設定!$E$12</f>
        <v>0</v>
      </c>
      <c r="V278" s="130">
        <f>設定!$I$12</f>
        <v>1</v>
      </c>
      <c r="W278" s="187">
        <f>設定!$E$24</f>
        <v>0</v>
      </c>
      <c r="X278" s="951">
        <f t="shared" si="67"/>
        <v>96200</v>
      </c>
      <c r="Y278" s="130">
        <f>設定!$E$35</f>
        <v>0</v>
      </c>
      <c r="Z278" s="130">
        <f>設定!$I$35</f>
        <v>1</v>
      </c>
      <c r="AA278" s="188">
        <f>設定!$D$41</f>
        <v>0</v>
      </c>
      <c r="AB278" s="187">
        <f>設定!$E$50</f>
        <v>1</v>
      </c>
      <c r="AC278" s="950">
        <f t="shared" si="68"/>
        <v>96200</v>
      </c>
      <c r="AD278" s="186">
        <f>設定!$D$78</f>
        <v>1.1000000000000001</v>
      </c>
      <c r="AE278" s="130">
        <f>設定!$E$82</f>
        <v>0</v>
      </c>
      <c r="AF278" s="130">
        <f>設定!$I$82</f>
        <v>0</v>
      </c>
      <c r="AG278" s="952">
        <f t="shared" si="69"/>
        <v>105820</v>
      </c>
      <c r="AH278" s="130">
        <f>設定!$E$35</f>
        <v>0</v>
      </c>
      <c r="AI278" s="130">
        <f>設定!$I$35</f>
        <v>1</v>
      </c>
      <c r="AJ278" s="187">
        <f>設定!$E$69</f>
        <v>0</v>
      </c>
      <c r="AK278" s="953">
        <f t="shared" si="70"/>
        <v>96200</v>
      </c>
      <c r="AL278" s="186">
        <f>設定!$D$78</f>
        <v>1.1000000000000001</v>
      </c>
      <c r="AM278" s="130">
        <f>設定!$E$82</f>
        <v>0</v>
      </c>
      <c r="AN278" s="130">
        <f>設定!$I$82</f>
        <v>0</v>
      </c>
      <c r="AO278" s="954">
        <f t="shared" si="71"/>
        <v>105820</v>
      </c>
      <c r="AP278" s="168"/>
      <c r="AQ278" s="203">
        <f t="shared" si="62"/>
        <v>1</v>
      </c>
    </row>
    <row r="279" spans="1:43">
      <c r="A279" s="241"/>
      <c r="B279" s="246">
        <v>1</v>
      </c>
      <c r="D279" s="1" t="s">
        <v>1444</v>
      </c>
      <c r="E279" s="1" t="s">
        <v>318</v>
      </c>
      <c r="F279" s="1" t="s">
        <v>692</v>
      </c>
      <c r="G279" s="208" t="str">
        <f t="shared" si="64"/>
        <v>275</v>
      </c>
      <c r="H279" s="208" t="str">
        <f t="shared" si="65"/>
        <v>40</v>
      </c>
      <c r="I279" s="208" t="str">
        <f t="shared" si="66"/>
        <v>22</v>
      </c>
      <c r="J279" s="130" t="s">
        <v>304</v>
      </c>
      <c r="L279" s="244"/>
      <c r="M279" s="130" t="s">
        <v>1837</v>
      </c>
      <c r="N279" s="1" t="s">
        <v>1414</v>
      </c>
      <c r="O279" s="1" t="s">
        <v>1411</v>
      </c>
      <c r="P279" s="1" t="str">
        <f t="shared" si="63"/>
        <v>★</v>
      </c>
      <c r="Q279" s="168">
        <v>83700</v>
      </c>
      <c r="R279" s="186">
        <f>設定!$F$3</f>
        <v>1</v>
      </c>
      <c r="S279" s="130">
        <f>設定!$E$6</f>
        <v>1</v>
      </c>
      <c r="T279" s="950">
        <f t="shared" si="61"/>
        <v>83700</v>
      </c>
      <c r="U279" s="130">
        <f>設定!$E$12</f>
        <v>0</v>
      </c>
      <c r="V279" s="130">
        <f>設定!$I$12</f>
        <v>1</v>
      </c>
      <c r="W279" s="187">
        <f>設定!$E$24</f>
        <v>0</v>
      </c>
      <c r="X279" s="951">
        <f t="shared" si="67"/>
        <v>83700</v>
      </c>
      <c r="Y279" s="130">
        <f>設定!$E$35</f>
        <v>0</v>
      </c>
      <c r="Z279" s="130">
        <f>設定!$I$35</f>
        <v>1</v>
      </c>
      <c r="AA279" s="188">
        <f>設定!$D$41</f>
        <v>0</v>
      </c>
      <c r="AB279" s="187">
        <f>設定!$E$50</f>
        <v>1</v>
      </c>
      <c r="AC279" s="950">
        <f t="shared" si="68"/>
        <v>83700</v>
      </c>
      <c r="AD279" s="186">
        <f>設定!$D$78</f>
        <v>1.1000000000000001</v>
      </c>
      <c r="AE279" s="130">
        <f>設定!$E$82</f>
        <v>0</v>
      </c>
      <c r="AF279" s="130">
        <f>設定!$I$82</f>
        <v>0</v>
      </c>
      <c r="AG279" s="952">
        <f t="shared" si="69"/>
        <v>92070</v>
      </c>
      <c r="AH279" s="130">
        <f>設定!$E$35</f>
        <v>0</v>
      </c>
      <c r="AI279" s="130">
        <f>設定!$I$35</f>
        <v>1</v>
      </c>
      <c r="AJ279" s="187">
        <f>設定!$E$69</f>
        <v>0</v>
      </c>
      <c r="AK279" s="953">
        <f t="shared" si="70"/>
        <v>83700</v>
      </c>
      <c r="AL279" s="186">
        <f>設定!$D$78</f>
        <v>1.1000000000000001</v>
      </c>
      <c r="AM279" s="130">
        <f>設定!$E$82</f>
        <v>0</v>
      </c>
      <c r="AN279" s="130">
        <f>設定!$I$82</f>
        <v>0</v>
      </c>
      <c r="AO279" s="954">
        <f t="shared" si="71"/>
        <v>92070</v>
      </c>
      <c r="AP279" s="168"/>
      <c r="AQ279" s="203">
        <f t="shared" si="62"/>
        <v>1</v>
      </c>
    </row>
    <row r="280" spans="1:43">
      <c r="A280" s="241"/>
      <c r="B280" s="246">
        <v>1</v>
      </c>
      <c r="D280" s="1" t="s">
        <v>1442</v>
      </c>
      <c r="E280" s="1" t="s">
        <v>318</v>
      </c>
      <c r="F280" s="1" t="s">
        <v>692</v>
      </c>
      <c r="G280" s="208" t="str">
        <f t="shared" si="64"/>
        <v>285</v>
      </c>
      <c r="H280" s="208" t="str">
        <f t="shared" si="65"/>
        <v>40</v>
      </c>
      <c r="I280" s="208" t="str">
        <f t="shared" si="66"/>
        <v>22</v>
      </c>
      <c r="J280" s="130" t="s">
        <v>304</v>
      </c>
      <c r="L280" s="244"/>
      <c r="M280" s="130" t="s">
        <v>1837</v>
      </c>
      <c r="N280" s="1" t="s">
        <v>1415</v>
      </c>
      <c r="O280" s="1" t="s">
        <v>1412</v>
      </c>
      <c r="P280" s="1" t="str">
        <f t="shared" si="63"/>
        <v>★</v>
      </c>
      <c r="Q280" s="168">
        <v>86100</v>
      </c>
      <c r="R280" s="186">
        <f>設定!$F$3</f>
        <v>1</v>
      </c>
      <c r="S280" s="130">
        <f>設定!$E$6</f>
        <v>1</v>
      </c>
      <c r="T280" s="950">
        <f t="shared" si="61"/>
        <v>86100</v>
      </c>
      <c r="U280" s="130">
        <f>設定!$E$12</f>
        <v>0</v>
      </c>
      <c r="V280" s="130">
        <f>設定!$I$12</f>
        <v>1</v>
      </c>
      <c r="W280" s="187">
        <f>設定!$E$24</f>
        <v>0</v>
      </c>
      <c r="X280" s="951">
        <f t="shared" si="67"/>
        <v>86100</v>
      </c>
      <c r="Y280" s="130">
        <f>設定!$E$35</f>
        <v>0</v>
      </c>
      <c r="Z280" s="130">
        <f>設定!$I$35</f>
        <v>1</v>
      </c>
      <c r="AA280" s="188">
        <f>設定!$D$41</f>
        <v>0</v>
      </c>
      <c r="AB280" s="187">
        <f>設定!$E$50</f>
        <v>1</v>
      </c>
      <c r="AC280" s="950">
        <f t="shared" si="68"/>
        <v>86100</v>
      </c>
      <c r="AD280" s="186">
        <f>設定!$D$78</f>
        <v>1.1000000000000001</v>
      </c>
      <c r="AE280" s="130">
        <f>設定!$E$82</f>
        <v>0</v>
      </c>
      <c r="AF280" s="130">
        <f>設定!$I$82</f>
        <v>0</v>
      </c>
      <c r="AG280" s="952">
        <f t="shared" si="69"/>
        <v>94710</v>
      </c>
      <c r="AH280" s="130">
        <f>設定!$E$35</f>
        <v>0</v>
      </c>
      <c r="AI280" s="130">
        <f>設定!$I$35</f>
        <v>1</v>
      </c>
      <c r="AJ280" s="187">
        <f>設定!$E$69</f>
        <v>0</v>
      </c>
      <c r="AK280" s="953">
        <f t="shared" si="70"/>
        <v>86100</v>
      </c>
      <c r="AL280" s="186">
        <f>設定!$D$78</f>
        <v>1.1000000000000001</v>
      </c>
      <c r="AM280" s="130">
        <f>設定!$E$82</f>
        <v>0</v>
      </c>
      <c r="AN280" s="130">
        <f>設定!$I$82</f>
        <v>0</v>
      </c>
      <c r="AO280" s="954">
        <f t="shared" si="71"/>
        <v>94710</v>
      </c>
      <c r="AP280" s="168"/>
      <c r="AQ280" s="203">
        <f t="shared" si="62"/>
        <v>1</v>
      </c>
    </row>
    <row r="281" spans="1:43">
      <c r="B281" s="246">
        <v>1</v>
      </c>
      <c r="D281" s="1" t="s">
        <v>790</v>
      </c>
      <c r="E281" s="1" t="s">
        <v>318</v>
      </c>
      <c r="F281" s="1" t="s">
        <v>692</v>
      </c>
      <c r="G281" s="208" t="str">
        <f t="shared" si="64"/>
        <v>285</v>
      </c>
      <c r="H281" s="208" t="str">
        <f t="shared" si="65"/>
        <v>45</v>
      </c>
      <c r="I281" s="208" t="str">
        <f t="shared" si="66"/>
        <v>22</v>
      </c>
      <c r="J281" s="130" t="s">
        <v>304</v>
      </c>
      <c r="L281" s="130"/>
      <c r="M281" s="130" t="s">
        <v>1837</v>
      </c>
      <c r="N281" s="1" t="s">
        <v>129</v>
      </c>
      <c r="O281" s="1" t="s">
        <v>791</v>
      </c>
      <c r="P281" s="1" t="str">
        <f t="shared" si="63"/>
        <v>★</v>
      </c>
      <c r="Q281" s="168">
        <v>80100</v>
      </c>
      <c r="R281" s="186">
        <f>設定!$F$3</f>
        <v>1</v>
      </c>
      <c r="S281" s="130">
        <f>設定!$E$6</f>
        <v>1</v>
      </c>
      <c r="T281" s="950">
        <f t="shared" si="61"/>
        <v>80100</v>
      </c>
      <c r="U281" s="130">
        <f>設定!$E$12</f>
        <v>0</v>
      </c>
      <c r="V281" s="130">
        <f>設定!$I$12</f>
        <v>1</v>
      </c>
      <c r="W281" s="187">
        <f>設定!$E$24</f>
        <v>0</v>
      </c>
      <c r="X281" s="951">
        <f t="shared" si="67"/>
        <v>80100</v>
      </c>
      <c r="Y281" s="130">
        <f>設定!$E$35</f>
        <v>0</v>
      </c>
      <c r="Z281" s="130">
        <f>設定!$I$35</f>
        <v>1</v>
      </c>
      <c r="AA281" s="188">
        <f>設定!$D$41</f>
        <v>0</v>
      </c>
      <c r="AB281" s="187">
        <f>設定!$E$50</f>
        <v>1</v>
      </c>
      <c r="AC281" s="950">
        <f t="shared" si="68"/>
        <v>80100</v>
      </c>
      <c r="AD281" s="186">
        <f>設定!$D$78</f>
        <v>1.1000000000000001</v>
      </c>
      <c r="AE281" s="130">
        <f>設定!$E$82</f>
        <v>0</v>
      </c>
      <c r="AF281" s="130">
        <f>設定!$I$82</f>
        <v>0</v>
      </c>
      <c r="AG281" s="952">
        <f t="shared" si="69"/>
        <v>88110</v>
      </c>
      <c r="AH281" s="130">
        <f>設定!$E$35</f>
        <v>0</v>
      </c>
      <c r="AI281" s="130">
        <f>設定!$I$35</f>
        <v>1</v>
      </c>
      <c r="AJ281" s="187">
        <f>設定!$E$69</f>
        <v>0</v>
      </c>
      <c r="AK281" s="953">
        <f t="shared" si="70"/>
        <v>80100</v>
      </c>
      <c r="AL281" s="186">
        <f>設定!$D$78</f>
        <v>1.1000000000000001</v>
      </c>
      <c r="AM281" s="130">
        <f>設定!$E$82</f>
        <v>0</v>
      </c>
      <c r="AN281" s="130">
        <f>設定!$I$82</f>
        <v>0</v>
      </c>
      <c r="AO281" s="954">
        <f t="shared" si="71"/>
        <v>88110</v>
      </c>
      <c r="AP281" s="168"/>
      <c r="AQ281" s="203">
        <f t="shared" si="62"/>
        <v>1</v>
      </c>
    </row>
    <row r="282" spans="1:43">
      <c r="B282" s="246">
        <v>1</v>
      </c>
      <c r="D282" s="1" t="s">
        <v>792</v>
      </c>
      <c r="E282" s="1" t="s">
        <v>318</v>
      </c>
      <c r="F282" s="1" t="s">
        <v>692</v>
      </c>
      <c r="G282" s="208" t="str">
        <f t="shared" si="64"/>
        <v>295</v>
      </c>
      <c r="H282" s="208" t="str">
        <f t="shared" si="65"/>
        <v>35</v>
      </c>
      <c r="I282" s="208" t="str">
        <f t="shared" si="66"/>
        <v>21</v>
      </c>
      <c r="J282" s="130" t="s">
        <v>304</v>
      </c>
      <c r="L282" s="130"/>
      <c r="M282" s="130" t="s">
        <v>1837</v>
      </c>
      <c r="N282" s="1" t="s">
        <v>127</v>
      </c>
      <c r="O282" s="1" t="s">
        <v>793</v>
      </c>
      <c r="P282" s="1" t="str">
        <f t="shared" si="63"/>
        <v>★</v>
      </c>
      <c r="Q282" s="168">
        <v>83400</v>
      </c>
      <c r="R282" s="186">
        <f>設定!$F$3</f>
        <v>1</v>
      </c>
      <c r="S282" s="130">
        <f>設定!$E$6</f>
        <v>1</v>
      </c>
      <c r="T282" s="950">
        <f t="shared" si="61"/>
        <v>83400</v>
      </c>
      <c r="U282" s="130">
        <f>設定!$E$12</f>
        <v>0</v>
      </c>
      <c r="V282" s="130">
        <f>設定!$I$12</f>
        <v>1</v>
      </c>
      <c r="W282" s="187">
        <f>設定!$E$24</f>
        <v>0</v>
      </c>
      <c r="X282" s="951">
        <f t="shared" si="67"/>
        <v>83400</v>
      </c>
      <c r="Y282" s="130">
        <f>設定!$E$35</f>
        <v>0</v>
      </c>
      <c r="Z282" s="130">
        <f>設定!$I$35</f>
        <v>1</v>
      </c>
      <c r="AA282" s="188">
        <f>設定!$D$41</f>
        <v>0</v>
      </c>
      <c r="AB282" s="187">
        <f>設定!$E$50</f>
        <v>1</v>
      </c>
      <c r="AC282" s="950">
        <f t="shared" si="68"/>
        <v>83400</v>
      </c>
      <c r="AD282" s="186">
        <f>設定!$D$78</f>
        <v>1.1000000000000001</v>
      </c>
      <c r="AE282" s="130">
        <f>設定!$E$82</f>
        <v>0</v>
      </c>
      <c r="AF282" s="130">
        <f>設定!$I$82</f>
        <v>0</v>
      </c>
      <c r="AG282" s="952">
        <f t="shared" si="69"/>
        <v>91740</v>
      </c>
      <c r="AH282" s="130">
        <f>設定!$E$35</f>
        <v>0</v>
      </c>
      <c r="AI282" s="130">
        <f>設定!$I$35</f>
        <v>1</v>
      </c>
      <c r="AJ282" s="187">
        <f>設定!$E$69</f>
        <v>0</v>
      </c>
      <c r="AK282" s="953">
        <f t="shared" si="70"/>
        <v>83400</v>
      </c>
      <c r="AL282" s="186">
        <f>設定!$D$78</f>
        <v>1.1000000000000001</v>
      </c>
      <c r="AM282" s="130">
        <f>設定!$E$82</f>
        <v>0</v>
      </c>
      <c r="AN282" s="130">
        <f>設定!$I$82</f>
        <v>0</v>
      </c>
      <c r="AO282" s="954">
        <f t="shared" si="71"/>
        <v>91740</v>
      </c>
      <c r="AP282" s="168"/>
      <c r="AQ282" s="203">
        <f t="shared" si="62"/>
        <v>1</v>
      </c>
    </row>
    <row r="283" spans="1:43">
      <c r="B283" s="246">
        <v>1</v>
      </c>
      <c r="D283" s="1" t="s">
        <v>794</v>
      </c>
      <c r="E283" s="1" t="s">
        <v>318</v>
      </c>
      <c r="F283" s="1" t="s">
        <v>692</v>
      </c>
      <c r="G283" s="208" t="str">
        <f t="shared" si="64"/>
        <v>295</v>
      </c>
      <c r="H283" s="208" t="str">
        <f t="shared" si="65"/>
        <v>40</v>
      </c>
      <c r="I283" s="208" t="str">
        <f t="shared" si="66"/>
        <v>21</v>
      </c>
      <c r="J283" s="130" t="s">
        <v>304</v>
      </c>
      <c r="L283" s="130"/>
      <c r="M283" s="130" t="s">
        <v>1837</v>
      </c>
      <c r="N283" s="1" t="s">
        <v>795</v>
      </c>
      <c r="O283" s="1" t="s">
        <v>796</v>
      </c>
      <c r="P283" s="1" t="str">
        <f t="shared" si="63"/>
        <v>★</v>
      </c>
      <c r="Q283" s="168">
        <v>79300</v>
      </c>
      <c r="R283" s="186">
        <f>設定!$F$3</f>
        <v>1</v>
      </c>
      <c r="S283" s="130">
        <f>設定!$E$6</f>
        <v>1</v>
      </c>
      <c r="T283" s="950">
        <f t="shared" si="61"/>
        <v>79300</v>
      </c>
      <c r="U283" s="130">
        <f>設定!$E$12</f>
        <v>0</v>
      </c>
      <c r="V283" s="130">
        <f>設定!$I$12</f>
        <v>1</v>
      </c>
      <c r="W283" s="187">
        <f>設定!$E$24</f>
        <v>0</v>
      </c>
      <c r="X283" s="951">
        <f t="shared" si="67"/>
        <v>79300</v>
      </c>
      <c r="Y283" s="130">
        <f>設定!$E$35</f>
        <v>0</v>
      </c>
      <c r="Z283" s="130">
        <f>設定!$I$35</f>
        <v>1</v>
      </c>
      <c r="AA283" s="188">
        <f>設定!$D$41</f>
        <v>0</v>
      </c>
      <c r="AB283" s="187">
        <f>設定!$E$50</f>
        <v>1</v>
      </c>
      <c r="AC283" s="950">
        <f t="shared" si="68"/>
        <v>79300</v>
      </c>
      <c r="AD283" s="186">
        <f>設定!$D$78</f>
        <v>1.1000000000000001</v>
      </c>
      <c r="AE283" s="130">
        <f>設定!$E$82</f>
        <v>0</v>
      </c>
      <c r="AF283" s="130">
        <f>設定!$I$82</f>
        <v>0</v>
      </c>
      <c r="AG283" s="952">
        <f t="shared" si="69"/>
        <v>87230</v>
      </c>
      <c r="AH283" s="130">
        <f>設定!$E$35</f>
        <v>0</v>
      </c>
      <c r="AI283" s="130">
        <f>設定!$I$35</f>
        <v>1</v>
      </c>
      <c r="AJ283" s="187">
        <f>設定!$E$69</f>
        <v>0</v>
      </c>
      <c r="AK283" s="953">
        <f t="shared" si="70"/>
        <v>79300</v>
      </c>
      <c r="AL283" s="186">
        <f>設定!$D$78</f>
        <v>1.1000000000000001</v>
      </c>
      <c r="AM283" s="130">
        <f>設定!$E$82</f>
        <v>0</v>
      </c>
      <c r="AN283" s="130">
        <f>設定!$I$82</f>
        <v>0</v>
      </c>
      <c r="AO283" s="954">
        <f t="shared" si="71"/>
        <v>87230</v>
      </c>
      <c r="AP283" s="168"/>
      <c r="AQ283" s="203">
        <f t="shared" si="62"/>
        <v>1</v>
      </c>
    </row>
    <row r="284" spans="1:43">
      <c r="B284" s="246">
        <v>1</v>
      </c>
      <c r="D284" s="1" t="s">
        <v>797</v>
      </c>
      <c r="E284" s="1" t="s">
        <v>318</v>
      </c>
      <c r="F284" s="1" t="s">
        <v>692</v>
      </c>
      <c r="G284" s="208" t="str">
        <f t="shared" si="64"/>
        <v>265</v>
      </c>
      <c r="H284" s="208" t="str">
        <f t="shared" si="65"/>
        <v>45</v>
      </c>
      <c r="I284" s="208" t="str">
        <f t="shared" si="66"/>
        <v>21</v>
      </c>
      <c r="J284" s="130"/>
      <c r="L284" s="130"/>
      <c r="M284" s="130" t="s">
        <v>1837</v>
      </c>
      <c r="N284" s="1" t="s">
        <v>128</v>
      </c>
      <c r="O284" s="1" t="s">
        <v>798</v>
      </c>
      <c r="P284" s="1" t="str">
        <f t="shared" si="63"/>
        <v/>
      </c>
      <c r="Q284" s="168">
        <v>71200</v>
      </c>
      <c r="R284" s="186">
        <f>設定!$F$3</f>
        <v>1</v>
      </c>
      <c r="S284" s="130">
        <f>設定!$E$6</f>
        <v>1</v>
      </c>
      <c r="T284" s="950">
        <f t="shared" si="61"/>
        <v>71200</v>
      </c>
      <c r="U284" s="130">
        <f>設定!$E$12</f>
        <v>0</v>
      </c>
      <c r="V284" s="130">
        <f>設定!$I$12</f>
        <v>1</v>
      </c>
      <c r="W284" s="187">
        <f>設定!$E$24</f>
        <v>0</v>
      </c>
      <c r="X284" s="951">
        <f t="shared" si="67"/>
        <v>71200</v>
      </c>
      <c r="Y284" s="130">
        <f>設定!$E$35</f>
        <v>0</v>
      </c>
      <c r="Z284" s="130">
        <f>設定!$I$35</f>
        <v>1</v>
      </c>
      <c r="AA284" s="188">
        <f>設定!$D$41</f>
        <v>0</v>
      </c>
      <c r="AB284" s="187">
        <f>設定!$E$50</f>
        <v>1</v>
      </c>
      <c r="AC284" s="950">
        <f t="shared" si="68"/>
        <v>71200</v>
      </c>
      <c r="AD284" s="186">
        <f>設定!$D$78</f>
        <v>1.1000000000000001</v>
      </c>
      <c r="AE284" s="130">
        <f>設定!$E$82</f>
        <v>0</v>
      </c>
      <c r="AF284" s="130">
        <f>設定!$I$82</f>
        <v>0</v>
      </c>
      <c r="AG284" s="952">
        <f t="shared" si="69"/>
        <v>78320</v>
      </c>
      <c r="AH284" s="130">
        <f>設定!$E$35</f>
        <v>0</v>
      </c>
      <c r="AI284" s="130">
        <f>設定!$I$35</f>
        <v>1</v>
      </c>
      <c r="AJ284" s="187">
        <f>設定!$E$69</f>
        <v>0</v>
      </c>
      <c r="AK284" s="953">
        <f t="shared" si="70"/>
        <v>71200</v>
      </c>
      <c r="AL284" s="186">
        <f>設定!$D$78</f>
        <v>1.1000000000000001</v>
      </c>
      <c r="AM284" s="130">
        <f>設定!$E$82</f>
        <v>0</v>
      </c>
      <c r="AN284" s="130">
        <f>設定!$I$82</f>
        <v>0</v>
      </c>
      <c r="AO284" s="954">
        <f t="shared" si="71"/>
        <v>78320</v>
      </c>
      <c r="AP284" s="168"/>
      <c r="AQ284" s="203">
        <f t="shared" si="62"/>
        <v>1</v>
      </c>
    </row>
    <row r="285" spans="1:43">
      <c r="A285" s="241"/>
      <c r="B285" s="246">
        <v>1</v>
      </c>
      <c r="D285" s="1" t="s">
        <v>1445</v>
      </c>
      <c r="E285" s="1" t="s">
        <v>318</v>
      </c>
      <c r="F285" s="1" t="s">
        <v>692</v>
      </c>
      <c r="G285" s="208" t="str">
        <f t="shared" si="64"/>
        <v>285</v>
      </c>
      <c r="H285" s="208" t="str">
        <f t="shared" si="65"/>
        <v>45</v>
      </c>
      <c r="I285" s="208" t="str">
        <f t="shared" si="66"/>
        <v>21</v>
      </c>
      <c r="J285" s="130" t="s">
        <v>304</v>
      </c>
      <c r="L285" s="244"/>
      <c r="M285" s="130" t="s">
        <v>1837</v>
      </c>
      <c r="N285" s="1" t="s">
        <v>1417</v>
      </c>
      <c r="O285" s="1" t="s">
        <v>1416</v>
      </c>
      <c r="P285" s="1" t="str">
        <f t="shared" si="63"/>
        <v>★</v>
      </c>
      <c r="Q285" s="168">
        <v>74500</v>
      </c>
      <c r="R285" s="186">
        <f>設定!$F$3</f>
        <v>1</v>
      </c>
      <c r="S285" s="130">
        <f>設定!$E$6</f>
        <v>1</v>
      </c>
      <c r="T285" s="950">
        <f t="shared" si="61"/>
        <v>74500</v>
      </c>
      <c r="U285" s="130">
        <f>設定!$E$12</f>
        <v>0</v>
      </c>
      <c r="V285" s="130">
        <f>設定!$I$12</f>
        <v>1</v>
      </c>
      <c r="W285" s="187">
        <f>設定!$E$24</f>
        <v>0</v>
      </c>
      <c r="X285" s="951">
        <f t="shared" si="67"/>
        <v>74500</v>
      </c>
      <c r="Y285" s="130">
        <f>設定!$E$35</f>
        <v>0</v>
      </c>
      <c r="Z285" s="130">
        <f>設定!$I$35</f>
        <v>1</v>
      </c>
      <c r="AA285" s="188">
        <f>設定!$D$41</f>
        <v>0</v>
      </c>
      <c r="AB285" s="187">
        <f>設定!$E$50</f>
        <v>1</v>
      </c>
      <c r="AC285" s="950">
        <f t="shared" si="68"/>
        <v>74500</v>
      </c>
      <c r="AD285" s="186">
        <f>設定!$D$78</f>
        <v>1.1000000000000001</v>
      </c>
      <c r="AE285" s="130">
        <f>設定!$E$82</f>
        <v>0</v>
      </c>
      <c r="AF285" s="130">
        <f>設定!$I$82</f>
        <v>0</v>
      </c>
      <c r="AG285" s="952">
        <f t="shared" si="69"/>
        <v>81950</v>
      </c>
      <c r="AH285" s="130">
        <f>設定!$E$35</f>
        <v>0</v>
      </c>
      <c r="AI285" s="130">
        <f>設定!$I$35</f>
        <v>1</v>
      </c>
      <c r="AJ285" s="187">
        <f>設定!$E$69</f>
        <v>0</v>
      </c>
      <c r="AK285" s="953">
        <f t="shared" si="70"/>
        <v>74500</v>
      </c>
      <c r="AL285" s="186">
        <f>設定!$D$78</f>
        <v>1.1000000000000001</v>
      </c>
      <c r="AM285" s="130">
        <f>設定!$E$82</f>
        <v>0</v>
      </c>
      <c r="AN285" s="130">
        <f>設定!$I$82</f>
        <v>0</v>
      </c>
      <c r="AO285" s="954">
        <f t="shared" si="71"/>
        <v>81950</v>
      </c>
      <c r="AP285" s="168"/>
      <c r="AQ285" s="203">
        <f t="shared" si="62"/>
        <v>1</v>
      </c>
    </row>
    <row r="286" spans="1:43">
      <c r="B286" s="246">
        <v>1</v>
      </c>
      <c r="D286" s="1" t="s">
        <v>693</v>
      </c>
      <c r="E286" s="1" t="s">
        <v>318</v>
      </c>
      <c r="F286" s="1" t="s">
        <v>692</v>
      </c>
      <c r="G286" s="208" t="str">
        <f t="shared" si="64"/>
        <v>275</v>
      </c>
      <c r="H286" s="208" t="str">
        <f t="shared" si="65"/>
        <v>50</v>
      </c>
      <c r="I286" s="208" t="str">
        <f t="shared" si="66"/>
        <v>21</v>
      </c>
      <c r="J286" s="130" t="s">
        <v>304</v>
      </c>
      <c r="L286" s="130"/>
      <c r="M286" s="130" t="s">
        <v>1837</v>
      </c>
      <c r="N286" s="1" t="s">
        <v>710</v>
      </c>
      <c r="O286" s="1" t="s">
        <v>1531</v>
      </c>
      <c r="P286" s="1" t="str">
        <f t="shared" si="63"/>
        <v>★</v>
      </c>
      <c r="Q286" s="168">
        <v>69400</v>
      </c>
      <c r="R286" s="169">
        <f>設定!$F$3</f>
        <v>1</v>
      </c>
      <c r="S286" s="130">
        <f>設定!$E$6</f>
        <v>1</v>
      </c>
      <c r="T286" s="950">
        <f t="shared" si="61"/>
        <v>69400</v>
      </c>
      <c r="U286" s="130">
        <f>設定!$E$12</f>
        <v>0</v>
      </c>
      <c r="V286" s="130">
        <f>設定!$I$12</f>
        <v>1</v>
      </c>
      <c r="W286" s="170">
        <f>設定!$E$24</f>
        <v>0</v>
      </c>
      <c r="X286" s="951">
        <f t="shared" si="67"/>
        <v>69400</v>
      </c>
      <c r="Y286" s="130">
        <f>設定!$E$35</f>
        <v>0</v>
      </c>
      <c r="Z286" s="130">
        <f>設定!$I$35</f>
        <v>1</v>
      </c>
      <c r="AA286" s="171">
        <f>設定!$D$41</f>
        <v>0</v>
      </c>
      <c r="AB286" s="170">
        <f>設定!$E$50</f>
        <v>1</v>
      </c>
      <c r="AC286" s="950">
        <f t="shared" si="68"/>
        <v>69400</v>
      </c>
      <c r="AD286" s="169">
        <f>設定!$D$78</f>
        <v>1.1000000000000001</v>
      </c>
      <c r="AE286" s="130">
        <f>設定!$E$82</f>
        <v>0</v>
      </c>
      <c r="AF286" s="130">
        <f>設定!$I$82</f>
        <v>0</v>
      </c>
      <c r="AG286" s="952">
        <f t="shared" si="69"/>
        <v>76340</v>
      </c>
      <c r="AH286" s="130">
        <f>設定!$E$35</f>
        <v>0</v>
      </c>
      <c r="AI286" s="130">
        <f>設定!$I$35</f>
        <v>1</v>
      </c>
      <c r="AJ286" s="170">
        <f>設定!$E$69</f>
        <v>0</v>
      </c>
      <c r="AK286" s="953">
        <f t="shared" si="70"/>
        <v>69400</v>
      </c>
      <c r="AL286" s="169">
        <f>設定!$D$78</f>
        <v>1.1000000000000001</v>
      </c>
      <c r="AM286" s="130">
        <f>設定!$E$82</f>
        <v>0</v>
      </c>
      <c r="AN286" s="130">
        <f>設定!$I$82</f>
        <v>0</v>
      </c>
      <c r="AO286" s="954">
        <f t="shared" si="71"/>
        <v>76340</v>
      </c>
      <c r="AP286" s="168"/>
      <c r="AQ286" s="203">
        <f t="shared" si="62"/>
        <v>1</v>
      </c>
    </row>
    <row r="287" spans="1:43">
      <c r="A287" s="246"/>
      <c r="B287" s="246">
        <v>1</v>
      </c>
      <c r="D287" s="1" t="s">
        <v>1431</v>
      </c>
      <c r="E287" s="1" t="s">
        <v>318</v>
      </c>
      <c r="F287" s="1" t="s">
        <v>692</v>
      </c>
      <c r="G287" s="208" t="str">
        <f t="shared" si="64"/>
        <v>315</v>
      </c>
      <c r="H287" s="208" t="str">
        <f t="shared" si="65"/>
        <v>35</v>
      </c>
      <c r="I287" s="208" t="str">
        <f t="shared" si="66"/>
        <v>20</v>
      </c>
      <c r="J287" s="130" t="s">
        <v>304</v>
      </c>
      <c r="L287" s="244"/>
      <c r="M287" s="130" t="s">
        <v>1837</v>
      </c>
      <c r="N287" s="1" t="s">
        <v>1430</v>
      </c>
      <c r="O287" s="1" t="s">
        <v>1532</v>
      </c>
      <c r="P287" s="1" t="str">
        <f t="shared" si="63"/>
        <v>★</v>
      </c>
      <c r="Q287" s="168">
        <v>77800</v>
      </c>
      <c r="R287" s="186">
        <f>設定!$F$3</f>
        <v>1</v>
      </c>
      <c r="S287" s="130">
        <f>設定!$E$6</f>
        <v>1</v>
      </c>
      <c r="T287" s="950">
        <f t="shared" si="61"/>
        <v>77800</v>
      </c>
      <c r="U287" s="130">
        <f>設定!$E$12</f>
        <v>0</v>
      </c>
      <c r="V287" s="130">
        <f>設定!$I$12</f>
        <v>1</v>
      </c>
      <c r="W287" s="187">
        <f>設定!$E$24</f>
        <v>0</v>
      </c>
      <c r="X287" s="951">
        <f t="shared" si="67"/>
        <v>77800</v>
      </c>
      <c r="Y287" s="130">
        <f>設定!$E$35</f>
        <v>0</v>
      </c>
      <c r="Z287" s="130">
        <f>設定!$I$35</f>
        <v>1</v>
      </c>
      <c r="AA287" s="188">
        <f>設定!$D$41</f>
        <v>0</v>
      </c>
      <c r="AB287" s="187">
        <f>設定!$E$50</f>
        <v>1</v>
      </c>
      <c r="AC287" s="950">
        <f t="shared" si="68"/>
        <v>77800</v>
      </c>
      <c r="AD287" s="186">
        <f>設定!$D$78</f>
        <v>1.1000000000000001</v>
      </c>
      <c r="AE287" s="130">
        <f>設定!$E$82</f>
        <v>0</v>
      </c>
      <c r="AF287" s="130">
        <f>設定!$I$82</f>
        <v>0</v>
      </c>
      <c r="AG287" s="952">
        <f t="shared" si="69"/>
        <v>85580</v>
      </c>
      <c r="AH287" s="130">
        <f>設定!$E$35</f>
        <v>0</v>
      </c>
      <c r="AI287" s="130">
        <f>設定!$I$35</f>
        <v>1</v>
      </c>
      <c r="AJ287" s="187">
        <f>設定!$E$69</f>
        <v>0</v>
      </c>
      <c r="AK287" s="953">
        <f t="shared" si="70"/>
        <v>77800</v>
      </c>
      <c r="AL287" s="186">
        <f>設定!$D$78</f>
        <v>1.1000000000000001</v>
      </c>
      <c r="AM287" s="130">
        <f>設定!$E$82</f>
        <v>0</v>
      </c>
      <c r="AN287" s="130">
        <f>設定!$I$82</f>
        <v>0</v>
      </c>
      <c r="AO287" s="954">
        <f t="shared" si="71"/>
        <v>85580</v>
      </c>
      <c r="AP287" s="168"/>
      <c r="AQ287" s="203">
        <f t="shared" si="62"/>
        <v>1</v>
      </c>
    </row>
    <row r="288" spans="1:43">
      <c r="B288" s="246">
        <v>1</v>
      </c>
      <c r="D288" s="1" t="s">
        <v>799</v>
      </c>
      <c r="E288" s="1" t="s">
        <v>318</v>
      </c>
      <c r="F288" s="1" t="s">
        <v>692</v>
      </c>
      <c r="G288" s="208" t="str">
        <f t="shared" si="64"/>
        <v>275</v>
      </c>
      <c r="H288" s="208" t="str">
        <f t="shared" si="65"/>
        <v>40</v>
      </c>
      <c r="I288" s="208" t="str">
        <f t="shared" si="66"/>
        <v>20</v>
      </c>
      <c r="J288" s="130" t="s">
        <v>304</v>
      </c>
      <c r="L288" s="130"/>
      <c r="M288" s="130" t="s">
        <v>1837</v>
      </c>
      <c r="N288" s="1" t="s">
        <v>123</v>
      </c>
      <c r="O288" s="1" t="s">
        <v>1373</v>
      </c>
      <c r="P288" s="1" t="str">
        <f t="shared" si="63"/>
        <v>★</v>
      </c>
      <c r="Q288" s="168">
        <v>64600</v>
      </c>
      <c r="R288" s="186">
        <f>設定!$F$3</f>
        <v>1</v>
      </c>
      <c r="S288" s="130">
        <f>設定!$E$6</f>
        <v>1</v>
      </c>
      <c r="T288" s="950">
        <f t="shared" si="61"/>
        <v>64600</v>
      </c>
      <c r="U288" s="130">
        <f>設定!$E$12</f>
        <v>0</v>
      </c>
      <c r="V288" s="130">
        <f>設定!$I$12</f>
        <v>1</v>
      </c>
      <c r="W288" s="187">
        <f>設定!$E$24</f>
        <v>0</v>
      </c>
      <c r="X288" s="951">
        <f t="shared" si="67"/>
        <v>64600</v>
      </c>
      <c r="Y288" s="130">
        <f>設定!$E$35</f>
        <v>0</v>
      </c>
      <c r="Z288" s="130">
        <f>設定!$I$35</f>
        <v>1</v>
      </c>
      <c r="AA288" s="188">
        <f>設定!$D$41</f>
        <v>0</v>
      </c>
      <c r="AB288" s="187">
        <f>設定!$E$50</f>
        <v>1</v>
      </c>
      <c r="AC288" s="950">
        <f t="shared" si="68"/>
        <v>64600</v>
      </c>
      <c r="AD288" s="186">
        <f>設定!$D$78</f>
        <v>1.1000000000000001</v>
      </c>
      <c r="AE288" s="130">
        <f>設定!$E$82</f>
        <v>0</v>
      </c>
      <c r="AF288" s="130">
        <f>設定!$I$82</f>
        <v>0</v>
      </c>
      <c r="AG288" s="952">
        <f t="shared" si="69"/>
        <v>71060</v>
      </c>
      <c r="AH288" s="130">
        <f>設定!$E$35</f>
        <v>0</v>
      </c>
      <c r="AI288" s="130">
        <f>設定!$I$35</f>
        <v>1</v>
      </c>
      <c r="AJ288" s="187">
        <f>設定!$E$69</f>
        <v>0</v>
      </c>
      <c r="AK288" s="953">
        <f t="shared" si="70"/>
        <v>64600</v>
      </c>
      <c r="AL288" s="186">
        <f>設定!$D$78</f>
        <v>1.1000000000000001</v>
      </c>
      <c r="AM288" s="130">
        <f>設定!$E$82</f>
        <v>0</v>
      </c>
      <c r="AN288" s="130">
        <f>設定!$I$82</f>
        <v>0</v>
      </c>
      <c r="AO288" s="954">
        <f t="shared" si="71"/>
        <v>71060</v>
      </c>
      <c r="AP288" s="168"/>
      <c r="AQ288" s="203">
        <f t="shared" si="62"/>
        <v>1</v>
      </c>
    </row>
    <row r="289" spans="1:43">
      <c r="A289" s="241"/>
      <c r="B289" s="246">
        <v>1</v>
      </c>
      <c r="D289" s="1" t="s">
        <v>1446</v>
      </c>
      <c r="E289" s="1" t="s">
        <v>318</v>
      </c>
      <c r="F289" s="1" t="s">
        <v>692</v>
      </c>
      <c r="G289" s="208" t="str">
        <f t="shared" si="64"/>
        <v>295</v>
      </c>
      <c r="H289" s="208" t="str">
        <f t="shared" si="65"/>
        <v>40</v>
      </c>
      <c r="I289" s="208" t="str">
        <f t="shared" si="66"/>
        <v>20</v>
      </c>
      <c r="J289" s="130" t="s">
        <v>304</v>
      </c>
      <c r="L289" s="244"/>
      <c r="M289" s="130" t="s">
        <v>1837</v>
      </c>
      <c r="N289" s="1" t="s">
        <v>1418</v>
      </c>
      <c r="O289" s="1" t="s">
        <v>849</v>
      </c>
      <c r="P289" s="1" t="str">
        <f t="shared" si="63"/>
        <v>★</v>
      </c>
      <c r="Q289" s="168">
        <v>68600</v>
      </c>
      <c r="R289" s="186">
        <f>設定!$F$3</f>
        <v>1</v>
      </c>
      <c r="S289" s="130">
        <f>設定!$E$6</f>
        <v>1</v>
      </c>
      <c r="T289" s="950">
        <f t="shared" si="61"/>
        <v>68600</v>
      </c>
      <c r="U289" s="130">
        <f>設定!$E$12</f>
        <v>0</v>
      </c>
      <c r="V289" s="130">
        <f>設定!$I$12</f>
        <v>1</v>
      </c>
      <c r="W289" s="187">
        <f>設定!$E$24</f>
        <v>0</v>
      </c>
      <c r="X289" s="951">
        <f t="shared" si="67"/>
        <v>68600</v>
      </c>
      <c r="Y289" s="130">
        <f>設定!$E$35</f>
        <v>0</v>
      </c>
      <c r="Z289" s="130">
        <f>設定!$I$35</f>
        <v>1</v>
      </c>
      <c r="AA289" s="188">
        <f>設定!$D$41</f>
        <v>0</v>
      </c>
      <c r="AB289" s="187">
        <f>設定!$E$50</f>
        <v>1</v>
      </c>
      <c r="AC289" s="950">
        <f t="shared" si="68"/>
        <v>68600</v>
      </c>
      <c r="AD289" s="186">
        <f>設定!$D$78</f>
        <v>1.1000000000000001</v>
      </c>
      <c r="AE289" s="130">
        <f>設定!$E$82</f>
        <v>0</v>
      </c>
      <c r="AF289" s="130">
        <f>設定!$I$82</f>
        <v>0</v>
      </c>
      <c r="AG289" s="952">
        <f t="shared" si="69"/>
        <v>75460</v>
      </c>
      <c r="AH289" s="130">
        <f>設定!$E$35</f>
        <v>0</v>
      </c>
      <c r="AI289" s="130">
        <f>設定!$I$35</f>
        <v>1</v>
      </c>
      <c r="AJ289" s="187">
        <f>設定!$E$69</f>
        <v>0</v>
      </c>
      <c r="AK289" s="953">
        <f t="shared" si="70"/>
        <v>68600</v>
      </c>
      <c r="AL289" s="186">
        <f>設定!$D$78</f>
        <v>1.1000000000000001</v>
      </c>
      <c r="AM289" s="130">
        <f>設定!$E$82</f>
        <v>0</v>
      </c>
      <c r="AN289" s="130">
        <f>設定!$I$82</f>
        <v>0</v>
      </c>
      <c r="AO289" s="954">
        <f t="shared" si="71"/>
        <v>75460</v>
      </c>
      <c r="AP289" s="168"/>
      <c r="AQ289" s="203">
        <f t="shared" si="62"/>
        <v>1</v>
      </c>
    </row>
    <row r="290" spans="1:43">
      <c r="B290" s="246">
        <v>1</v>
      </c>
      <c r="D290" s="1" t="s">
        <v>1129</v>
      </c>
      <c r="E290" s="1" t="s">
        <v>318</v>
      </c>
      <c r="F290" s="1" t="s">
        <v>692</v>
      </c>
      <c r="G290" s="208" t="str">
        <f t="shared" si="64"/>
        <v>305</v>
      </c>
      <c r="H290" s="208" t="str">
        <f t="shared" si="65"/>
        <v>40</v>
      </c>
      <c r="I290" s="208" t="str">
        <f t="shared" si="66"/>
        <v>20</v>
      </c>
      <c r="J290" s="130" t="s">
        <v>304</v>
      </c>
      <c r="L290" s="130"/>
      <c r="M290" s="130" t="s">
        <v>1837</v>
      </c>
      <c r="N290" s="1" t="s">
        <v>1130</v>
      </c>
      <c r="O290" s="1" t="s">
        <v>1533</v>
      </c>
      <c r="P290" s="1" t="str">
        <f t="shared" si="63"/>
        <v>★</v>
      </c>
      <c r="Q290" s="168">
        <v>77300</v>
      </c>
      <c r="R290" s="186">
        <f>設定!$F$3</f>
        <v>1</v>
      </c>
      <c r="S290" s="130">
        <f>設定!$E$6</f>
        <v>1</v>
      </c>
      <c r="T290" s="950">
        <f t="shared" si="61"/>
        <v>77300</v>
      </c>
      <c r="U290" s="130">
        <f>設定!$E$12</f>
        <v>0</v>
      </c>
      <c r="V290" s="130">
        <f>設定!$I$12</f>
        <v>1</v>
      </c>
      <c r="W290" s="187">
        <f>設定!$E$24</f>
        <v>0</v>
      </c>
      <c r="X290" s="951">
        <f>IF(U290=0,T290-ROUND(ROUND(T290*W290,0),-V290),IF(U290=1,T290-ROUNDUP(ROUND(T290*W290,0),-V290),IF(U290=2,T290-ROUNDDOWN(ROUND(T290*W290,0),-V290))))</f>
        <v>77300</v>
      </c>
      <c r="Y290" s="130">
        <f>設定!$E$35</f>
        <v>0</v>
      </c>
      <c r="Z290" s="130">
        <f>設定!$I$35</f>
        <v>1</v>
      </c>
      <c r="AA290" s="188">
        <f>設定!$D$41</f>
        <v>0</v>
      </c>
      <c r="AB290" s="187">
        <f>設定!$E$50</f>
        <v>1</v>
      </c>
      <c r="AC290" s="950">
        <f>IF(Y290=0,ROUND(AB290*X290,-Z290),IF(Y290=1,ROUNDUP(AB290*X290,-Z290),IF(Y290=2,ROUNDDOWN(AB290*X290,-Z290))))+AA290</f>
        <v>77300</v>
      </c>
      <c r="AD290" s="186">
        <f>設定!$D$78</f>
        <v>1.1000000000000001</v>
      </c>
      <c r="AE290" s="130">
        <f>設定!$E$82</f>
        <v>0</v>
      </c>
      <c r="AF290" s="130">
        <f>設定!$I$82</f>
        <v>0</v>
      </c>
      <c r="AG290" s="952">
        <f>IF(AE290=0,ROUND(AD290*AC290,-AF290),IF(AE290=1,ROUNDUP(AD290*AC290,-AF290),IF(AE290=2,ROUNDDOWN(AD290*AC290,-AF290))))</f>
        <v>85030</v>
      </c>
      <c r="AH290" s="130">
        <f>設定!$E$35</f>
        <v>0</v>
      </c>
      <c r="AI290" s="130">
        <f>設定!$I$35</f>
        <v>1</v>
      </c>
      <c r="AJ290" s="187">
        <f>設定!$E$69</f>
        <v>0</v>
      </c>
      <c r="AK290" s="953">
        <f>IF(AH290=0,ROUND(X290/(1-AJ290),-AI290),IF(AH290=1,ROUNDUP(X290/(1-AJ290),-AI290),IF(AH290=2,ROUNDDOWN(X290/(1-AJ290),-AI290))))</f>
        <v>77300</v>
      </c>
      <c r="AL290" s="186">
        <f>設定!$D$78</f>
        <v>1.1000000000000001</v>
      </c>
      <c r="AM290" s="130">
        <f>設定!$E$82</f>
        <v>0</v>
      </c>
      <c r="AN290" s="130">
        <f>設定!$I$82</f>
        <v>0</v>
      </c>
      <c r="AO290" s="954">
        <f>IF(AM290=0,ROUND(AL290*AK290,-AN290),IF(AM290=1,ROUNDUP(AL290*AK290,-AN290),IF(AM290=2,ROUNDDOWN(AL290*AK290,-AN290))))</f>
        <v>85030</v>
      </c>
      <c r="AP290" s="168"/>
      <c r="AQ290" s="203">
        <f t="shared" si="62"/>
        <v>1</v>
      </c>
    </row>
    <row r="291" spans="1:43">
      <c r="B291" s="246">
        <v>1</v>
      </c>
      <c r="D291" s="1" t="s">
        <v>800</v>
      </c>
      <c r="E291" s="1" t="s">
        <v>318</v>
      </c>
      <c r="F291" s="1" t="s">
        <v>692</v>
      </c>
      <c r="G291" s="208" t="str">
        <f t="shared" si="64"/>
        <v>255</v>
      </c>
      <c r="H291" s="208" t="str">
        <f t="shared" si="65"/>
        <v>45</v>
      </c>
      <c r="I291" s="208" t="str">
        <f t="shared" si="66"/>
        <v>20</v>
      </c>
      <c r="J291" s="130" t="s">
        <v>304</v>
      </c>
      <c r="L291" s="130"/>
      <c r="M291" s="130" t="s">
        <v>1837</v>
      </c>
      <c r="N291" s="1" t="s">
        <v>125</v>
      </c>
      <c r="O291" s="1" t="s">
        <v>850</v>
      </c>
      <c r="P291" s="1" t="str">
        <f t="shared" si="63"/>
        <v>★</v>
      </c>
      <c r="Q291" s="168">
        <v>56700</v>
      </c>
      <c r="R291" s="186">
        <f>設定!$F$3</f>
        <v>1</v>
      </c>
      <c r="S291" s="130">
        <f>設定!$E$6</f>
        <v>1</v>
      </c>
      <c r="T291" s="950">
        <f t="shared" si="61"/>
        <v>56700</v>
      </c>
      <c r="U291" s="130">
        <f>設定!$E$12</f>
        <v>0</v>
      </c>
      <c r="V291" s="130">
        <f>設定!$I$12</f>
        <v>1</v>
      </c>
      <c r="W291" s="187">
        <f>設定!$E$24</f>
        <v>0</v>
      </c>
      <c r="X291" s="951">
        <f t="shared" si="67"/>
        <v>56700</v>
      </c>
      <c r="Y291" s="130">
        <f>設定!$E$35</f>
        <v>0</v>
      </c>
      <c r="Z291" s="130">
        <f>設定!$I$35</f>
        <v>1</v>
      </c>
      <c r="AA291" s="188">
        <f>設定!$D$41</f>
        <v>0</v>
      </c>
      <c r="AB291" s="187">
        <f>設定!$E$50</f>
        <v>1</v>
      </c>
      <c r="AC291" s="950">
        <f t="shared" si="68"/>
        <v>56700</v>
      </c>
      <c r="AD291" s="186">
        <f>設定!$D$78</f>
        <v>1.1000000000000001</v>
      </c>
      <c r="AE291" s="130">
        <f>設定!$E$82</f>
        <v>0</v>
      </c>
      <c r="AF291" s="130">
        <f>設定!$I$82</f>
        <v>0</v>
      </c>
      <c r="AG291" s="952">
        <f t="shared" si="69"/>
        <v>62370</v>
      </c>
      <c r="AH291" s="130">
        <f>設定!$E$35</f>
        <v>0</v>
      </c>
      <c r="AI291" s="130">
        <f>設定!$I$35</f>
        <v>1</v>
      </c>
      <c r="AJ291" s="187">
        <f>設定!$E$69</f>
        <v>0</v>
      </c>
      <c r="AK291" s="953">
        <f t="shared" si="70"/>
        <v>56700</v>
      </c>
      <c r="AL291" s="186">
        <f>設定!$D$78</f>
        <v>1.1000000000000001</v>
      </c>
      <c r="AM291" s="130">
        <f>設定!$E$82</f>
        <v>0</v>
      </c>
      <c r="AN291" s="130">
        <f>設定!$I$82</f>
        <v>0</v>
      </c>
      <c r="AO291" s="954">
        <f t="shared" si="71"/>
        <v>62370</v>
      </c>
      <c r="AP291" s="168"/>
      <c r="AQ291" s="203">
        <f t="shared" si="62"/>
        <v>1</v>
      </c>
    </row>
    <row r="292" spans="1:43">
      <c r="B292" s="246">
        <v>1</v>
      </c>
      <c r="D292" s="1" t="s">
        <v>1127</v>
      </c>
      <c r="E292" s="1" t="s">
        <v>318</v>
      </c>
      <c r="F292" s="1" t="s">
        <v>692</v>
      </c>
      <c r="G292" s="208" t="str">
        <f t="shared" si="64"/>
        <v>275</v>
      </c>
      <c r="H292" s="208" t="str">
        <f t="shared" si="65"/>
        <v>45</v>
      </c>
      <c r="I292" s="208" t="str">
        <f t="shared" si="66"/>
        <v>20</v>
      </c>
      <c r="J292" s="130" t="s">
        <v>304</v>
      </c>
      <c r="L292" s="130"/>
      <c r="M292" s="130" t="s">
        <v>1837</v>
      </c>
      <c r="N292" s="1" t="s">
        <v>1128</v>
      </c>
      <c r="O292" s="1" t="s">
        <v>1534</v>
      </c>
      <c r="P292" s="1" t="str">
        <f t="shared" si="63"/>
        <v>★</v>
      </c>
      <c r="Q292" s="168">
        <v>59600</v>
      </c>
      <c r="R292" s="186">
        <f>設定!$F$3</f>
        <v>1</v>
      </c>
      <c r="S292" s="130">
        <f>設定!$E$6</f>
        <v>1</v>
      </c>
      <c r="T292" s="950">
        <f t="shared" si="61"/>
        <v>59600</v>
      </c>
      <c r="U292" s="130">
        <f>設定!$E$12</f>
        <v>0</v>
      </c>
      <c r="V292" s="130">
        <f>設定!$I$12</f>
        <v>1</v>
      </c>
      <c r="W292" s="187">
        <f>設定!$E$24</f>
        <v>0</v>
      </c>
      <c r="X292" s="951">
        <f>IF(U292=0,T292-ROUND(ROUND(T292*W292,0),-V292),IF(U292=1,T292-ROUNDUP(ROUND(T292*W292,0),-V292),IF(U292=2,T292-ROUNDDOWN(ROUND(T292*W292,0),-V292))))</f>
        <v>59600</v>
      </c>
      <c r="Y292" s="130">
        <f>設定!$E$35</f>
        <v>0</v>
      </c>
      <c r="Z292" s="130">
        <f>設定!$I$35</f>
        <v>1</v>
      </c>
      <c r="AA292" s="188">
        <f>設定!$D$41</f>
        <v>0</v>
      </c>
      <c r="AB292" s="187">
        <f>設定!$E$50</f>
        <v>1</v>
      </c>
      <c r="AC292" s="950">
        <f>IF(Y292=0,ROUND(AB292*X292,-Z292),IF(Y292=1,ROUNDUP(AB292*X292,-Z292),IF(Y292=2,ROUNDDOWN(AB292*X292,-Z292))))+AA292</f>
        <v>59600</v>
      </c>
      <c r="AD292" s="186">
        <f>設定!$D$78</f>
        <v>1.1000000000000001</v>
      </c>
      <c r="AE292" s="130">
        <f>設定!$E$82</f>
        <v>0</v>
      </c>
      <c r="AF292" s="130">
        <f>設定!$I$82</f>
        <v>0</v>
      </c>
      <c r="AG292" s="952">
        <f>IF(AE292=0,ROUND(AD292*AC292,-AF292),IF(AE292=1,ROUNDUP(AD292*AC292,-AF292),IF(AE292=2,ROUNDDOWN(AD292*AC292,-AF292))))</f>
        <v>65560</v>
      </c>
      <c r="AH292" s="130">
        <f>設定!$E$35</f>
        <v>0</v>
      </c>
      <c r="AI292" s="130">
        <f>設定!$I$35</f>
        <v>1</v>
      </c>
      <c r="AJ292" s="187">
        <f>設定!$E$69</f>
        <v>0</v>
      </c>
      <c r="AK292" s="953">
        <f>IF(AH292=0,ROUND(X292/(1-AJ292),-AI292),IF(AH292=1,ROUNDUP(X292/(1-AJ292),-AI292),IF(AH292=2,ROUNDDOWN(X292/(1-AJ292),-AI292))))</f>
        <v>59600</v>
      </c>
      <c r="AL292" s="186">
        <f>設定!$D$78</f>
        <v>1.1000000000000001</v>
      </c>
      <c r="AM292" s="130">
        <f>設定!$E$82</f>
        <v>0</v>
      </c>
      <c r="AN292" s="130">
        <f>設定!$I$82</f>
        <v>0</v>
      </c>
      <c r="AO292" s="954">
        <f>IF(AM292=0,ROUND(AL292*AK292,-AN292),IF(AM292=1,ROUNDUP(AL292*AK292,-AN292),IF(AM292=2,ROUNDDOWN(AL292*AK292,-AN292))))</f>
        <v>65560</v>
      </c>
      <c r="AP292" s="168"/>
      <c r="AQ292" s="203">
        <f t="shared" si="62"/>
        <v>1</v>
      </c>
    </row>
    <row r="293" spans="1:43">
      <c r="B293" s="246">
        <v>1</v>
      </c>
      <c r="D293" s="1" t="s">
        <v>291</v>
      </c>
      <c r="E293" s="1" t="s">
        <v>318</v>
      </c>
      <c r="F293" s="1" t="s">
        <v>692</v>
      </c>
      <c r="G293" s="208" t="str">
        <f t="shared" si="64"/>
        <v>245</v>
      </c>
      <c r="H293" s="208" t="str">
        <f t="shared" si="65"/>
        <v>50</v>
      </c>
      <c r="I293" s="208" t="str">
        <f t="shared" si="66"/>
        <v>20</v>
      </c>
      <c r="J293" s="130"/>
      <c r="L293" s="130"/>
      <c r="M293" s="130" t="s">
        <v>1837</v>
      </c>
      <c r="N293" s="1" t="s">
        <v>834</v>
      </c>
      <c r="O293" s="1" t="s">
        <v>835</v>
      </c>
      <c r="P293" s="1" t="str">
        <f t="shared" si="63"/>
        <v/>
      </c>
      <c r="Q293" s="168">
        <v>50300</v>
      </c>
      <c r="R293" s="186">
        <f>設定!$F$3</f>
        <v>1</v>
      </c>
      <c r="S293" s="130">
        <f>設定!$E$6</f>
        <v>1</v>
      </c>
      <c r="T293" s="950">
        <f t="shared" si="61"/>
        <v>50300</v>
      </c>
      <c r="U293" s="130">
        <f>設定!$E$12</f>
        <v>0</v>
      </c>
      <c r="V293" s="130">
        <f>設定!$I$12</f>
        <v>1</v>
      </c>
      <c r="W293" s="187">
        <f>設定!$E$24</f>
        <v>0</v>
      </c>
      <c r="X293" s="951">
        <f>IF(U293=0,T293-ROUND(ROUND(T293*W293,0),-V293),IF(U293=1,T293-ROUNDUP(ROUND(T293*W293,0),-V293),IF(U293=2,T293-ROUNDDOWN(ROUND(T293*W293,0),-V293))))</f>
        <v>50300</v>
      </c>
      <c r="Y293" s="130">
        <f>設定!$E$35</f>
        <v>0</v>
      </c>
      <c r="Z293" s="130">
        <f>設定!$I$35</f>
        <v>1</v>
      </c>
      <c r="AA293" s="188">
        <f>設定!$D$41</f>
        <v>0</v>
      </c>
      <c r="AB293" s="187">
        <f>設定!$E$50</f>
        <v>1</v>
      </c>
      <c r="AC293" s="950">
        <f>IF(Y293=0,ROUND(AB293*X293,-Z293),IF(Y293=1,ROUNDUP(AB293*X293,-Z293),IF(Y293=2,ROUNDDOWN(AB293*X293,-Z293))))+AA293</f>
        <v>50300</v>
      </c>
      <c r="AD293" s="186">
        <f>設定!$D$78</f>
        <v>1.1000000000000001</v>
      </c>
      <c r="AE293" s="130">
        <f>設定!$E$82</f>
        <v>0</v>
      </c>
      <c r="AF293" s="130">
        <f>設定!$I$82</f>
        <v>0</v>
      </c>
      <c r="AG293" s="952">
        <f>IF(AE293=0,ROUND(AD293*AC293,-AF293),IF(AE293=1,ROUNDUP(AD293*AC293,-AF293),IF(AE293=2,ROUNDDOWN(AD293*AC293,-AF293))))</f>
        <v>55330</v>
      </c>
      <c r="AH293" s="130">
        <f>設定!$E$35</f>
        <v>0</v>
      </c>
      <c r="AI293" s="130">
        <f>設定!$I$35</f>
        <v>1</v>
      </c>
      <c r="AJ293" s="187">
        <f>設定!$E$69</f>
        <v>0</v>
      </c>
      <c r="AK293" s="953">
        <f>IF(AH293=0,ROUND(X293/(1-AJ293),-AI293),IF(AH293=1,ROUNDUP(X293/(1-AJ293),-AI293),IF(AH293=2,ROUNDDOWN(X293/(1-AJ293),-AI293))))</f>
        <v>50300</v>
      </c>
      <c r="AL293" s="186">
        <f>設定!$D$78</f>
        <v>1.1000000000000001</v>
      </c>
      <c r="AM293" s="130">
        <f>設定!$E$82</f>
        <v>0</v>
      </c>
      <c r="AN293" s="130">
        <f>設定!$I$82</f>
        <v>0</v>
      </c>
      <c r="AO293" s="954">
        <f>IF(AM293=0,ROUND(AL293*AK293,-AN293),IF(AM293=1,ROUNDUP(AL293*AK293,-AN293),IF(AM293=2,ROUNDDOWN(AL293*AK293,-AN293))))</f>
        <v>55330</v>
      </c>
      <c r="AQ293" s="203">
        <f t="shared" si="62"/>
        <v>1</v>
      </c>
    </row>
    <row r="294" spans="1:43">
      <c r="B294" s="246">
        <v>1</v>
      </c>
      <c r="D294" s="1" t="s">
        <v>802</v>
      </c>
      <c r="E294" s="1" t="s">
        <v>318</v>
      </c>
      <c r="F294" s="1" t="s">
        <v>692</v>
      </c>
      <c r="G294" s="208" t="str">
        <f t="shared" si="64"/>
        <v>255</v>
      </c>
      <c r="H294" s="208" t="str">
        <f t="shared" si="65"/>
        <v>50</v>
      </c>
      <c r="I294" s="208" t="str">
        <f t="shared" si="66"/>
        <v>20</v>
      </c>
      <c r="J294" s="130" t="s">
        <v>304</v>
      </c>
      <c r="L294" s="130"/>
      <c r="M294" s="130" t="s">
        <v>1837</v>
      </c>
      <c r="N294" s="1" t="s">
        <v>139</v>
      </c>
      <c r="O294" s="1" t="s">
        <v>852</v>
      </c>
      <c r="P294" s="1" t="str">
        <f t="shared" si="63"/>
        <v>★</v>
      </c>
      <c r="Q294" s="168">
        <v>52300</v>
      </c>
      <c r="R294" s="186">
        <f>設定!$F$3</f>
        <v>1</v>
      </c>
      <c r="S294" s="130">
        <f>設定!$E$6</f>
        <v>1</v>
      </c>
      <c r="T294" s="950">
        <f t="shared" si="61"/>
        <v>52300</v>
      </c>
      <c r="U294" s="130">
        <f>設定!$E$12</f>
        <v>0</v>
      </c>
      <c r="V294" s="130">
        <f>設定!$I$12</f>
        <v>1</v>
      </c>
      <c r="W294" s="187">
        <f>設定!$E$24</f>
        <v>0</v>
      </c>
      <c r="X294" s="951">
        <f t="shared" ref="X294:X361" si="72">IF(U294=0,T294-ROUND(ROUND(T294*W294,0),-V294),IF(U294=1,T294-ROUNDUP(ROUND(T294*W294,0),-V294),IF(U294=2,T294-ROUNDDOWN(ROUND(T294*W294,0),-V294))))</f>
        <v>52300</v>
      </c>
      <c r="Y294" s="130">
        <f>設定!$E$35</f>
        <v>0</v>
      </c>
      <c r="Z294" s="130">
        <f>設定!$I$35</f>
        <v>1</v>
      </c>
      <c r="AA294" s="188">
        <f>設定!$D$41</f>
        <v>0</v>
      </c>
      <c r="AB294" s="187">
        <f>設定!$E$50</f>
        <v>1</v>
      </c>
      <c r="AC294" s="950">
        <f t="shared" si="68"/>
        <v>52300</v>
      </c>
      <c r="AD294" s="186">
        <f>設定!$D$78</f>
        <v>1.1000000000000001</v>
      </c>
      <c r="AE294" s="130">
        <f>設定!$E$82</f>
        <v>0</v>
      </c>
      <c r="AF294" s="130">
        <f>設定!$I$82</f>
        <v>0</v>
      </c>
      <c r="AG294" s="952">
        <f t="shared" si="69"/>
        <v>57530</v>
      </c>
      <c r="AH294" s="130">
        <f>設定!$E$35</f>
        <v>0</v>
      </c>
      <c r="AI294" s="130">
        <f>設定!$I$35</f>
        <v>1</v>
      </c>
      <c r="AJ294" s="187">
        <f>設定!$E$69</f>
        <v>0</v>
      </c>
      <c r="AK294" s="953">
        <f t="shared" si="70"/>
        <v>52300</v>
      </c>
      <c r="AL294" s="186">
        <f>設定!$D$78</f>
        <v>1.1000000000000001</v>
      </c>
      <c r="AM294" s="130">
        <f>設定!$E$82</f>
        <v>0</v>
      </c>
      <c r="AN294" s="130">
        <f>設定!$I$82</f>
        <v>0</v>
      </c>
      <c r="AO294" s="954">
        <f t="shared" ref="AO294:AO361" si="73">IF(AM294=0,ROUND(AL294*AK294,-AN294),IF(AM294=1,ROUNDUP(AL294*AK294,-AN294),IF(AM294=2,ROUNDDOWN(AL294*AK294,-AN294))))</f>
        <v>57530</v>
      </c>
      <c r="AP294" s="168"/>
      <c r="AQ294" s="203">
        <f t="shared" si="62"/>
        <v>1</v>
      </c>
    </row>
    <row r="295" spans="1:43">
      <c r="B295" s="246">
        <v>1</v>
      </c>
      <c r="D295" s="1" t="s">
        <v>694</v>
      </c>
      <c r="E295" s="1" t="s">
        <v>318</v>
      </c>
      <c r="F295" s="1" t="s">
        <v>692</v>
      </c>
      <c r="G295" s="208" t="str">
        <f t="shared" si="64"/>
        <v>275</v>
      </c>
      <c r="H295" s="208" t="str">
        <f t="shared" si="65"/>
        <v>50</v>
      </c>
      <c r="I295" s="208" t="str">
        <f t="shared" si="66"/>
        <v>20</v>
      </c>
      <c r="J295" s="130" t="s">
        <v>304</v>
      </c>
      <c r="L295" s="130"/>
      <c r="M295" s="130" t="s">
        <v>1837</v>
      </c>
      <c r="N295" s="1" t="s">
        <v>711</v>
      </c>
      <c r="O295" s="1" t="s">
        <v>1374</v>
      </c>
      <c r="P295" s="1" t="str">
        <f t="shared" si="63"/>
        <v>★</v>
      </c>
      <c r="Q295" s="168">
        <v>56300</v>
      </c>
      <c r="R295" s="169">
        <f>設定!$F$3</f>
        <v>1</v>
      </c>
      <c r="S295" s="130">
        <f>設定!$E$6</f>
        <v>1</v>
      </c>
      <c r="T295" s="950">
        <f t="shared" si="61"/>
        <v>56300</v>
      </c>
      <c r="U295" s="130">
        <f>設定!$E$12</f>
        <v>0</v>
      </c>
      <c r="V295" s="130">
        <f>設定!$I$12</f>
        <v>1</v>
      </c>
      <c r="W295" s="170">
        <f>設定!$E$24</f>
        <v>0</v>
      </c>
      <c r="X295" s="951">
        <f t="shared" si="72"/>
        <v>56300</v>
      </c>
      <c r="Y295" s="130">
        <f>設定!$E$35</f>
        <v>0</v>
      </c>
      <c r="Z295" s="130">
        <f>設定!$I$35</f>
        <v>1</v>
      </c>
      <c r="AA295" s="171">
        <f>設定!$D$41</f>
        <v>0</v>
      </c>
      <c r="AB295" s="170">
        <f>設定!$E$50</f>
        <v>1</v>
      </c>
      <c r="AC295" s="950">
        <f t="shared" si="68"/>
        <v>56300</v>
      </c>
      <c r="AD295" s="169">
        <f>設定!$D$78</f>
        <v>1.1000000000000001</v>
      </c>
      <c r="AE295" s="130">
        <f>設定!$E$82</f>
        <v>0</v>
      </c>
      <c r="AF295" s="130">
        <f>設定!$I$82</f>
        <v>0</v>
      </c>
      <c r="AG295" s="952">
        <f t="shared" si="69"/>
        <v>61930</v>
      </c>
      <c r="AH295" s="130">
        <f>設定!$E$35</f>
        <v>0</v>
      </c>
      <c r="AI295" s="130">
        <f>設定!$I$35</f>
        <v>1</v>
      </c>
      <c r="AJ295" s="170">
        <f>設定!$E$69</f>
        <v>0</v>
      </c>
      <c r="AK295" s="953">
        <f t="shared" si="70"/>
        <v>56300</v>
      </c>
      <c r="AL295" s="169">
        <f>設定!$D$78</f>
        <v>1.1000000000000001</v>
      </c>
      <c r="AM295" s="130">
        <f>設定!$E$82</f>
        <v>0</v>
      </c>
      <c r="AN295" s="130">
        <f>設定!$I$82</f>
        <v>0</v>
      </c>
      <c r="AO295" s="954">
        <f t="shared" si="73"/>
        <v>61930</v>
      </c>
      <c r="AP295" s="168"/>
      <c r="AQ295" s="203">
        <f t="shared" si="62"/>
        <v>1</v>
      </c>
    </row>
    <row r="296" spans="1:43">
      <c r="B296" s="246">
        <v>1</v>
      </c>
      <c r="D296" s="1" t="s">
        <v>803</v>
      </c>
      <c r="E296" s="1" t="s">
        <v>318</v>
      </c>
      <c r="F296" s="1" t="s">
        <v>692</v>
      </c>
      <c r="G296" s="208" t="str">
        <f t="shared" si="64"/>
        <v>285</v>
      </c>
      <c r="H296" s="208" t="str">
        <f t="shared" si="65"/>
        <v>50</v>
      </c>
      <c r="I296" s="208" t="str">
        <f t="shared" si="66"/>
        <v>20</v>
      </c>
      <c r="J296" s="130"/>
      <c r="L296" s="130"/>
      <c r="M296" s="130" t="s">
        <v>1837</v>
      </c>
      <c r="N296" s="1" t="s">
        <v>142</v>
      </c>
      <c r="O296" s="1" t="s">
        <v>804</v>
      </c>
      <c r="P296" s="1" t="str">
        <f t="shared" si="63"/>
        <v/>
      </c>
      <c r="Q296" s="168">
        <v>58400</v>
      </c>
      <c r="R296" s="186">
        <f>設定!$F$3</f>
        <v>1</v>
      </c>
      <c r="S296" s="130">
        <f>設定!$E$6</f>
        <v>1</v>
      </c>
      <c r="T296" s="950">
        <f t="shared" si="61"/>
        <v>58400</v>
      </c>
      <c r="U296" s="130">
        <f>設定!$E$12</f>
        <v>0</v>
      </c>
      <c r="V296" s="130">
        <f>設定!$I$12</f>
        <v>1</v>
      </c>
      <c r="W296" s="187">
        <f>設定!$E$24</f>
        <v>0</v>
      </c>
      <c r="X296" s="951">
        <f t="shared" si="72"/>
        <v>58400</v>
      </c>
      <c r="Y296" s="130">
        <f>設定!$E$35</f>
        <v>0</v>
      </c>
      <c r="Z296" s="130">
        <f>設定!$I$35</f>
        <v>1</v>
      </c>
      <c r="AA296" s="188">
        <f>設定!$D$41</f>
        <v>0</v>
      </c>
      <c r="AB296" s="187">
        <f>設定!$E$50</f>
        <v>1</v>
      </c>
      <c r="AC296" s="950">
        <f t="shared" si="68"/>
        <v>58400</v>
      </c>
      <c r="AD296" s="186">
        <f>設定!$D$78</f>
        <v>1.1000000000000001</v>
      </c>
      <c r="AE296" s="130">
        <f>設定!$E$82</f>
        <v>0</v>
      </c>
      <c r="AF296" s="130">
        <f>設定!$I$82</f>
        <v>0</v>
      </c>
      <c r="AG296" s="952">
        <f t="shared" si="69"/>
        <v>64240</v>
      </c>
      <c r="AH296" s="130">
        <f>設定!$E$35</f>
        <v>0</v>
      </c>
      <c r="AI296" s="130">
        <f>設定!$I$35</f>
        <v>1</v>
      </c>
      <c r="AJ296" s="187">
        <f>設定!$E$69</f>
        <v>0</v>
      </c>
      <c r="AK296" s="953">
        <f t="shared" si="70"/>
        <v>58400</v>
      </c>
      <c r="AL296" s="186">
        <f>設定!$D$78</f>
        <v>1.1000000000000001</v>
      </c>
      <c r="AM296" s="130">
        <f>設定!$E$82</f>
        <v>0</v>
      </c>
      <c r="AN296" s="130">
        <f>設定!$I$82</f>
        <v>0</v>
      </c>
      <c r="AO296" s="954">
        <f t="shared" si="73"/>
        <v>64240</v>
      </c>
      <c r="AP296" s="168"/>
      <c r="AQ296" s="203">
        <f t="shared" si="62"/>
        <v>1</v>
      </c>
    </row>
    <row r="297" spans="1:43">
      <c r="B297" s="246">
        <v>1</v>
      </c>
      <c r="D297" s="1" t="s">
        <v>805</v>
      </c>
      <c r="E297" s="1" t="s">
        <v>318</v>
      </c>
      <c r="F297" s="1" t="s">
        <v>692</v>
      </c>
      <c r="G297" s="208" t="str">
        <f t="shared" si="64"/>
        <v>235</v>
      </c>
      <c r="H297" s="208" t="str">
        <f t="shared" si="65"/>
        <v>55</v>
      </c>
      <c r="I297" s="208" t="str">
        <f t="shared" si="66"/>
        <v>20</v>
      </c>
      <c r="J297" s="130"/>
      <c r="L297" s="130"/>
      <c r="M297" s="130" t="s">
        <v>1837</v>
      </c>
      <c r="N297" s="1" t="s">
        <v>143</v>
      </c>
      <c r="O297" s="1" t="s">
        <v>806</v>
      </c>
      <c r="P297" s="1" t="str">
        <f t="shared" si="63"/>
        <v/>
      </c>
      <c r="Q297" s="168">
        <v>48700</v>
      </c>
      <c r="R297" s="186">
        <f>設定!$F$3</f>
        <v>1</v>
      </c>
      <c r="S297" s="130">
        <f>設定!$E$6</f>
        <v>1</v>
      </c>
      <c r="T297" s="950">
        <f t="shared" si="61"/>
        <v>48700</v>
      </c>
      <c r="U297" s="130">
        <f>設定!$E$12</f>
        <v>0</v>
      </c>
      <c r="V297" s="130">
        <f>設定!$I$12</f>
        <v>1</v>
      </c>
      <c r="W297" s="187">
        <f>設定!$E$24</f>
        <v>0</v>
      </c>
      <c r="X297" s="951">
        <f t="shared" si="72"/>
        <v>48700</v>
      </c>
      <c r="Y297" s="130">
        <f>設定!$E$35</f>
        <v>0</v>
      </c>
      <c r="Z297" s="130">
        <f>設定!$I$35</f>
        <v>1</v>
      </c>
      <c r="AA297" s="188">
        <f>設定!$D$41</f>
        <v>0</v>
      </c>
      <c r="AB297" s="187">
        <f>設定!$E$50</f>
        <v>1</v>
      </c>
      <c r="AC297" s="950">
        <f t="shared" si="68"/>
        <v>48700</v>
      </c>
      <c r="AD297" s="186">
        <f>設定!$D$78</f>
        <v>1.1000000000000001</v>
      </c>
      <c r="AE297" s="130">
        <f>設定!$E$82</f>
        <v>0</v>
      </c>
      <c r="AF297" s="130">
        <f>設定!$I$82</f>
        <v>0</v>
      </c>
      <c r="AG297" s="952">
        <f t="shared" si="69"/>
        <v>53570</v>
      </c>
      <c r="AH297" s="130">
        <f>設定!$E$35</f>
        <v>0</v>
      </c>
      <c r="AI297" s="130">
        <f>設定!$I$35</f>
        <v>1</v>
      </c>
      <c r="AJ297" s="187">
        <f>設定!$E$69</f>
        <v>0</v>
      </c>
      <c r="AK297" s="953">
        <f t="shared" si="70"/>
        <v>48700</v>
      </c>
      <c r="AL297" s="186">
        <f>設定!$D$78</f>
        <v>1.1000000000000001</v>
      </c>
      <c r="AM297" s="130">
        <f>設定!$E$82</f>
        <v>0</v>
      </c>
      <c r="AN297" s="130">
        <f>設定!$I$82</f>
        <v>0</v>
      </c>
      <c r="AO297" s="954">
        <f t="shared" si="73"/>
        <v>53570</v>
      </c>
      <c r="AP297" s="168"/>
      <c r="AQ297" s="203">
        <f t="shared" si="62"/>
        <v>1</v>
      </c>
    </row>
    <row r="298" spans="1:43">
      <c r="A298" s="241"/>
      <c r="B298" s="246">
        <v>1</v>
      </c>
      <c r="D298" s="1" t="s">
        <v>1440</v>
      </c>
      <c r="E298" s="1" t="s">
        <v>318</v>
      </c>
      <c r="F298" s="1" t="s">
        <v>692</v>
      </c>
      <c r="G298" s="208" t="str">
        <f t="shared" si="64"/>
        <v>255</v>
      </c>
      <c r="H298" s="208" t="str">
        <f t="shared" si="65"/>
        <v>55</v>
      </c>
      <c r="I298" s="208" t="str">
        <f t="shared" si="66"/>
        <v>20</v>
      </c>
      <c r="J298" s="130" t="s">
        <v>304</v>
      </c>
      <c r="L298" s="244"/>
      <c r="M298" s="130" t="s">
        <v>1837</v>
      </c>
      <c r="N298" s="1" t="s">
        <v>1420</v>
      </c>
      <c r="O298" s="1" t="s">
        <v>1419</v>
      </c>
      <c r="P298" s="1" t="str">
        <f t="shared" si="63"/>
        <v>★</v>
      </c>
      <c r="Q298" s="168">
        <v>52800</v>
      </c>
      <c r="R298" s="186">
        <f>設定!$F$3</f>
        <v>1</v>
      </c>
      <c r="S298" s="130">
        <f>設定!$E$6</f>
        <v>1</v>
      </c>
      <c r="T298" s="950">
        <f t="shared" si="61"/>
        <v>52800</v>
      </c>
      <c r="U298" s="130">
        <f>設定!$E$12</f>
        <v>0</v>
      </c>
      <c r="V298" s="130">
        <f>設定!$I$12</f>
        <v>1</v>
      </c>
      <c r="W298" s="187">
        <f>設定!$E$24</f>
        <v>0</v>
      </c>
      <c r="X298" s="951">
        <f t="shared" si="72"/>
        <v>52800</v>
      </c>
      <c r="Y298" s="130">
        <f>設定!$E$35</f>
        <v>0</v>
      </c>
      <c r="Z298" s="130">
        <f>設定!$I$35</f>
        <v>1</v>
      </c>
      <c r="AA298" s="188">
        <f>設定!$D$41</f>
        <v>0</v>
      </c>
      <c r="AB298" s="187">
        <f>設定!$E$50</f>
        <v>1</v>
      </c>
      <c r="AC298" s="950">
        <f t="shared" si="68"/>
        <v>52800</v>
      </c>
      <c r="AD298" s="186">
        <f>設定!$D$78</f>
        <v>1.1000000000000001</v>
      </c>
      <c r="AE298" s="130">
        <f>設定!$E$82</f>
        <v>0</v>
      </c>
      <c r="AF298" s="130">
        <f>設定!$I$82</f>
        <v>0</v>
      </c>
      <c r="AG298" s="952">
        <f t="shared" si="69"/>
        <v>58080</v>
      </c>
      <c r="AH298" s="130">
        <f>設定!$E$35</f>
        <v>0</v>
      </c>
      <c r="AI298" s="130">
        <f>設定!$I$35</f>
        <v>1</v>
      </c>
      <c r="AJ298" s="187">
        <f>設定!$E$69</f>
        <v>0</v>
      </c>
      <c r="AK298" s="953">
        <f t="shared" si="70"/>
        <v>52800</v>
      </c>
      <c r="AL298" s="186">
        <f>設定!$D$78</f>
        <v>1.1000000000000001</v>
      </c>
      <c r="AM298" s="130">
        <f>設定!$E$82</f>
        <v>0</v>
      </c>
      <c r="AN298" s="130">
        <f>設定!$I$82</f>
        <v>0</v>
      </c>
      <c r="AO298" s="954">
        <f t="shared" si="73"/>
        <v>58080</v>
      </c>
      <c r="AP298" s="168"/>
      <c r="AQ298" s="203">
        <f t="shared" si="62"/>
        <v>1</v>
      </c>
    </row>
    <row r="299" spans="1:43">
      <c r="B299" s="246">
        <v>1</v>
      </c>
      <c r="D299" s="1" t="s">
        <v>807</v>
      </c>
      <c r="E299" s="1" t="s">
        <v>318</v>
      </c>
      <c r="F299" s="1" t="s">
        <v>692</v>
      </c>
      <c r="G299" s="208" t="str">
        <f t="shared" si="64"/>
        <v>275</v>
      </c>
      <c r="H299" s="208" t="str">
        <f t="shared" si="65"/>
        <v>55</v>
      </c>
      <c r="I299" s="208" t="str">
        <f t="shared" si="66"/>
        <v>20</v>
      </c>
      <c r="J299" s="130" t="s">
        <v>304</v>
      </c>
      <c r="L299" s="130"/>
      <c r="M299" s="130" t="s">
        <v>1837</v>
      </c>
      <c r="N299" s="1" t="s">
        <v>808</v>
      </c>
      <c r="O299" s="1" t="s">
        <v>809</v>
      </c>
      <c r="P299" s="1" t="str">
        <f t="shared" si="63"/>
        <v>★</v>
      </c>
      <c r="Q299" s="168">
        <v>55800</v>
      </c>
      <c r="R299" s="186">
        <f>設定!$F$3</f>
        <v>1</v>
      </c>
      <c r="S299" s="130">
        <f>設定!$E$6</f>
        <v>1</v>
      </c>
      <c r="T299" s="950">
        <f t="shared" si="61"/>
        <v>55800</v>
      </c>
      <c r="U299" s="130">
        <f>設定!$E$12</f>
        <v>0</v>
      </c>
      <c r="V299" s="130">
        <f>設定!$I$12</f>
        <v>1</v>
      </c>
      <c r="W299" s="187">
        <f>設定!$E$24</f>
        <v>0</v>
      </c>
      <c r="X299" s="951">
        <f t="shared" si="72"/>
        <v>55800</v>
      </c>
      <c r="Y299" s="130">
        <f>設定!$E$35</f>
        <v>0</v>
      </c>
      <c r="Z299" s="130">
        <f>設定!$I$35</f>
        <v>1</v>
      </c>
      <c r="AA299" s="188">
        <f>設定!$D$41</f>
        <v>0</v>
      </c>
      <c r="AB299" s="187">
        <f>設定!$E$50</f>
        <v>1</v>
      </c>
      <c r="AC299" s="950">
        <f t="shared" si="68"/>
        <v>55800</v>
      </c>
      <c r="AD299" s="186">
        <f>設定!$D$78</f>
        <v>1.1000000000000001</v>
      </c>
      <c r="AE299" s="130">
        <f>設定!$E$82</f>
        <v>0</v>
      </c>
      <c r="AF299" s="130">
        <f>設定!$I$82</f>
        <v>0</v>
      </c>
      <c r="AG299" s="952">
        <f t="shared" si="69"/>
        <v>61380</v>
      </c>
      <c r="AH299" s="130">
        <f>設定!$E$35</f>
        <v>0</v>
      </c>
      <c r="AI299" s="130">
        <f>設定!$I$35</f>
        <v>1</v>
      </c>
      <c r="AJ299" s="187">
        <f>設定!$E$69</f>
        <v>0</v>
      </c>
      <c r="AK299" s="953">
        <f t="shared" si="70"/>
        <v>55800</v>
      </c>
      <c r="AL299" s="186">
        <f>設定!$D$78</f>
        <v>1.1000000000000001</v>
      </c>
      <c r="AM299" s="130">
        <f>設定!$E$82</f>
        <v>0</v>
      </c>
      <c r="AN299" s="130">
        <f>設定!$I$82</f>
        <v>0</v>
      </c>
      <c r="AO299" s="954">
        <f t="shared" si="73"/>
        <v>61380</v>
      </c>
      <c r="AP299" s="168"/>
      <c r="AQ299" s="203">
        <f t="shared" si="62"/>
        <v>1</v>
      </c>
    </row>
    <row r="300" spans="1:43">
      <c r="A300" s="241"/>
      <c r="B300" s="246">
        <v>1</v>
      </c>
      <c r="D300" s="1" t="s">
        <v>1434</v>
      </c>
      <c r="E300" s="1" t="s">
        <v>318</v>
      </c>
      <c r="F300" s="1" t="s">
        <v>692</v>
      </c>
      <c r="G300" s="208" t="str">
        <f t="shared" si="64"/>
        <v>265</v>
      </c>
      <c r="H300" s="208" t="str">
        <f t="shared" si="65"/>
        <v>60</v>
      </c>
      <c r="I300" s="208" t="str">
        <f t="shared" si="66"/>
        <v>20</v>
      </c>
      <c r="J300" s="130"/>
      <c r="L300" s="244"/>
      <c r="M300" s="130" t="s">
        <v>1837</v>
      </c>
      <c r="N300" s="1" t="s">
        <v>1422</v>
      </c>
      <c r="O300" s="1" t="s">
        <v>1535</v>
      </c>
      <c r="P300" s="1" t="str">
        <f t="shared" si="63"/>
        <v/>
      </c>
      <c r="Q300" s="168">
        <v>43200</v>
      </c>
      <c r="R300" s="186">
        <f>設定!$F$3</f>
        <v>1</v>
      </c>
      <c r="S300" s="130">
        <f>設定!$E$6</f>
        <v>1</v>
      </c>
      <c r="T300" s="950">
        <f t="shared" si="61"/>
        <v>43200</v>
      </c>
      <c r="U300" s="130">
        <f>設定!$E$12</f>
        <v>0</v>
      </c>
      <c r="V300" s="130">
        <f>設定!$I$12</f>
        <v>1</v>
      </c>
      <c r="W300" s="187">
        <f>設定!$E$24</f>
        <v>0</v>
      </c>
      <c r="X300" s="951">
        <f t="shared" si="72"/>
        <v>43200</v>
      </c>
      <c r="Y300" s="130">
        <f>設定!$E$35</f>
        <v>0</v>
      </c>
      <c r="Z300" s="130">
        <f>設定!$I$35</f>
        <v>1</v>
      </c>
      <c r="AA300" s="188">
        <f>設定!$D$41</f>
        <v>0</v>
      </c>
      <c r="AB300" s="187">
        <f>設定!$E$50</f>
        <v>1</v>
      </c>
      <c r="AC300" s="950">
        <f t="shared" si="68"/>
        <v>43200</v>
      </c>
      <c r="AD300" s="186">
        <f>設定!$D$78</f>
        <v>1.1000000000000001</v>
      </c>
      <c r="AE300" s="130">
        <f>設定!$E$82</f>
        <v>0</v>
      </c>
      <c r="AF300" s="130">
        <f>設定!$I$82</f>
        <v>0</v>
      </c>
      <c r="AG300" s="952">
        <f t="shared" si="69"/>
        <v>47520</v>
      </c>
      <c r="AH300" s="130">
        <f>設定!$E$35</f>
        <v>0</v>
      </c>
      <c r="AI300" s="130">
        <f>設定!$I$35</f>
        <v>1</v>
      </c>
      <c r="AJ300" s="187">
        <f>設定!$E$69</f>
        <v>0</v>
      </c>
      <c r="AK300" s="953">
        <f t="shared" si="70"/>
        <v>43200</v>
      </c>
      <c r="AL300" s="186">
        <f>設定!$D$78</f>
        <v>1.1000000000000001</v>
      </c>
      <c r="AM300" s="130">
        <f>設定!$E$82</f>
        <v>0</v>
      </c>
      <c r="AN300" s="130">
        <f>設定!$I$82</f>
        <v>0</v>
      </c>
      <c r="AO300" s="954">
        <f t="shared" si="73"/>
        <v>47520</v>
      </c>
      <c r="AP300" s="168"/>
      <c r="AQ300" s="203">
        <f t="shared" si="62"/>
        <v>1</v>
      </c>
    </row>
    <row r="301" spans="1:43">
      <c r="B301" s="246">
        <v>1</v>
      </c>
      <c r="D301" s="1" t="s">
        <v>810</v>
      </c>
      <c r="E301" s="1" t="s">
        <v>318</v>
      </c>
      <c r="F301" s="1" t="s">
        <v>692</v>
      </c>
      <c r="G301" s="208" t="str">
        <f t="shared" si="64"/>
        <v>275</v>
      </c>
      <c r="H301" s="208" t="str">
        <f t="shared" si="65"/>
        <v>60</v>
      </c>
      <c r="I301" s="208" t="str">
        <f t="shared" si="66"/>
        <v>20</v>
      </c>
      <c r="J301" s="130" t="s">
        <v>304</v>
      </c>
      <c r="L301" s="130"/>
      <c r="M301" s="130" t="s">
        <v>1837</v>
      </c>
      <c r="N301" s="1" t="s">
        <v>811</v>
      </c>
      <c r="O301" s="1" t="s">
        <v>812</v>
      </c>
      <c r="P301" s="1" t="str">
        <f t="shared" si="63"/>
        <v>★</v>
      </c>
      <c r="Q301" s="168">
        <v>48100</v>
      </c>
      <c r="R301" s="186">
        <f>設定!$F$3</f>
        <v>1</v>
      </c>
      <c r="S301" s="130">
        <f>設定!$E$6</f>
        <v>1</v>
      </c>
      <c r="T301" s="950">
        <f t="shared" si="61"/>
        <v>48100</v>
      </c>
      <c r="U301" s="130">
        <f>設定!$E$12</f>
        <v>0</v>
      </c>
      <c r="V301" s="130">
        <f>設定!$I$12</f>
        <v>1</v>
      </c>
      <c r="W301" s="187">
        <f>設定!$E$24</f>
        <v>0</v>
      </c>
      <c r="X301" s="951">
        <f t="shared" si="72"/>
        <v>48100</v>
      </c>
      <c r="Y301" s="130">
        <f>設定!$E$35</f>
        <v>0</v>
      </c>
      <c r="Z301" s="130">
        <f>設定!$I$35</f>
        <v>1</v>
      </c>
      <c r="AA301" s="188">
        <f>設定!$D$41</f>
        <v>0</v>
      </c>
      <c r="AB301" s="187">
        <f>設定!$E$50</f>
        <v>1</v>
      </c>
      <c r="AC301" s="950">
        <f t="shared" si="68"/>
        <v>48100</v>
      </c>
      <c r="AD301" s="186">
        <f>設定!$D$78</f>
        <v>1.1000000000000001</v>
      </c>
      <c r="AE301" s="130">
        <f>設定!$E$82</f>
        <v>0</v>
      </c>
      <c r="AF301" s="130">
        <f>設定!$I$82</f>
        <v>0</v>
      </c>
      <c r="AG301" s="952">
        <f t="shared" si="69"/>
        <v>52910</v>
      </c>
      <c r="AH301" s="130">
        <f>設定!$E$35</f>
        <v>0</v>
      </c>
      <c r="AI301" s="130">
        <f>設定!$I$35</f>
        <v>1</v>
      </c>
      <c r="AJ301" s="187">
        <f>設定!$E$69</f>
        <v>0</v>
      </c>
      <c r="AK301" s="953">
        <f t="shared" si="70"/>
        <v>48100</v>
      </c>
      <c r="AL301" s="186">
        <f>設定!$D$78</f>
        <v>1.1000000000000001</v>
      </c>
      <c r="AM301" s="130">
        <f>設定!$E$82</f>
        <v>0</v>
      </c>
      <c r="AN301" s="130">
        <f>設定!$I$82</f>
        <v>0</v>
      </c>
      <c r="AO301" s="954">
        <f t="shared" si="73"/>
        <v>52910</v>
      </c>
      <c r="AP301" s="168"/>
      <c r="AQ301" s="203">
        <f t="shared" si="62"/>
        <v>1</v>
      </c>
    </row>
    <row r="302" spans="1:43">
      <c r="A302" s="246"/>
      <c r="B302" s="246">
        <v>1</v>
      </c>
      <c r="D302" s="1" t="s">
        <v>1508</v>
      </c>
      <c r="E302" s="1" t="s">
        <v>318</v>
      </c>
      <c r="F302" s="1" t="s">
        <v>692</v>
      </c>
      <c r="G302" s="208">
        <v>235</v>
      </c>
      <c r="H302" s="208">
        <v>50</v>
      </c>
      <c r="I302" s="208">
        <v>19</v>
      </c>
      <c r="J302" s="130"/>
      <c r="L302" s="244"/>
      <c r="M302" s="130" t="s">
        <v>1837</v>
      </c>
      <c r="N302" s="1" t="s">
        <v>1463</v>
      </c>
      <c r="O302" s="1" t="s">
        <v>1509</v>
      </c>
      <c r="P302" s="1" t="str">
        <f t="shared" si="63"/>
        <v/>
      </c>
      <c r="Q302" s="168">
        <v>44800</v>
      </c>
      <c r="R302" s="186">
        <f>設定!$F$3</f>
        <v>1</v>
      </c>
      <c r="S302" s="130">
        <f>設定!$E$6</f>
        <v>1</v>
      </c>
      <c r="T302" s="950">
        <f t="shared" si="61"/>
        <v>44800</v>
      </c>
      <c r="U302" s="130">
        <f>設定!$E$12</f>
        <v>0</v>
      </c>
      <c r="V302" s="130">
        <f>設定!$I$12</f>
        <v>1</v>
      </c>
      <c r="W302" s="187">
        <f>設定!$E$24</f>
        <v>0</v>
      </c>
      <c r="X302" s="951">
        <f t="shared" si="72"/>
        <v>44800</v>
      </c>
      <c r="Y302" s="130">
        <f>設定!$E$35</f>
        <v>0</v>
      </c>
      <c r="Z302" s="130">
        <f>設定!$I$35</f>
        <v>1</v>
      </c>
      <c r="AA302" s="188">
        <f>設定!$D$41</f>
        <v>0</v>
      </c>
      <c r="AB302" s="187">
        <f>設定!$E$50</f>
        <v>1</v>
      </c>
      <c r="AC302" s="950">
        <f t="shared" si="68"/>
        <v>44800</v>
      </c>
      <c r="AD302" s="186">
        <f>設定!$D$78</f>
        <v>1.1000000000000001</v>
      </c>
      <c r="AE302" s="130">
        <f>設定!$E$82</f>
        <v>0</v>
      </c>
      <c r="AF302" s="130">
        <f>設定!$I$82</f>
        <v>0</v>
      </c>
      <c r="AG302" s="952">
        <f t="shared" si="69"/>
        <v>49280</v>
      </c>
      <c r="AH302" s="130">
        <f>設定!$E$35</f>
        <v>0</v>
      </c>
      <c r="AI302" s="130">
        <f>設定!$I$35</f>
        <v>1</v>
      </c>
      <c r="AJ302" s="187">
        <f>設定!$E$69</f>
        <v>0</v>
      </c>
      <c r="AK302" s="953">
        <f t="shared" si="70"/>
        <v>44800</v>
      </c>
      <c r="AL302" s="186">
        <f>設定!$D$78</f>
        <v>1.1000000000000001</v>
      </c>
      <c r="AM302" s="130">
        <f>設定!$E$82</f>
        <v>0</v>
      </c>
      <c r="AN302" s="130">
        <f>設定!$I$82</f>
        <v>0</v>
      </c>
      <c r="AO302" s="954">
        <f t="shared" si="73"/>
        <v>49280</v>
      </c>
      <c r="AP302" s="168"/>
      <c r="AQ302" s="203">
        <f t="shared" si="62"/>
        <v>1</v>
      </c>
    </row>
    <row r="303" spans="1:43">
      <c r="B303" s="246">
        <v>1</v>
      </c>
      <c r="D303" s="1" t="s">
        <v>813</v>
      </c>
      <c r="E303" s="1" t="s">
        <v>318</v>
      </c>
      <c r="F303" s="1" t="s">
        <v>692</v>
      </c>
      <c r="G303" s="208" t="str">
        <f t="shared" ref="G303:G316" si="74">LEFT(O303,3)</f>
        <v>255</v>
      </c>
      <c r="H303" s="208" t="str">
        <f t="shared" ref="H303:H316" si="75">MID(O303,5,2)</f>
        <v>50</v>
      </c>
      <c r="I303" s="208" t="str">
        <f t="shared" ref="I303:I316" si="76">MID(O303,8,2)</f>
        <v>19</v>
      </c>
      <c r="J303" s="130" t="s">
        <v>304</v>
      </c>
      <c r="L303" s="130"/>
      <c r="M303" s="130" t="s">
        <v>1837</v>
      </c>
      <c r="N303" s="1" t="s">
        <v>132</v>
      </c>
      <c r="O303" s="1" t="s">
        <v>856</v>
      </c>
      <c r="P303" s="1" t="str">
        <f t="shared" si="63"/>
        <v>★</v>
      </c>
      <c r="Q303" s="168">
        <v>48400</v>
      </c>
      <c r="R303" s="186">
        <f>設定!$F$3</f>
        <v>1</v>
      </c>
      <c r="S303" s="130">
        <f>設定!$E$6</f>
        <v>1</v>
      </c>
      <c r="T303" s="950">
        <f t="shared" si="61"/>
        <v>48400</v>
      </c>
      <c r="U303" s="130">
        <f>設定!$E$12</f>
        <v>0</v>
      </c>
      <c r="V303" s="130">
        <f>設定!$I$12</f>
        <v>1</v>
      </c>
      <c r="W303" s="187">
        <f>設定!$E$24</f>
        <v>0</v>
      </c>
      <c r="X303" s="951">
        <f t="shared" si="72"/>
        <v>48400</v>
      </c>
      <c r="Y303" s="130">
        <f>設定!$E$35</f>
        <v>0</v>
      </c>
      <c r="Z303" s="130">
        <f>設定!$I$35</f>
        <v>1</v>
      </c>
      <c r="AA303" s="188">
        <f>設定!$D$41</f>
        <v>0</v>
      </c>
      <c r="AB303" s="187">
        <f>設定!$E$50</f>
        <v>1</v>
      </c>
      <c r="AC303" s="950">
        <f t="shared" si="68"/>
        <v>48400</v>
      </c>
      <c r="AD303" s="186">
        <f>設定!$D$78</f>
        <v>1.1000000000000001</v>
      </c>
      <c r="AE303" s="130">
        <f>設定!$E$82</f>
        <v>0</v>
      </c>
      <c r="AF303" s="130">
        <f>設定!$I$82</f>
        <v>0</v>
      </c>
      <c r="AG303" s="952">
        <f t="shared" si="69"/>
        <v>53240</v>
      </c>
      <c r="AH303" s="130">
        <f>設定!$E$35</f>
        <v>0</v>
      </c>
      <c r="AI303" s="130">
        <f>設定!$I$35</f>
        <v>1</v>
      </c>
      <c r="AJ303" s="187">
        <f>設定!$E$69</f>
        <v>0</v>
      </c>
      <c r="AK303" s="953">
        <f t="shared" si="70"/>
        <v>48400</v>
      </c>
      <c r="AL303" s="186">
        <f>設定!$D$78</f>
        <v>1.1000000000000001</v>
      </c>
      <c r="AM303" s="130">
        <f>設定!$E$82</f>
        <v>0</v>
      </c>
      <c r="AN303" s="130">
        <f>設定!$I$82</f>
        <v>0</v>
      </c>
      <c r="AO303" s="954">
        <f t="shared" si="73"/>
        <v>53240</v>
      </c>
      <c r="AP303" s="168"/>
      <c r="AQ303" s="203">
        <f t="shared" si="62"/>
        <v>1</v>
      </c>
    </row>
    <row r="304" spans="1:43">
      <c r="B304" s="246">
        <v>1</v>
      </c>
      <c r="D304" s="1" t="s">
        <v>814</v>
      </c>
      <c r="E304" s="1" t="s">
        <v>318</v>
      </c>
      <c r="F304" s="1" t="s">
        <v>692</v>
      </c>
      <c r="G304" s="208" t="str">
        <f t="shared" si="74"/>
        <v>265</v>
      </c>
      <c r="H304" s="208" t="str">
        <f t="shared" si="75"/>
        <v>50</v>
      </c>
      <c r="I304" s="208" t="str">
        <f t="shared" si="76"/>
        <v>19</v>
      </c>
      <c r="J304" s="130" t="s">
        <v>304</v>
      </c>
      <c r="L304" s="130"/>
      <c r="M304" s="130" t="s">
        <v>1837</v>
      </c>
      <c r="N304" s="1" t="s">
        <v>133</v>
      </c>
      <c r="O304" s="1" t="s">
        <v>857</v>
      </c>
      <c r="P304" s="1" t="str">
        <f t="shared" si="63"/>
        <v>★</v>
      </c>
      <c r="Q304" s="168">
        <v>49100</v>
      </c>
      <c r="R304" s="186">
        <f>設定!$F$3</f>
        <v>1</v>
      </c>
      <c r="S304" s="130">
        <f>設定!$E$6</f>
        <v>1</v>
      </c>
      <c r="T304" s="950">
        <f t="shared" si="61"/>
        <v>49100</v>
      </c>
      <c r="U304" s="130">
        <f>設定!$E$12</f>
        <v>0</v>
      </c>
      <c r="V304" s="130">
        <f>設定!$I$12</f>
        <v>1</v>
      </c>
      <c r="W304" s="187">
        <f>設定!$E$24</f>
        <v>0</v>
      </c>
      <c r="X304" s="951">
        <f t="shared" si="72"/>
        <v>49100</v>
      </c>
      <c r="Y304" s="130">
        <f>設定!$E$35</f>
        <v>0</v>
      </c>
      <c r="Z304" s="130">
        <f>設定!$I$35</f>
        <v>1</v>
      </c>
      <c r="AA304" s="188">
        <f>設定!$D$41</f>
        <v>0</v>
      </c>
      <c r="AB304" s="187">
        <f>設定!$E$50</f>
        <v>1</v>
      </c>
      <c r="AC304" s="950">
        <f t="shared" si="68"/>
        <v>49100</v>
      </c>
      <c r="AD304" s="186">
        <f>設定!$D$78</f>
        <v>1.1000000000000001</v>
      </c>
      <c r="AE304" s="130">
        <f>設定!$E$82</f>
        <v>0</v>
      </c>
      <c r="AF304" s="130">
        <f>設定!$I$82</f>
        <v>0</v>
      </c>
      <c r="AG304" s="952">
        <f t="shared" si="69"/>
        <v>54010</v>
      </c>
      <c r="AH304" s="130">
        <f>設定!$E$35</f>
        <v>0</v>
      </c>
      <c r="AI304" s="130">
        <f>設定!$I$35</f>
        <v>1</v>
      </c>
      <c r="AJ304" s="187">
        <f>設定!$E$69</f>
        <v>0</v>
      </c>
      <c r="AK304" s="953">
        <f t="shared" si="70"/>
        <v>49100</v>
      </c>
      <c r="AL304" s="186">
        <f>設定!$D$78</f>
        <v>1.1000000000000001</v>
      </c>
      <c r="AM304" s="130">
        <f>設定!$E$82</f>
        <v>0</v>
      </c>
      <c r="AN304" s="130">
        <f>設定!$I$82</f>
        <v>0</v>
      </c>
      <c r="AO304" s="954">
        <f t="shared" si="73"/>
        <v>54010</v>
      </c>
      <c r="AP304" s="168"/>
      <c r="AQ304" s="203">
        <f t="shared" si="62"/>
        <v>1</v>
      </c>
    </row>
    <row r="305" spans="1:43">
      <c r="B305" s="246">
        <v>1</v>
      </c>
      <c r="D305" s="1" t="s">
        <v>815</v>
      </c>
      <c r="E305" s="1" t="s">
        <v>318</v>
      </c>
      <c r="F305" s="1" t="s">
        <v>692</v>
      </c>
      <c r="G305" s="208" t="str">
        <f t="shared" si="74"/>
        <v>225</v>
      </c>
      <c r="H305" s="208" t="str">
        <f t="shared" si="75"/>
        <v>55</v>
      </c>
      <c r="I305" s="208" t="str">
        <f t="shared" si="76"/>
        <v>19</v>
      </c>
      <c r="J305" s="130"/>
      <c r="L305" s="130"/>
      <c r="M305" s="130" t="s">
        <v>1837</v>
      </c>
      <c r="N305" s="1" t="s">
        <v>134</v>
      </c>
      <c r="O305" s="1" t="s">
        <v>267</v>
      </c>
      <c r="P305" s="1" t="str">
        <f t="shared" si="63"/>
        <v/>
      </c>
      <c r="Q305" s="168">
        <v>43700</v>
      </c>
      <c r="R305" s="186">
        <f>設定!$F$3</f>
        <v>1</v>
      </c>
      <c r="S305" s="130">
        <f>設定!$E$6</f>
        <v>1</v>
      </c>
      <c r="T305" s="950">
        <f t="shared" si="61"/>
        <v>43700</v>
      </c>
      <c r="U305" s="130">
        <f>設定!$E$12</f>
        <v>0</v>
      </c>
      <c r="V305" s="130">
        <f>設定!$I$12</f>
        <v>1</v>
      </c>
      <c r="W305" s="187">
        <f>設定!$E$24</f>
        <v>0</v>
      </c>
      <c r="X305" s="951">
        <f t="shared" si="72"/>
        <v>43700</v>
      </c>
      <c r="Y305" s="130">
        <f>設定!$E$35</f>
        <v>0</v>
      </c>
      <c r="Z305" s="130">
        <f>設定!$I$35</f>
        <v>1</v>
      </c>
      <c r="AA305" s="188">
        <f>設定!$D$41</f>
        <v>0</v>
      </c>
      <c r="AB305" s="187">
        <f>設定!$E$50</f>
        <v>1</v>
      </c>
      <c r="AC305" s="950">
        <f t="shared" si="68"/>
        <v>43700</v>
      </c>
      <c r="AD305" s="186">
        <f>設定!$D$78</f>
        <v>1.1000000000000001</v>
      </c>
      <c r="AE305" s="130">
        <f>設定!$E$82</f>
        <v>0</v>
      </c>
      <c r="AF305" s="130">
        <f>設定!$I$82</f>
        <v>0</v>
      </c>
      <c r="AG305" s="952">
        <f t="shared" si="69"/>
        <v>48070</v>
      </c>
      <c r="AH305" s="130">
        <f>設定!$E$35</f>
        <v>0</v>
      </c>
      <c r="AI305" s="130">
        <f>設定!$I$35</f>
        <v>1</v>
      </c>
      <c r="AJ305" s="187">
        <f>設定!$E$69</f>
        <v>0</v>
      </c>
      <c r="AK305" s="953">
        <f t="shared" si="70"/>
        <v>43700</v>
      </c>
      <c r="AL305" s="186">
        <f>設定!$D$78</f>
        <v>1.1000000000000001</v>
      </c>
      <c r="AM305" s="130">
        <f>設定!$E$82</f>
        <v>0</v>
      </c>
      <c r="AN305" s="130">
        <f>設定!$I$82</f>
        <v>0</v>
      </c>
      <c r="AO305" s="954">
        <f t="shared" si="73"/>
        <v>48070</v>
      </c>
      <c r="AP305" s="168"/>
      <c r="AQ305" s="203">
        <f t="shared" si="62"/>
        <v>1</v>
      </c>
    </row>
    <row r="306" spans="1:43">
      <c r="A306" s="241"/>
      <c r="B306" s="246">
        <v>1</v>
      </c>
      <c r="D306" s="1" t="s">
        <v>1432</v>
      </c>
      <c r="E306" s="1" t="s">
        <v>318</v>
      </c>
      <c r="F306" s="1" t="s">
        <v>692</v>
      </c>
      <c r="G306" s="208" t="str">
        <f t="shared" si="74"/>
        <v>235</v>
      </c>
      <c r="H306" s="208" t="str">
        <f t="shared" si="75"/>
        <v>55</v>
      </c>
      <c r="I306" s="208" t="str">
        <f t="shared" si="76"/>
        <v>19</v>
      </c>
      <c r="J306" s="130" t="s">
        <v>304</v>
      </c>
      <c r="L306" s="244"/>
      <c r="M306" s="130" t="s">
        <v>1837</v>
      </c>
      <c r="N306" s="1" t="s">
        <v>135</v>
      </c>
      <c r="O306" s="1" t="s">
        <v>1404</v>
      </c>
      <c r="P306" s="1" t="str">
        <f t="shared" si="63"/>
        <v>★</v>
      </c>
      <c r="Q306" s="168">
        <v>45700</v>
      </c>
      <c r="R306" s="186">
        <f>設定!$F$3</f>
        <v>1</v>
      </c>
      <c r="S306" s="130">
        <f>設定!$E$6</f>
        <v>1</v>
      </c>
      <c r="T306" s="950">
        <f t="shared" si="61"/>
        <v>45700</v>
      </c>
      <c r="U306" s="130">
        <f>設定!$E$12</f>
        <v>0</v>
      </c>
      <c r="V306" s="130">
        <f>設定!$I$12</f>
        <v>1</v>
      </c>
      <c r="W306" s="187">
        <f>設定!$E$24</f>
        <v>0</v>
      </c>
      <c r="X306" s="951">
        <f t="shared" si="72"/>
        <v>45700</v>
      </c>
      <c r="Y306" s="130">
        <f>設定!$E$35</f>
        <v>0</v>
      </c>
      <c r="Z306" s="130">
        <f>設定!$I$35</f>
        <v>1</v>
      </c>
      <c r="AA306" s="188">
        <f>設定!$D$41</f>
        <v>0</v>
      </c>
      <c r="AB306" s="187">
        <f>設定!$E$50</f>
        <v>1</v>
      </c>
      <c r="AC306" s="950">
        <f t="shared" si="68"/>
        <v>45700</v>
      </c>
      <c r="AD306" s="186">
        <f>設定!$D$78</f>
        <v>1.1000000000000001</v>
      </c>
      <c r="AE306" s="130">
        <f>設定!$E$82</f>
        <v>0</v>
      </c>
      <c r="AF306" s="130">
        <f>設定!$I$82</f>
        <v>0</v>
      </c>
      <c r="AG306" s="952">
        <f t="shared" si="69"/>
        <v>50270</v>
      </c>
      <c r="AH306" s="130">
        <f>設定!$E$35</f>
        <v>0</v>
      </c>
      <c r="AI306" s="130">
        <f>設定!$I$35</f>
        <v>1</v>
      </c>
      <c r="AJ306" s="187">
        <f>設定!$E$69</f>
        <v>0</v>
      </c>
      <c r="AK306" s="953">
        <f t="shared" si="70"/>
        <v>45700</v>
      </c>
      <c r="AL306" s="186">
        <f>設定!$D$78</f>
        <v>1.1000000000000001</v>
      </c>
      <c r="AM306" s="130">
        <f>設定!$E$82</f>
        <v>0</v>
      </c>
      <c r="AN306" s="130">
        <f>設定!$I$82</f>
        <v>0</v>
      </c>
      <c r="AO306" s="954">
        <f t="shared" si="73"/>
        <v>50270</v>
      </c>
      <c r="AP306" s="168"/>
      <c r="AQ306" s="203">
        <f t="shared" si="62"/>
        <v>1</v>
      </c>
    </row>
    <row r="307" spans="1:43">
      <c r="B307" s="246">
        <v>1</v>
      </c>
      <c r="D307" s="1" t="s">
        <v>816</v>
      </c>
      <c r="E307" s="1" t="s">
        <v>318</v>
      </c>
      <c r="F307" s="1" t="s">
        <v>692</v>
      </c>
      <c r="G307" s="208" t="str">
        <f t="shared" si="74"/>
        <v>255</v>
      </c>
      <c r="H307" s="208" t="str">
        <f t="shared" si="75"/>
        <v>55</v>
      </c>
      <c r="I307" s="208" t="str">
        <f t="shared" si="76"/>
        <v>19</v>
      </c>
      <c r="J307" s="130" t="s">
        <v>304</v>
      </c>
      <c r="L307" s="130"/>
      <c r="M307" s="130" t="s">
        <v>1837</v>
      </c>
      <c r="N307" s="1" t="s">
        <v>136</v>
      </c>
      <c r="O307" s="1" t="s">
        <v>1375</v>
      </c>
      <c r="P307" s="1" t="str">
        <f t="shared" si="63"/>
        <v>★</v>
      </c>
      <c r="Q307" s="168">
        <v>49300</v>
      </c>
      <c r="R307" s="186">
        <f>設定!$F$3</f>
        <v>1</v>
      </c>
      <c r="S307" s="130">
        <f>設定!$E$6</f>
        <v>1</v>
      </c>
      <c r="T307" s="950">
        <f t="shared" si="61"/>
        <v>49300</v>
      </c>
      <c r="U307" s="130">
        <f>設定!$E$12</f>
        <v>0</v>
      </c>
      <c r="V307" s="130">
        <f>設定!$I$12</f>
        <v>1</v>
      </c>
      <c r="W307" s="187">
        <f>設定!$E$24</f>
        <v>0</v>
      </c>
      <c r="X307" s="951">
        <f t="shared" si="72"/>
        <v>49300</v>
      </c>
      <c r="Y307" s="130">
        <f>設定!$E$35</f>
        <v>0</v>
      </c>
      <c r="Z307" s="130">
        <f>設定!$I$35</f>
        <v>1</v>
      </c>
      <c r="AA307" s="188">
        <f>設定!$D$41</f>
        <v>0</v>
      </c>
      <c r="AB307" s="187">
        <f>設定!$E$50</f>
        <v>1</v>
      </c>
      <c r="AC307" s="950">
        <f t="shared" si="68"/>
        <v>49300</v>
      </c>
      <c r="AD307" s="186">
        <f>設定!$D$78</f>
        <v>1.1000000000000001</v>
      </c>
      <c r="AE307" s="130">
        <f>設定!$E$82</f>
        <v>0</v>
      </c>
      <c r="AF307" s="130">
        <f>設定!$I$82</f>
        <v>0</v>
      </c>
      <c r="AG307" s="952">
        <f t="shared" si="69"/>
        <v>54230</v>
      </c>
      <c r="AH307" s="130">
        <f>設定!$E$35</f>
        <v>0</v>
      </c>
      <c r="AI307" s="130">
        <f>設定!$I$35</f>
        <v>1</v>
      </c>
      <c r="AJ307" s="187">
        <f>設定!$E$69</f>
        <v>0</v>
      </c>
      <c r="AK307" s="953">
        <f t="shared" si="70"/>
        <v>49300</v>
      </c>
      <c r="AL307" s="186">
        <f>設定!$D$78</f>
        <v>1.1000000000000001</v>
      </c>
      <c r="AM307" s="130">
        <f>設定!$E$82</f>
        <v>0</v>
      </c>
      <c r="AN307" s="130">
        <f>設定!$I$82</f>
        <v>0</v>
      </c>
      <c r="AO307" s="954">
        <f t="shared" si="73"/>
        <v>54230</v>
      </c>
      <c r="AP307" s="168"/>
      <c r="AQ307" s="203">
        <f t="shared" si="62"/>
        <v>1</v>
      </c>
    </row>
    <row r="308" spans="1:43">
      <c r="A308" s="241"/>
      <c r="B308" s="246">
        <v>1</v>
      </c>
      <c r="D308" s="1" t="s">
        <v>1439</v>
      </c>
      <c r="E308" s="1" t="s">
        <v>318</v>
      </c>
      <c r="F308" s="1" t="s">
        <v>692</v>
      </c>
      <c r="G308" s="208" t="str">
        <f t="shared" si="74"/>
        <v>265</v>
      </c>
      <c r="H308" s="208" t="str">
        <f t="shared" si="75"/>
        <v>55</v>
      </c>
      <c r="I308" s="208" t="str">
        <f t="shared" si="76"/>
        <v>19</v>
      </c>
      <c r="J308" s="130" t="s">
        <v>304</v>
      </c>
      <c r="L308" s="244"/>
      <c r="M308" s="130" t="s">
        <v>1837</v>
      </c>
      <c r="N308" s="1" t="s">
        <v>817</v>
      </c>
      <c r="O308" s="1" t="s">
        <v>1536</v>
      </c>
      <c r="P308" s="1" t="str">
        <f t="shared" si="63"/>
        <v>★</v>
      </c>
      <c r="Q308" s="168">
        <v>51500</v>
      </c>
      <c r="R308" s="186">
        <f>設定!$F$3</f>
        <v>1</v>
      </c>
      <c r="S308" s="130">
        <f>設定!$E$6</f>
        <v>1</v>
      </c>
      <c r="T308" s="950">
        <f t="shared" si="61"/>
        <v>51500</v>
      </c>
      <c r="U308" s="130">
        <f>設定!$E$12</f>
        <v>0</v>
      </c>
      <c r="V308" s="130">
        <f>設定!$I$12</f>
        <v>1</v>
      </c>
      <c r="W308" s="187">
        <f>設定!$E$24</f>
        <v>0</v>
      </c>
      <c r="X308" s="951">
        <f t="shared" si="72"/>
        <v>51500</v>
      </c>
      <c r="Y308" s="130">
        <f>設定!$E$35</f>
        <v>0</v>
      </c>
      <c r="Z308" s="130">
        <f>設定!$I$35</f>
        <v>1</v>
      </c>
      <c r="AA308" s="188">
        <f>設定!$D$41</f>
        <v>0</v>
      </c>
      <c r="AB308" s="187">
        <f>設定!$E$50</f>
        <v>1</v>
      </c>
      <c r="AC308" s="950">
        <f t="shared" si="68"/>
        <v>51500</v>
      </c>
      <c r="AD308" s="186">
        <f>設定!$D$78</f>
        <v>1.1000000000000001</v>
      </c>
      <c r="AE308" s="130">
        <f>設定!$E$82</f>
        <v>0</v>
      </c>
      <c r="AF308" s="130">
        <f>設定!$I$82</f>
        <v>0</v>
      </c>
      <c r="AG308" s="952">
        <f t="shared" si="69"/>
        <v>56650</v>
      </c>
      <c r="AH308" s="130">
        <f>設定!$E$35</f>
        <v>0</v>
      </c>
      <c r="AI308" s="130">
        <f>設定!$I$35</f>
        <v>1</v>
      </c>
      <c r="AJ308" s="187">
        <f>設定!$E$69</f>
        <v>0</v>
      </c>
      <c r="AK308" s="953">
        <f t="shared" si="70"/>
        <v>51500</v>
      </c>
      <c r="AL308" s="186">
        <f>設定!$D$78</f>
        <v>1.1000000000000001</v>
      </c>
      <c r="AM308" s="130">
        <f>設定!$E$82</f>
        <v>0</v>
      </c>
      <c r="AN308" s="130">
        <f>設定!$I$82</f>
        <v>0</v>
      </c>
      <c r="AO308" s="954">
        <f t="shared" si="73"/>
        <v>56650</v>
      </c>
      <c r="AP308" s="168"/>
      <c r="AQ308" s="203">
        <f t="shared" si="62"/>
        <v>1</v>
      </c>
    </row>
    <row r="309" spans="1:43">
      <c r="B309" s="246">
        <v>1</v>
      </c>
      <c r="D309" s="1" t="s">
        <v>818</v>
      </c>
      <c r="E309" s="1" t="s">
        <v>318</v>
      </c>
      <c r="F309" s="1" t="s">
        <v>692</v>
      </c>
      <c r="G309" s="208" t="str">
        <f t="shared" si="74"/>
        <v>275</v>
      </c>
      <c r="H309" s="208" t="str">
        <f t="shared" si="75"/>
        <v>55</v>
      </c>
      <c r="I309" s="208" t="str">
        <f t="shared" si="76"/>
        <v>19</v>
      </c>
      <c r="J309" s="130"/>
      <c r="L309" s="130"/>
      <c r="M309" s="130" t="s">
        <v>1837</v>
      </c>
      <c r="N309" s="1" t="s">
        <v>137</v>
      </c>
      <c r="O309" s="1" t="s">
        <v>819</v>
      </c>
      <c r="P309" s="1" t="str">
        <f t="shared" si="63"/>
        <v/>
      </c>
      <c r="Q309" s="168">
        <v>57500</v>
      </c>
      <c r="R309" s="186">
        <f>設定!$F$3</f>
        <v>1</v>
      </c>
      <c r="S309" s="130">
        <f>設定!$E$6</f>
        <v>1</v>
      </c>
      <c r="T309" s="950">
        <f t="shared" si="61"/>
        <v>57500</v>
      </c>
      <c r="U309" s="130">
        <f>設定!$E$12</f>
        <v>0</v>
      </c>
      <c r="V309" s="130">
        <f>設定!$I$12</f>
        <v>1</v>
      </c>
      <c r="W309" s="187">
        <f>設定!$E$24</f>
        <v>0</v>
      </c>
      <c r="X309" s="951">
        <f t="shared" si="72"/>
        <v>57500</v>
      </c>
      <c r="Y309" s="130">
        <f>設定!$E$35</f>
        <v>0</v>
      </c>
      <c r="Z309" s="130">
        <f>設定!$I$35</f>
        <v>1</v>
      </c>
      <c r="AA309" s="188">
        <f>設定!$D$41</f>
        <v>0</v>
      </c>
      <c r="AB309" s="187">
        <f>設定!$E$50</f>
        <v>1</v>
      </c>
      <c r="AC309" s="950">
        <f t="shared" si="68"/>
        <v>57500</v>
      </c>
      <c r="AD309" s="186">
        <f>設定!$D$78</f>
        <v>1.1000000000000001</v>
      </c>
      <c r="AE309" s="130">
        <f>設定!$E$82</f>
        <v>0</v>
      </c>
      <c r="AF309" s="130">
        <f>設定!$I$82</f>
        <v>0</v>
      </c>
      <c r="AG309" s="952">
        <f t="shared" si="69"/>
        <v>63250</v>
      </c>
      <c r="AH309" s="130">
        <f>設定!$E$35</f>
        <v>0</v>
      </c>
      <c r="AI309" s="130">
        <f>設定!$I$35</f>
        <v>1</v>
      </c>
      <c r="AJ309" s="187">
        <f>設定!$E$69</f>
        <v>0</v>
      </c>
      <c r="AK309" s="953">
        <f t="shared" si="70"/>
        <v>57500</v>
      </c>
      <c r="AL309" s="186">
        <f>設定!$D$78</f>
        <v>1.1000000000000001</v>
      </c>
      <c r="AM309" s="130">
        <f>設定!$E$82</f>
        <v>0</v>
      </c>
      <c r="AN309" s="130">
        <f>設定!$I$82</f>
        <v>0</v>
      </c>
      <c r="AO309" s="954">
        <f t="shared" si="73"/>
        <v>63250</v>
      </c>
      <c r="AP309" s="168"/>
      <c r="AQ309" s="203">
        <f t="shared" si="62"/>
        <v>1</v>
      </c>
    </row>
    <row r="310" spans="1:43">
      <c r="A310" s="241"/>
      <c r="B310" s="246">
        <v>1</v>
      </c>
      <c r="D310" s="1" t="s">
        <v>1436</v>
      </c>
      <c r="E310" s="1" t="s">
        <v>318</v>
      </c>
      <c r="F310" s="1" t="s">
        <v>692</v>
      </c>
      <c r="G310" s="208" t="str">
        <f t="shared" si="74"/>
        <v>235</v>
      </c>
      <c r="H310" s="208" t="str">
        <f t="shared" si="75"/>
        <v>60</v>
      </c>
      <c r="I310" s="208" t="str">
        <f t="shared" si="76"/>
        <v>19</v>
      </c>
      <c r="J310" s="130" t="s">
        <v>304</v>
      </c>
      <c r="L310" s="244"/>
      <c r="M310" s="130" t="s">
        <v>1837</v>
      </c>
      <c r="N310" s="1" t="s">
        <v>1423</v>
      </c>
      <c r="O310" s="1" t="s">
        <v>1537</v>
      </c>
      <c r="P310" s="1" t="str">
        <f t="shared" si="63"/>
        <v>★</v>
      </c>
      <c r="Q310" s="168">
        <v>39600</v>
      </c>
      <c r="R310" s="186">
        <f>設定!$F$3</f>
        <v>1</v>
      </c>
      <c r="S310" s="130">
        <f>設定!$E$6</f>
        <v>1</v>
      </c>
      <c r="T310" s="950">
        <f t="shared" si="61"/>
        <v>39600</v>
      </c>
      <c r="U310" s="130">
        <f>設定!$E$12</f>
        <v>0</v>
      </c>
      <c r="V310" s="130">
        <f>設定!$I$12</f>
        <v>1</v>
      </c>
      <c r="W310" s="187">
        <f>設定!$E$24</f>
        <v>0</v>
      </c>
      <c r="X310" s="951">
        <f t="shared" si="72"/>
        <v>39600</v>
      </c>
      <c r="Y310" s="130">
        <f>設定!$E$35</f>
        <v>0</v>
      </c>
      <c r="Z310" s="130">
        <f>設定!$I$35</f>
        <v>1</v>
      </c>
      <c r="AA310" s="188">
        <f>設定!$D$41</f>
        <v>0</v>
      </c>
      <c r="AB310" s="187">
        <f>設定!$E$50</f>
        <v>1</v>
      </c>
      <c r="AC310" s="950">
        <f t="shared" si="68"/>
        <v>39600</v>
      </c>
      <c r="AD310" s="186">
        <f>設定!$D$78</f>
        <v>1.1000000000000001</v>
      </c>
      <c r="AE310" s="130">
        <f>設定!$E$82</f>
        <v>0</v>
      </c>
      <c r="AF310" s="130">
        <f>設定!$I$82</f>
        <v>0</v>
      </c>
      <c r="AG310" s="952">
        <f t="shared" si="69"/>
        <v>43560</v>
      </c>
      <c r="AH310" s="130">
        <f>設定!$E$35</f>
        <v>0</v>
      </c>
      <c r="AI310" s="130">
        <f>設定!$I$35</f>
        <v>1</v>
      </c>
      <c r="AJ310" s="187">
        <f>設定!$E$69</f>
        <v>0</v>
      </c>
      <c r="AK310" s="953">
        <f t="shared" si="70"/>
        <v>39600</v>
      </c>
      <c r="AL310" s="186">
        <f>設定!$D$78</f>
        <v>1.1000000000000001</v>
      </c>
      <c r="AM310" s="130">
        <f>設定!$E$82</f>
        <v>0</v>
      </c>
      <c r="AN310" s="130">
        <f>設定!$I$82</f>
        <v>0</v>
      </c>
      <c r="AO310" s="954">
        <f t="shared" si="73"/>
        <v>43560</v>
      </c>
      <c r="AP310" s="168"/>
      <c r="AQ310" s="203">
        <f t="shared" si="62"/>
        <v>1</v>
      </c>
    </row>
    <row r="311" spans="1:43">
      <c r="B311" s="246">
        <v>1</v>
      </c>
      <c r="D311" s="1" t="s">
        <v>695</v>
      </c>
      <c r="E311" s="1" t="s">
        <v>318</v>
      </c>
      <c r="F311" s="1" t="s">
        <v>692</v>
      </c>
      <c r="G311" s="208" t="str">
        <f t="shared" si="74"/>
        <v>225</v>
      </c>
      <c r="H311" s="208" t="str">
        <f t="shared" si="75"/>
        <v>55</v>
      </c>
      <c r="I311" s="208" t="str">
        <f t="shared" si="76"/>
        <v>18</v>
      </c>
      <c r="J311" s="130"/>
      <c r="L311" s="130"/>
      <c r="M311" s="174" t="s">
        <v>1730</v>
      </c>
      <c r="N311" s="1" t="s">
        <v>421</v>
      </c>
      <c r="O311" s="1" t="s">
        <v>183</v>
      </c>
      <c r="P311" s="1" t="str">
        <f t="shared" si="63"/>
        <v>△</v>
      </c>
      <c r="Q311" s="168">
        <v>39400</v>
      </c>
      <c r="R311" s="169">
        <f>設定!$F$3</f>
        <v>1</v>
      </c>
      <c r="S311" s="130">
        <f>設定!$E$6</f>
        <v>1</v>
      </c>
      <c r="T311" s="950">
        <f t="shared" si="61"/>
        <v>39400</v>
      </c>
      <c r="U311" s="130">
        <f>設定!$E$12</f>
        <v>0</v>
      </c>
      <c r="V311" s="130">
        <f>設定!$I$12</f>
        <v>1</v>
      </c>
      <c r="W311" s="170">
        <f>設定!$E$24</f>
        <v>0</v>
      </c>
      <c r="X311" s="951">
        <f t="shared" si="72"/>
        <v>39400</v>
      </c>
      <c r="Y311" s="130">
        <f>設定!$E$35</f>
        <v>0</v>
      </c>
      <c r="Z311" s="130">
        <f>設定!$I$35</f>
        <v>1</v>
      </c>
      <c r="AA311" s="171">
        <f>設定!$D$41</f>
        <v>0</v>
      </c>
      <c r="AB311" s="170">
        <f>設定!$E$50</f>
        <v>1</v>
      </c>
      <c r="AC311" s="950">
        <f t="shared" si="68"/>
        <v>39400</v>
      </c>
      <c r="AD311" s="169">
        <f>設定!$D$78</f>
        <v>1.1000000000000001</v>
      </c>
      <c r="AE311" s="130">
        <f>設定!$E$82</f>
        <v>0</v>
      </c>
      <c r="AF311" s="130">
        <f>設定!$I$82</f>
        <v>0</v>
      </c>
      <c r="AG311" s="952">
        <f t="shared" si="69"/>
        <v>43340</v>
      </c>
      <c r="AH311" s="130">
        <f>設定!$E$35</f>
        <v>0</v>
      </c>
      <c r="AI311" s="130">
        <f>設定!$I$35</f>
        <v>1</v>
      </c>
      <c r="AJ311" s="170">
        <f>設定!$E$69</f>
        <v>0</v>
      </c>
      <c r="AK311" s="953">
        <f t="shared" si="70"/>
        <v>39400</v>
      </c>
      <c r="AL311" s="169">
        <f>設定!$D$78</f>
        <v>1.1000000000000001</v>
      </c>
      <c r="AM311" s="130">
        <f>設定!$E$82</f>
        <v>0</v>
      </c>
      <c r="AN311" s="130">
        <f>設定!$I$82</f>
        <v>0</v>
      </c>
      <c r="AO311" s="954">
        <f t="shared" si="73"/>
        <v>43340</v>
      </c>
      <c r="AP311" s="168"/>
      <c r="AQ311" s="203">
        <f t="shared" si="62"/>
        <v>1</v>
      </c>
    </row>
    <row r="312" spans="1:43">
      <c r="A312" s="1" t="s">
        <v>1836</v>
      </c>
      <c r="B312" s="246">
        <v>1</v>
      </c>
      <c r="D312" s="215" t="s">
        <v>1718</v>
      </c>
      <c r="E312" s="215" t="s">
        <v>318</v>
      </c>
      <c r="F312" s="215" t="s">
        <v>692</v>
      </c>
      <c r="G312" s="249">
        <v>225</v>
      </c>
      <c r="H312" s="249">
        <v>55</v>
      </c>
      <c r="I312" s="249">
        <v>18</v>
      </c>
      <c r="J312" s="215"/>
      <c r="K312" s="249"/>
      <c r="L312" s="215"/>
      <c r="M312" s="249" t="s">
        <v>1837</v>
      </c>
      <c r="N312" s="215" t="s">
        <v>27</v>
      </c>
      <c r="O312" s="215" t="s">
        <v>1719</v>
      </c>
      <c r="P312" s="1" t="str">
        <f>IF(M312="△","△","") &amp; J312 &amp; K312 &amp; L312</f>
        <v/>
      </c>
      <c r="Q312" s="949">
        <v>41700</v>
      </c>
      <c r="R312" s="186">
        <f>設定!$F$3</f>
        <v>1</v>
      </c>
      <c r="S312" s="130">
        <f>設定!$E$6</f>
        <v>1</v>
      </c>
      <c r="T312" s="950">
        <f t="shared" si="61"/>
        <v>41700</v>
      </c>
      <c r="U312" s="130">
        <f>設定!$E$12</f>
        <v>0</v>
      </c>
      <c r="V312" s="130">
        <f>設定!$I$12</f>
        <v>1</v>
      </c>
      <c r="W312" s="187">
        <f>設定!$E$24</f>
        <v>0</v>
      </c>
      <c r="X312" s="951">
        <f>IF(U312=0,T312-ROUND(ROUND(T312*W312,0),-V312),IF(U312=1,T312-ROUNDUP(ROUND(T312*W312,0),-V312),IF(U312=2,T312-ROUNDDOWN(ROUND(T312*W312,0),-V312))))</f>
        <v>41700</v>
      </c>
      <c r="Y312" s="130">
        <f>設定!$E$35</f>
        <v>0</v>
      </c>
      <c r="Z312" s="130">
        <f>設定!$I$35</f>
        <v>1</v>
      </c>
      <c r="AA312" s="188">
        <f>設定!$D$41</f>
        <v>0</v>
      </c>
      <c r="AB312" s="170">
        <f>設定!$E$50</f>
        <v>1</v>
      </c>
      <c r="AC312" s="950">
        <f>IF(Y312=0,ROUND(AB312*X312,-Z312),IF(Y312=1,ROUNDUP(AB312*X312,-Z312),IF(Y312=2,ROUNDDOWN(AB312*X312,-Z312))))+AA312</f>
        <v>41700</v>
      </c>
      <c r="AD312" s="186">
        <f>設定!$D$78</f>
        <v>1.1000000000000001</v>
      </c>
      <c r="AE312" s="130">
        <f>設定!$E$82</f>
        <v>0</v>
      </c>
      <c r="AF312" s="130">
        <f>設定!$I$82</f>
        <v>0</v>
      </c>
      <c r="AG312" s="952">
        <f>IF(AE312=0,ROUND(AD312*AC312,-AF312),IF(AE312=1,ROUNDUP(AD312*AC312,-AF312),IF(AE312=2,ROUNDDOWN(AD312*AC312,-AF312))))</f>
        <v>45870</v>
      </c>
      <c r="AH312" s="130">
        <f>設定!$E$35</f>
        <v>0</v>
      </c>
      <c r="AI312" s="130">
        <f>設定!$I$35</f>
        <v>1</v>
      </c>
      <c r="AJ312" s="170">
        <f>設定!$E$69</f>
        <v>0</v>
      </c>
      <c r="AK312" s="953">
        <f>IF(AH312=0,ROUND(X312/(1-AJ312),-AI312),IF(AH312=1,ROUNDUP(X312/(1-AJ312),-AI312),IF(AH312=2,ROUNDDOWN(X312/(1-AJ312),-AI312))))</f>
        <v>41700</v>
      </c>
      <c r="AL312" s="186">
        <f>設定!$D$78</f>
        <v>1.1000000000000001</v>
      </c>
      <c r="AM312" s="130">
        <f>設定!$E$82</f>
        <v>0</v>
      </c>
      <c r="AN312" s="130">
        <f>設定!$I$82</f>
        <v>0</v>
      </c>
      <c r="AO312" s="954">
        <f>IF(AM312=0,ROUND(AL312*AK312,-AN312),IF(AM312=1,ROUNDUP(AL312*AK312,-AN312),IF(AM312=2,ROUNDDOWN(AL312*AK312,-AN312))))</f>
        <v>45870</v>
      </c>
      <c r="AQ312" s="206">
        <f t="shared" si="62"/>
        <v>1</v>
      </c>
    </row>
    <row r="313" spans="1:43">
      <c r="B313" s="246">
        <v>1</v>
      </c>
      <c r="D313" s="1" t="s">
        <v>425</v>
      </c>
      <c r="E313" s="1" t="s">
        <v>318</v>
      </c>
      <c r="F313" s="1" t="s">
        <v>692</v>
      </c>
      <c r="G313" s="208" t="str">
        <f t="shared" si="74"/>
        <v>235</v>
      </c>
      <c r="H313" s="208" t="str">
        <f t="shared" si="75"/>
        <v>55</v>
      </c>
      <c r="I313" s="208" t="str">
        <f t="shared" si="76"/>
        <v>18</v>
      </c>
      <c r="J313" s="130"/>
      <c r="L313" s="130"/>
      <c r="M313" s="130" t="s">
        <v>1837</v>
      </c>
      <c r="N313" s="1" t="s">
        <v>130</v>
      </c>
      <c r="O313" s="1" t="s">
        <v>858</v>
      </c>
      <c r="P313" s="1" t="str">
        <f t="shared" si="63"/>
        <v/>
      </c>
      <c r="Q313" s="168">
        <v>43100</v>
      </c>
      <c r="R313" s="169">
        <f>設定!$F$3</f>
        <v>1</v>
      </c>
      <c r="S313" s="130">
        <f>設定!$E$6</f>
        <v>1</v>
      </c>
      <c r="T313" s="950">
        <f t="shared" si="61"/>
        <v>43100</v>
      </c>
      <c r="U313" s="130">
        <f>設定!$E$12</f>
        <v>0</v>
      </c>
      <c r="V313" s="130">
        <f>設定!$I$12</f>
        <v>1</v>
      </c>
      <c r="W313" s="170">
        <f>設定!$E$24</f>
        <v>0</v>
      </c>
      <c r="X313" s="951">
        <f t="shared" si="72"/>
        <v>43100</v>
      </c>
      <c r="Y313" s="130">
        <f>設定!$E$35</f>
        <v>0</v>
      </c>
      <c r="Z313" s="130">
        <f>設定!$I$35</f>
        <v>1</v>
      </c>
      <c r="AA313" s="171">
        <f>設定!$D$41</f>
        <v>0</v>
      </c>
      <c r="AB313" s="170">
        <f>設定!$E$50</f>
        <v>1</v>
      </c>
      <c r="AC313" s="950">
        <f t="shared" si="68"/>
        <v>43100</v>
      </c>
      <c r="AD313" s="169">
        <f>設定!$D$78</f>
        <v>1.1000000000000001</v>
      </c>
      <c r="AE313" s="130">
        <f>設定!$E$82</f>
        <v>0</v>
      </c>
      <c r="AF313" s="130">
        <f>設定!$I$82</f>
        <v>0</v>
      </c>
      <c r="AG313" s="952">
        <f t="shared" si="69"/>
        <v>47410</v>
      </c>
      <c r="AH313" s="130">
        <f>設定!$E$35</f>
        <v>0</v>
      </c>
      <c r="AI313" s="130">
        <f>設定!$I$35</f>
        <v>1</v>
      </c>
      <c r="AJ313" s="170">
        <f>設定!$E$69</f>
        <v>0</v>
      </c>
      <c r="AK313" s="953">
        <f t="shared" si="70"/>
        <v>43100</v>
      </c>
      <c r="AL313" s="169">
        <f>設定!$D$78</f>
        <v>1.1000000000000001</v>
      </c>
      <c r="AM313" s="130">
        <f>設定!$E$82</f>
        <v>0</v>
      </c>
      <c r="AN313" s="130">
        <f>設定!$I$82</f>
        <v>0</v>
      </c>
      <c r="AO313" s="954">
        <f t="shared" si="73"/>
        <v>47410</v>
      </c>
      <c r="AP313" s="168"/>
      <c r="AQ313" s="203">
        <f t="shared" si="62"/>
        <v>1</v>
      </c>
    </row>
    <row r="314" spans="1:43">
      <c r="B314" s="246">
        <v>1</v>
      </c>
      <c r="D314" s="1" t="s">
        <v>820</v>
      </c>
      <c r="E314" s="1" t="s">
        <v>318</v>
      </c>
      <c r="F314" s="1" t="s">
        <v>692</v>
      </c>
      <c r="G314" s="208" t="str">
        <f t="shared" si="74"/>
        <v>255</v>
      </c>
      <c r="H314" s="208" t="str">
        <f t="shared" si="75"/>
        <v>55</v>
      </c>
      <c r="I314" s="208" t="str">
        <f t="shared" si="76"/>
        <v>18</v>
      </c>
      <c r="J314" s="130" t="s">
        <v>304</v>
      </c>
      <c r="L314" s="130"/>
      <c r="M314" s="130" t="s">
        <v>1837</v>
      </c>
      <c r="N314" s="1" t="s">
        <v>821</v>
      </c>
      <c r="O314" s="1" t="s">
        <v>859</v>
      </c>
      <c r="P314" s="1" t="str">
        <f t="shared" si="63"/>
        <v>★</v>
      </c>
      <c r="Q314" s="168">
        <v>47100</v>
      </c>
      <c r="R314" s="186">
        <f>設定!$F$3</f>
        <v>1</v>
      </c>
      <c r="S314" s="130">
        <f>設定!$E$6</f>
        <v>1</v>
      </c>
      <c r="T314" s="950">
        <f t="shared" si="61"/>
        <v>47100</v>
      </c>
      <c r="U314" s="130">
        <f>設定!$E$12</f>
        <v>0</v>
      </c>
      <c r="V314" s="130">
        <f>設定!$I$12</f>
        <v>1</v>
      </c>
      <c r="W314" s="187">
        <f>設定!$E$24</f>
        <v>0</v>
      </c>
      <c r="X314" s="951">
        <f t="shared" si="72"/>
        <v>47100</v>
      </c>
      <c r="Y314" s="130">
        <f>設定!$E$35</f>
        <v>0</v>
      </c>
      <c r="Z314" s="130">
        <f>設定!$I$35</f>
        <v>1</v>
      </c>
      <c r="AA314" s="188">
        <f>設定!$D$41</f>
        <v>0</v>
      </c>
      <c r="AB314" s="187">
        <f>設定!$E$50</f>
        <v>1</v>
      </c>
      <c r="AC314" s="950">
        <f t="shared" si="68"/>
        <v>47100</v>
      </c>
      <c r="AD314" s="186">
        <f>設定!$D$78</f>
        <v>1.1000000000000001</v>
      </c>
      <c r="AE314" s="130">
        <f>設定!$E$82</f>
        <v>0</v>
      </c>
      <c r="AF314" s="130">
        <f>設定!$I$82</f>
        <v>0</v>
      </c>
      <c r="AG314" s="952">
        <f t="shared" si="69"/>
        <v>51810</v>
      </c>
      <c r="AH314" s="130">
        <f>設定!$E$35</f>
        <v>0</v>
      </c>
      <c r="AI314" s="130">
        <f>設定!$I$35</f>
        <v>1</v>
      </c>
      <c r="AJ314" s="187">
        <f>設定!$E$69</f>
        <v>0</v>
      </c>
      <c r="AK314" s="953">
        <f t="shared" si="70"/>
        <v>47100</v>
      </c>
      <c r="AL314" s="186">
        <f>設定!$D$78</f>
        <v>1.1000000000000001</v>
      </c>
      <c r="AM314" s="130">
        <f>設定!$E$82</f>
        <v>0</v>
      </c>
      <c r="AN314" s="130">
        <f>設定!$I$82</f>
        <v>0</v>
      </c>
      <c r="AO314" s="954">
        <f t="shared" si="73"/>
        <v>51810</v>
      </c>
      <c r="AP314" s="168"/>
      <c r="AQ314" s="203">
        <f t="shared" si="62"/>
        <v>1</v>
      </c>
    </row>
    <row r="315" spans="1:43">
      <c r="B315" s="246">
        <v>1</v>
      </c>
      <c r="D315" s="1" t="s">
        <v>696</v>
      </c>
      <c r="E315" s="1" t="s">
        <v>318</v>
      </c>
      <c r="F315" s="1" t="s">
        <v>692</v>
      </c>
      <c r="G315" s="208" t="str">
        <f t="shared" si="74"/>
        <v>225</v>
      </c>
      <c r="H315" s="208" t="str">
        <f t="shared" si="75"/>
        <v>60</v>
      </c>
      <c r="I315" s="208" t="str">
        <f t="shared" si="76"/>
        <v>18</v>
      </c>
      <c r="J315" s="130" t="s">
        <v>304</v>
      </c>
      <c r="L315" s="130"/>
      <c r="M315" s="130" t="s">
        <v>1837</v>
      </c>
      <c r="N315" s="1" t="s">
        <v>977</v>
      </c>
      <c r="O315" s="1" t="s">
        <v>1538</v>
      </c>
      <c r="P315" s="1" t="str">
        <f t="shared" si="63"/>
        <v>★</v>
      </c>
      <c r="Q315" s="168">
        <v>35400</v>
      </c>
      <c r="R315" s="169">
        <f>設定!$F$3</f>
        <v>1</v>
      </c>
      <c r="S315" s="130">
        <f>設定!$E$6</f>
        <v>1</v>
      </c>
      <c r="T315" s="950">
        <f t="shared" si="61"/>
        <v>35400</v>
      </c>
      <c r="U315" s="130">
        <f>設定!$E$12</f>
        <v>0</v>
      </c>
      <c r="V315" s="130">
        <f>設定!$I$12</f>
        <v>1</v>
      </c>
      <c r="W315" s="170">
        <f>設定!$E$24</f>
        <v>0</v>
      </c>
      <c r="X315" s="951">
        <f t="shared" si="72"/>
        <v>35400</v>
      </c>
      <c r="Y315" s="130">
        <f>設定!$E$35</f>
        <v>0</v>
      </c>
      <c r="Z315" s="130">
        <f>設定!$I$35</f>
        <v>1</v>
      </c>
      <c r="AA315" s="171">
        <f>設定!$D$41</f>
        <v>0</v>
      </c>
      <c r="AB315" s="170">
        <f>設定!$E$50</f>
        <v>1</v>
      </c>
      <c r="AC315" s="950">
        <f t="shared" si="68"/>
        <v>35400</v>
      </c>
      <c r="AD315" s="169">
        <f>設定!$D$78</f>
        <v>1.1000000000000001</v>
      </c>
      <c r="AE315" s="130">
        <f>設定!$E$82</f>
        <v>0</v>
      </c>
      <c r="AF315" s="130">
        <f>設定!$I$82</f>
        <v>0</v>
      </c>
      <c r="AG315" s="952">
        <f t="shared" si="69"/>
        <v>38940</v>
      </c>
      <c r="AH315" s="130">
        <f>設定!$E$35</f>
        <v>0</v>
      </c>
      <c r="AI315" s="130">
        <f>設定!$I$35</f>
        <v>1</v>
      </c>
      <c r="AJ315" s="170">
        <f>設定!$E$69</f>
        <v>0</v>
      </c>
      <c r="AK315" s="953">
        <f t="shared" si="70"/>
        <v>35400</v>
      </c>
      <c r="AL315" s="169">
        <f>設定!$D$78</f>
        <v>1.1000000000000001</v>
      </c>
      <c r="AM315" s="130">
        <f>設定!$E$82</f>
        <v>0</v>
      </c>
      <c r="AN315" s="130">
        <f>設定!$I$82</f>
        <v>0</v>
      </c>
      <c r="AO315" s="954">
        <f t="shared" si="73"/>
        <v>38940</v>
      </c>
      <c r="AP315" s="168"/>
      <c r="AQ315" s="203">
        <f t="shared" si="62"/>
        <v>1</v>
      </c>
    </row>
    <row r="316" spans="1:43">
      <c r="B316" s="246">
        <v>1</v>
      </c>
      <c r="D316" s="1" t="s">
        <v>427</v>
      </c>
      <c r="E316" s="1" t="s">
        <v>318</v>
      </c>
      <c r="F316" s="1" t="s">
        <v>692</v>
      </c>
      <c r="G316" s="208" t="str">
        <f t="shared" si="74"/>
        <v>235</v>
      </c>
      <c r="H316" s="208" t="str">
        <f t="shared" si="75"/>
        <v>60</v>
      </c>
      <c r="I316" s="208" t="str">
        <f t="shared" si="76"/>
        <v>18</v>
      </c>
      <c r="J316" s="130" t="s">
        <v>672</v>
      </c>
      <c r="L316" s="130"/>
      <c r="M316" s="174" t="s">
        <v>1730</v>
      </c>
      <c r="N316" s="1" t="s">
        <v>979</v>
      </c>
      <c r="O316" s="1" t="s">
        <v>1356</v>
      </c>
      <c r="P316" s="1" t="str">
        <f t="shared" si="63"/>
        <v>△★</v>
      </c>
      <c r="Q316" s="168">
        <v>34000</v>
      </c>
      <c r="R316" s="169">
        <f>設定!$F$3</f>
        <v>1</v>
      </c>
      <c r="S316" s="130">
        <f>設定!$E$6</f>
        <v>1</v>
      </c>
      <c r="T316" s="950">
        <f t="shared" si="61"/>
        <v>34000</v>
      </c>
      <c r="U316" s="130">
        <f>設定!$E$12</f>
        <v>0</v>
      </c>
      <c r="V316" s="130">
        <f>設定!$I$12</f>
        <v>1</v>
      </c>
      <c r="W316" s="170">
        <f>設定!$E$24</f>
        <v>0</v>
      </c>
      <c r="X316" s="951">
        <f t="shared" si="72"/>
        <v>34000</v>
      </c>
      <c r="Y316" s="130">
        <f>設定!$E$35</f>
        <v>0</v>
      </c>
      <c r="Z316" s="130">
        <f>設定!$I$35</f>
        <v>1</v>
      </c>
      <c r="AA316" s="171">
        <f>設定!$D$41</f>
        <v>0</v>
      </c>
      <c r="AB316" s="170">
        <f>設定!$E$50</f>
        <v>1</v>
      </c>
      <c r="AC316" s="950">
        <f t="shared" si="68"/>
        <v>34000</v>
      </c>
      <c r="AD316" s="169">
        <f>設定!$D$78</f>
        <v>1.1000000000000001</v>
      </c>
      <c r="AE316" s="130">
        <f>設定!$E$82</f>
        <v>0</v>
      </c>
      <c r="AF316" s="130">
        <f>設定!$I$82</f>
        <v>0</v>
      </c>
      <c r="AG316" s="952">
        <f t="shared" si="69"/>
        <v>37400</v>
      </c>
      <c r="AH316" s="130">
        <f>設定!$E$35</f>
        <v>0</v>
      </c>
      <c r="AI316" s="130">
        <f>設定!$I$35</f>
        <v>1</v>
      </c>
      <c r="AJ316" s="170">
        <f>設定!$E$69</f>
        <v>0</v>
      </c>
      <c r="AK316" s="953">
        <f t="shared" si="70"/>
        <v>34000</v>
      </c>
      <c r="AL316" s="169">
        <f>設定!$D$78</f>
        <v>1.1000000000000001</v>
      </c>
      <c r="AM316" s="130">
        <f>設定!$E$82</f>
        <v>0</v>
      </c>
      <c r="AN316" s="130">
        <f>設定!$I$82</f>
        <v>0</v>
      </c>
      <c r="AO316" s="954">
        <f t="shared" si="73"/>
        <v>37400</v>
      </c>
      <c r="AP316" s="168"/>
      <c r="AQ316" s="203">
        <f t="shared" si="62"/>
        <v>1</v>
      </c>
    </row>
    <row r="317" spans="1:43">
      <c r="A317" s="1" t="s">
        <v>1836</v>
      </c>
      <c r="B317" s="246">
        <v>1</v>
      </c>
      <c r="D317" s="215" t="s">
        <v>1720</v>
      </c>
      <c r="E317" s="215" t="s">
        <v>318</v>
      </c>
      <c r="F317" s="215" t="s">
        <v>692</v>
      </c>
      <c r="G317" s="249">
        <v>235</v>
      </c>
      <c r="H317" s="249">
        <v>60</v>
      </c>
      <c r="I317" s="249">
        <v>18</v>
      </c>
      <c r="J317" s="249" t="s">
        <v>304</v>
      </c>
      <c r="K317" s="249"/>
      <c r="L317" s="215"/>
      <c r="M317" s="249" t="s">
        <v>1837</v>
      </c>
      <c r="N317" s="215" t="s">
        <v>146</v>
      </c>
      <c r="O317" s="215" t="s">
        <v>1721</v>
      </c>
      <c r="P317" s="1" t="str">
        <f>IF(M317="△","△","") &amp; J317 &amp; K317 &amp; L317</f>
        <v>★</v>
      </c>
      <c r="Q317" s="949">
        <v>36000</v>
      </c>
      <c r="R317" s="186">
        <f>設定!$F$3</f>
        <v>1</v>
      </c>
      <c r="S317" s="130">
        <f>設定!$E$6</f>
        <v>1</v>
      </c>
      <c r="T317" s="950">
        <f t="shared" si="61"/>
        <v>36000</v>
      </c>
      <c r="U317" s="130">
        <f>設定!$E$12</f>
        <v>0</v>
      </c>
      <c r="V317" s="130">
        <f>設定!$I$12</f>
        <v>1</v>
      </c>
      <c r="W317" s="187">
        <f>設定!$E$24</f>
        <v>0</v>
      </c>
      <c r="X317" s="951">
        <f>IF(U317=0,T317-ROUND(ROUND(T317*W317,0),-V317),IF(U317=1,T317-ROUNDUP(ROUND(T317*W317,0),-V317),IF(U317=2,T317-ROUNDDOWN(ROUND(T317*W317,0),-V317))))</f>
        <v>36000</v>
      </c>
      <c r="Y317" s="130">
        <f>設定!$E$35</f>
        <v>0</v>
      </c>
      <c r="Z317" s="130">
        <f>設定!$I$35</f>
        <v>1</v>
      </c>
      <c r="AA317" s="188">
        <f>設定!$D$41</f>
        <v>0</v>
      </c>
      <c r="AB317" s="170">
        <f>設定!$E$50</f>
        <v>1</v>
      </c>
      <c r="AC317" s="950">
        <f>IF(Y317=0,ROUND(AB317*X317,-Z317),IF(Y317=1,ROUNDUP(AB317*X317,-Z317),IF(Y317=2,ROUNDDOWN(AB317*X317,-Z317))))+AA317</f>
        <v>36000</v>
      </c>
      <c r="AD317" s="186">
        <f>設定!$D$78</f>
        <v>1.1000000000000001</v>
      </c>
      <c r="AE317" s="130">
        <f>設定!$E$82</f>
        <v>0</v>
      </c>
      <c r="AF317" s="130">
        <f>設定!$I$82</f>
        <v>0</v>
      </c>
      <c r="AG317" s="952">
        <f>IF(AE317=0,ROUND(AD317*AC317,-AF317),IF(AE317=1,ROUNDUP(AD317*AC317,-AF317),IF(AE317=2,ROUNDDOWN(AD317*AC317,-AF317))))</f>
        <v>39600</v>
      </c>
      <c r="AH317" s="130">
        <f>設定!$E$35</f>
        <v>0</v>
      </c>
      <c r="AI317" s="130">
        <f>設定!$I$35</f>
        <v>1</v>
      </c>
      <c r="AJ317" s="170">
        <f>設定!$E$69</f>
        <v>0</v>
      </c>
      <c r="AK317" s="953">
        <f>IF(AH317=0,ROUND(X317/(1-AJ317),-AI317),IF(AH317=1,ROUNDUP(X317/(1-AJ317),-AI317),IF(AH317=2,ROUNDDOWN(X317/(1-AJ317),-AI317))))</f>
        <v>36000</v>
      </c>
      <c r="AL317" s="186">
        <f>設定!$D$78</f>
        <v>1.1000000000000001</v>
      </c>
      <c r="AM317" s="130">
        <f>設定!$E$82</f>
        <v>0</v>
      </c>
      <c r="AN317" s="130">
        <f>設定!$I$82</f>
        <v>0</v>
      </c>
      <c r="AO317" s="954">
        <f>IF(AM317=0,ROUND(AL317*AK317,-AN317),IF(AM317=1,ROUNDUP(AL317*AK317,-AN317),IF(AM317=2,ROUNDDOWN(AL317*AK317,-AN317))))</f>
        <v>39600</v>
      </c>
      <c r="AQ317" s="206">
        <f t="shared" si="62"/>
        <v>1</v>
      </c>
    </row>
    <row r="318" spans="1:43">
      <c r="A318" s="246"/>
      <c r="B318" s="246">
        <v>1</v>
      </c>
      <c r="D318" s="1" t="s">
        <v>1510</v>
      </c>
      <c r="E318" s="1" t="s">
        <v>318</v>
      </c>
      <c r="F318" s="1" t="s">
        <v>692</v>
      </c>
      <c r="G318" s="208">
        <v>245</v>
      </c>
      <c r="H318" s="208">
        <v>60</v>
      </c>
      <c r="I318" s="208">
        <v>18</v>
      </c>
      <c r="J318" s="130" t="s">
        <v>304</v>
      </c>
      <c r="L318" s="244"/>
      <c r="M318" s="130" t="s">
        <v>1837</v>
      </c>
      <c r="N318" s="1" t="s">
        <v>147</v>
      </c>
      <c r="O318" s="1" t="s">
        <v>1511</v>
      </c>
      <c r="P318" s="1" t="str">
        <f t="shared" si="63"/>
        <v>★</v>
      </c>
      <c r="Q318" s="168">
        <v>37600</v>
      </c>
      <c r="R318" s="186">
        <f>設定!$F$3</f>
        <v>1</v>
      </c>
      <c r="S318" s="130">
        <f>設定!$E$6</f>
        <v>1</v>
      </c>
      <c r="T318" s="950">
        <f t="shared" si="61"/>
        <v>37600</v>
      </c>
      <c r="U318" s="130">
        <f>設定!$E$12</f>
        <v>0</v>
      </c>
      <c r="V318" s="130">
        <f>設定!$I$12</f>
        <v>1</v>
      </c>
      <c r="W318" s="187">
        <f>設定!$E$24</f>
        <v>0</v>
      </c>
      <c r="X318" s="951">
        <f t="shared" ref="X318" si="77">IF(U318=0,T318-ROUND(ROUND(T318*W318,0),-V318),IF(U318=1,T318-ROUNDUP(ROUND(T318*W318,0),-V318),IF(U318=2,T318-ROUNDDOWN(ROUND(T318*W318,0),-V318))))</f>
        <v>37600</v>
      </c>
      <c r="Y318" s="130">
        <f>設定!$E$35</f>
        <v>0</v>
      </c>
      <c r="Z318" s="130">
        <f>設定!$I$35</f>
        <v>1</v>
      </c>
      <c r="AA318" s="188">
        <f>設定!$D$41</f>
        <v>0</v>
      </c>
      <c r="AB318" s="187">
        <f>設定!$E$50</f>
        <v>1</v>
      </c>
      <c r="AC318" s="950">
        <f t="shared" ref="AC318" si="78">IF(Y318=0,ROUND(AB318*X318,-Z318),IF(Y318=1,ROUNDUP(AB318*X318,-Z318),IF(Y318=2,ROUNDDOWN(AB318*X318,-Z318))))+AA318</f>
        <v>37600</v>
      </c>
      <c r="AD318" s="186">
        <f>設定!$D$78</f>
        <v>1.1000000000000001</v>
      </c>
      <c r="AE318" s="130">
        <f>設定!$E$82</f>
        <v>0</v>
      </c>
      <c r="AF318" s="130">
        <f>設定!$I$82</f>
        <v>0</v>
      </c>
      <c r="AG318" s="952">
        <f t="shared" ref="AG318" si="79">IF(AE318=0,ROUND(AD318*AC318,-AF318),IF(AE318=1,ROUNDUP(AD318*AC318,-AF318),IF(AE318=2,ROUNDDOWN(AD318*AC318,-AF318))))</f>
        <v>41360</v>
      </c>
      <c r="AH318" s="130">
        <f>設定!$E$35</f>
        <v>0</v>
      </c>
      <c r="AI318" s="130">
        <f>設定!$I$35</f>
        <v>1</v>
      </c>
      <c r="AJ318" s="187">
        <f>設定!$E$69</f>
        <v>0</v>
      </c>
      <c r="AK318" s="953">
        <f t="shared" ref="AK318" si="80">IF(AH318=0,ROUND(X318/(1-AJ318),-AI318),IF(AH318=1,ROUNDUP(X318/(1-AJ318),-AI318),IF(AH318=2,ROUNDDOWN(X318/(1-AJ318),-AI318))))</f>
        <v>37600</v>
      </c>
      <c r="AL318" s="186">
        <f>設定!$D$78</f>
        <v>1.1000000000000001</v>
      </c>
      <c r="AM318" s="130">
        <f>設定!$E$82</f>
        <v>0</v>
      </c>
      <c r="AN318" s="130">
        <f>設定!$I$82</f>
        <v>0</v>
      </c>
      <c r="AO318" s="954">
        <f t="shared" ref="AO318" si="81">IF(AM318=0,ROUND(AL318*AK318,-AN318),IF(AM318=1,ROUNDUP(AL318*AK318,-AN318),IF(AM318=2,ROUNDDOWN(AL318*AK318,-AN318))))</f>
        <v>41360</v>
      </c>
      <c r="AP318" s="168"/>
      <c r="AQ318" s="203">
        <f t="shared" si="62"/>
        <v>1</v>
      </c>
    </row>
    <row r="319" spans="1:43">
      <c r="B319" s="246">
        <v>1</v>
      </c>
      <c r="D319" s="1" t="s">
        <v>697</v>
      </c>
      <c r="E319" s="1" t="s">
        <v>318</v>
      </c>
      <c r="F319" s="1" t="s">
        <v>692</v>
      </c>
      <c r="G319" s="208" t="str">
        <f t="shared" ref="G319:G326" si="82">LEFT(O319,3)</f>
        <v>255</v>
      </c>
      <c r="H319" s="208" t="str">
        <f t="shared" ref="H319:H326" si="83">MID(O319,5,2)</f>
        <v>60</v>
      </c>
      <c r="I319" s="208" t="str">
        <f t="shared" ref="I319:I326" si="84">MID(O319,8,2)</f>
        <v>18</v>
      </c>
      <c r="J319" s="130" t="s">
        <v>304</v>
      </c>
      <c r="L319" s="130"/>
      <c r="M319" s="130" t="s">
        <v>1837</v>
      </c>
      <c r="N319" s="1" t="s">
        <v>712</v>
      </c>
      <c r="O319" s="1" t="s">
        <v>1539</v>
      </c>
      <c r="P319" s="1" t="str">
        <f t="shared" si="63"/>
        <v>★</v>
      </c>
      <c r="Q319" s="168">
        <v>38600</v>
      </c>
      <c r="R319" s="169">
        <f>設定!$F$3</f>
        <v>1</v>
      </c>
      <c r="S319" s="130">
        <f>設定!$E$6</f>
        <v>1</v>
      </c>
      <c r="T319" s="950">
        <f t="shared" si="61"/>
        <v>38600</v>
      </c>
      <c r="U319" s="130">
        <f>設定!$E$12</f>
        <v>0</v>
      </c>
      <c r="V319" s="130">
        <f>設定!$I$12</f>
        <v>1</v>
      </c>
      <c r="W319" s="170">
        <f>設定!$E$24</f>
        <v>0</v>
      </c>
      <c r="X319" s="951">
        <f t="shared" si="72"/>
        <v>38600</v>
      </c>
      <c r="Y319" s="130">
        <f>設定!$E$35</f>
        <v>0</v>
      </c>
      <c r="Z319" s="130">
        <f>設定!$I$35</f>
        <v>1</v>
      </c>
      <c r="AA319" s="171">
        <f>設定!$D$41</f>
        <v>0</v>
      </c>
      <c r="AB319" s="170">
        <f>設定!$E$50</f>
        <v>1</v>
      </c>
      <c r="AC319" s="950">
        <f t="shared" si="68"/>
        <v>38600</v>
      </c>
      <c r="AD319" s="169">
        <f>設定!$D$78</f>
        <v>1.1000000000000001</v>
      </c>
      <c r="AE319" s="130">
        <f>設定!$E$82</f>
        <v>0</v>
      </c>
      <c r="AF319" s="130">
        <f>設定!$I$82</f>
        <v>0</v>
      </c>
      <c r="AG319" s="952">
        <f t="shared" si="69"/>
        <v>42460</v>
      </c>
      <c r="AH319" s="130">
        <f>設定!$E$35</f>
        <v>0</v>
      </c>
      <c r="AI319" s="130">
        <f>設定!$I$35</f>
        <v>1</v>
      </c>
      <c r="AJ319" s="170">
        <f>設定!$E$69</f>
        <v>0</v>
      </c>
      <c r="AK319" s="953">
        <f t="shared" si="70"/>
        <v>38600</v>
      </c>
      <c r="AL319" s="169">
        <f>設定!$D$78</f>
        <v>1.1000000000000001</v>
      </c>
      <c r="AM319" s="130">
        <f>設定!$E$82</f>
        <v>0</v>
      </c>
      <c r="AN319" s="130">
        <f>設定!$I$82</f>
        <v>0</v>
      </c>
      <c r="AO319" s="954">
        <f t="shared" si="73"/>
        <v>42460</v>
      </c>
      <c r="AP319" s="168"/>
      <c r="AQ319" s="203">
        <f t="shared" si="62"/>
        <v>1</v>
      </c>
    </row>
    <row r="320" spans="1:43">
      <c r="B320" s="246">
        <v>1</v>
      </c>
      <c r="D320" s="1" t="s">
        <v>499</v>
      </c>
      <c r="E320" s="1" t="s">
        <v>318</v>
      </c>
      <c r="F320" s="1" t="s">
        <v>692</v>
      </c>
      <c r="G320" s="208" t="str">
        <f t="shared" si="82"/>
        <v>265</v>
      </c>
      <c r="H320" s="208" t="str">
        <f t="shared" si="83"/>
        <v>60</v>
      </c>
      <c r="I320" s="208" t="str">
        <f t="shared" si="84"/>
        <v>18</v>
      </c>
      <c r="J320" s="130"/>
      <c r="L320" s="130"/>
      <c r="M320" s="130" t="s">
        <v>1837</v>
      </c>
      <c r="N320" s="1" t="s">
        <v>980</v>
      </c>
      <c r="O320" s="1" t="s">
        <v>721</v>
      </c>
      <c r="P320" s="1" t="str">
        <f t="shared" si="63"/>
        <v/>
      </c>
      <c r="Q320" s="168">
        <v>40500</v>
      </c>
      <c r="R320" s="169">
        <f>設定!$F$3</f>
        <v>1</v>
      </c>
      <c r="S320" s="130">
        <f>設定!$E$6</f>
        <v>1</v>
      </c>
      <c r="T320" s="950">
        <f t="shared" si="61"/>
        <v>40500</v>
      </c>
      <c r="U320" s="130">
        <f>設定!$E$12</f>
        <v>0</v>
      </c>
      <c r="V320" s="130">
        <f>設定!$I$12</f>
        <v>1</v>
      </c>
      <c r="W320" s="170">
        <f>設定!$E$24</f>
        <v>0</v>
      </c>
      <c r="X320" s="951">
        <f t="shared" si="72"/>
        <v>40500</v>
      </c>
      <c r="Y320" s="130">
        <f>設定!$E$35</f>
        <v>0</v>
      </c>
      <c r="Z320" s="130">
        <f>設定!$I$35</f>
        <v>1</v>
      </c>
      <c r="AA320" s="171">
        <f>設定!$D$41</f>
        <v>0</v>
      </c>
      <c r="AB320" s="170">
        <f>設定!$E$50</f>
        <v>1</v>
      </c>
      <c r="AC320" s="950">
        <f t="shared" si="68"/>
        <v>40500</v>
      </c>
      <c r="AD320" s="169">
        <f>設定!$D$78</f>
        <v>1.1000000000000001</v>
      </c>
      <c r="AE320" s="130">
        <f>設定!$E$82</f>
        <v>0</v>
      </c>
      <c r="AF320" s="130">
        <f>設定!$I$82</f>
        <v>0</v>
      </c>
      <c r="AG320" s="952">
        <f t="shared" si="69"/>
        <v>44550</v>
      </c>
      <c r="AH320" s="130">
        <f>設定!$E$35</f>
        <v>0</v>
      </c>
      <c r="AI320" s="130">
        <f>設定!$I$35</f>
        <v>1</v>
      </c>
      <c r="AJ320" s="170">
        <f>設定!$E$69</f>
        <v>0</v>
      </c>
      <c r="AK320" s="953">
        <f t="shared" si="70"/>
        <v>40500</v>
      </c>
      <c r="AL320" s="169">
        <f>設定!$D$78</f>
        <v>1.1000000000000001</v>
      </c>
      <c r="AM320" s="130">
        <f>設定!$E$82</f>
        <v>0</v>
      </c>
      <c r="AN320" s="130">
        <f>設定!$I$82</f>
        <v>0</v>
      </c>
      <c r="AO320" s="954">
        <f t="shared" si="73"/>
        <v>44550</v>
      </c>
      <c r="AP320" s="168"/>
      <c r="AQ320" s="203">
        <f t="shared" si="62"/>
        <v>1</v>
      </c>
    </row>
    <row r="321" spans="1:43">
      <c r="B321" s="246">
        <v>1</v>
      </c>
      <c r="D321" s="1" t="s">
        <v>698</v>
      </c>
      <c r="E321" s="1" t="s">
        <v>318</v>
      </c>
      <c r="F321" s="1" t="s">
        <v>692</v>
      </c>
      <c r="G321" s="208" t="str">
        <f t="shared" si="82"/>
        <v>275</v>
      </c>
      <c r="H321" s="208" t="str">
        <f t="shared" si="83"/>
        <v>60</v>
      </c>
      <c r="I321" s="208" t="str">
        <f t="shared" si="84"/>
        <v>18</v>
      </c>
      <c r="J321" s="130"/>
      <c r="L321" s="130"/>
      <c r="M321" s="130" t="s">
        <v>1837</v>
      </c>
      <c r="N321" s="1" t="s">
        <v>713</v>
      </c>
      <c r="O321" s="1" t="s">
        <v>722</v>
      </c>
      <c r="P321" s="1" t="str">
        <f t="shared" si="63"/>
        <v/>
      </c>
      <c r="Q321" s="168">
        <v>41600</v>
      </c>
      <c r="R321" s="169">
        <f>設定!$F$3</f>
        <v>1</v>
      </c>
      <c r="S321" s="130">
        <f>設定!$E$6</f>
        <v>1</v>
      </c>
      <c r="T321" s="950">
        <f t="shared" si="61"/>
        <v>41600</v>
      </c>
      <c r="U321" s="130">
        <f>設定!$E$12</f>
        <v>0</v>
      </c>
      <c r="V321" s="130">
        <f>設定!$I$12</f>
        <v>1</v>
      </c>
      <c r="W321" s="170">
        <f>設定!$E$24</f>
        <v>0</v>
      </c>
      <c r="X321" s="951">
        <f t="shared" si="72"/>
        <v>41600</v>
      </c>
      <c r="Y321" s="130">
        <f>設定!$E$35</f>
        <v>0</v>
      </c>
      <c r="Z321" s="130">
        <f>設定!$I$35</f>
        <v>1</v>
      </c>
      <c r="AA321" s="171">
        <f>設定!$D$41</f>
        <v>0</v>
      </c>
      <c r="AB321" s="170">
        <f>設定!$E$50</f>
        <v>1</v>
      </c>
      <c r="AC321" s="950">
        <f t="shared" si="68"/>
        <v>41600</v>
      </c>
      <c r="AD321" s="169">
        <f>設定!$D$78</f>
        <v>1.1000000000000001</v>
      </c>
      <c r="AE321" s="130">
        <f>設定!$E$82</f>
        <v>0</v>
      </c>
      <c r="AF321" s="130">
        <f>設定!$I$82</f>
        <v>0</v>
      </c>
      <c r="AG321" s="952">
        <f t="shared" si="69"/>
        <v>45760</v>
      </c>
      <c r="AH321" s="130">
        <f>設定!$E$35</f>
        <v>0</v>
      </c>
      <c r="AI321" s="130">
        <f>設定!$I$35</f>
        <v>1</v>
      </c>
      <c r="AJ321" s="170">
        <f>設定!$E$69</f>
        <v>0</v>
      </c>
      <c r="AK321" s="953">
        <f t="shared" si="70"/>
        <v>41600</v>
      </c>
      <c r="AL321" s="169">
        <f>設定!$D$78</f>
        <v>1.1000000000000001</v>
      </c>
      <c r="AM321" s="130">
        <f>設定!$E$82</f>
        <v>0</v>
      </c>
      <c r="AN321" s="130">
        <f>設定!$I$82</f>
        <v>0</v>
      </c>
      <c r="AO321" s="954">
        <f t="shared" si="73"/>
        <v>45760</v>
      </c>
      <c r="AP321" s="168"/>
      <c r="AQ321" s="203">
        <f t="shared" si="62"/>
        <v>1</v>
      </c>
    </row>
    <row r="322" spans="1:43">
      <c r="B322" s="246">
        <v>1</v>
      </c>
      <c r="D322" s="1" t="s">
        <v>699</v>
      </c>
      <c r="E322" s="1" t="s">
        <v>318</v>
      </c>
      <c r="F322" s="1" t="s">
        <v>692</v>
      </c>
      <c r="G322" s="208" t="str">
        <f t="shared" si="82"/>
        <v>285</v>
      </c>
      <c r="H322" s="208" t="str">
        <f t="shared" si="83"/>
        <v>60</v>
      </c>
      <c r="I322" s="208" t="str">
        <f t="shared" si="84"/>
        <v>18</v>
      </c>
      <c r="J322" s="130"/>
      <c r="L322" s="130"/>
      <c r="M322" s="130" t="s">
        <v>1837</v>
      </c>
      <c r="N322" s="1" t="s">
        <v>981</v>
      </c>
      <c r="O322" s="1" t="s">
        <v>860</v>
      </c>
      <c r="P322" s="1" t="str">
        <f t="shared" si="63"/>
        <v/>
      </c>
      <c r="Q322" s="168">
        <v>43600</v>
      </c>
      <c r="R322" s="169">
        <f>設定!$F$3</f>
        <v>1</v>
      </c>
      <c r="S322" s="130">
        <f>設定!$E$6</f>
        <v>1</v>
      </c>
      <c r="T322" s="950">
        <f t="shared" si="61"/>
        <v>43600</v>
      </c>
      <c r="U322" s="130">
        <f>設定!$E$12</f>
        <v>0</v>
      </c>
      <c r="V322" s="130">
        <f>設定!$I$12</f>
        <v>1</v>
      </c>
      <c r="W322" s="170">
        <f>設定!$E$24</f>
        <v>0</v>
      </c>
      <c r="X322" s="951">
        <f t="shared" si="72"/>
        <v>43600</v>
      </c>
      <c r="Y322" s="130">
        <f>設定!$E$35</f>
        <v>0</v>
      </c>
      <c r="Z322" s="130">
        <f>設定!$I$35</f>
        <v>1</v>
      </c>
      <c r="AA322" s="171">
        <f>設定!$D$41</f>
        <v>0</v>
      </c>
      <c r="AB322" s="170">
        <f>設定!$E$50</f>
        <v>1</v>
      </c>
      <c r="AC322" s="950">
        <f t="shared" si="68"/>
        <v>43600</v>
      </c>
      <c r="AD322" s="169">
        <f>設定!$D$78</f>
        <v>1.1000000000000001</v>
      </c>
      <c r="AE322" s="130">
        <f>設定!$E$82</f>
        <v>0</v>
      </c>
      <c r="AF322" s="130">
        <f>設定!$I$82</f>
        <v>0</v>
      </c>
      <c r="AG322" s="952">
        <f t="shared" si="69"/>
        <v>47960</v>
      </c>
      <c r="AH322" s="130">
        <f>設定!$E$35</f>
        <v>0</v>
      </c>
      <c r="AI322" s="130">
        <f>設定!$I$35</f>
        <v>1</v>
      </c>
      <c r="AJ322" s="170">
        <f>設定!$E$69</f>
        <v>0</v>
      </c>
      <c r="AK322" s="953">
        <f t="shared" si="70"/>
        <v>43600</v>
      </c>
      <c r="AL322" s="169">
        <f>設定!$D$78</f>
        <v>1.1000000000000001</v>
      </c>
      <c r="AM322" s="130">
        <f>設定!$E$82</f>
        <v>0</v>
      </c>
      <c r="AN322" s="130">
        <f>設定!$I$82</f>
        <v>0</v>
      </c>
      <c r="AO322" s="954">
        <f t="shared" si="73"/>
        <v>47960</v>
      </c>
      <c r="AP322" s="168"/>
      <c r="AQ322" s="203">
        <f t="shared" si="62"/>
        <v>1</v>
      </c>
    </row>
    <row r="323" spans="1:43">
      <c r="B323" s="246">
        <v>1</v>
      </c>
      <c r="D323" s="1" t="s">
        <v>822</v>
      </c>
      <c r="E323" s="1" t="s">
        <v>318</v>
      </c>
      <c r="F323" s="1" t="s">
        <v>692</v>
      </c>
      <c r="G323" s="208" t="str">
        <f t="shared" si="82"/>
        <v>225</v>
      </c>
      <c r="H323" s="208" t="str">
        <f t="shared" si="83"/>
        <v>65</v>
      </c>
      <c r="I323" s="208" t="str">
        <f t="shared" si="84"/>
        <v>18</v>
      </c>
      <c r="J323" s="130"/>
      <c r="L323" s="130"/>
      <c r="M323" s="130" t="s">
        <v>1837</v>
      </c>
      <c r="N323" s="1" t="s">
        <v>823</v>
      </c>
      <c r="O323" s="1" t="s">
        <v>824</v>
      </c>
      <c r="P323" s="1" t="str">
        <f t="shared" si="63"/>
        <v/>
      </c>
      <c r="Q323" s="168">
        <v>34000</v>
      </c>
      <c r="R323" s="186">
        <f>設定!$F$3</f>
        <v>1</v>
      </c>
      <c r="S323" s="130">
        <f>設定!$E$6</f>
        <v>1</v>
      </c>
      <c r="T323" s="950">
        <f t="shared" si="61"/>
        <v>34000</v>
      </c>
      <c r="U323" s="130">
        <f>設定!$E$12</f>
        <v>0</v>
      </c>
      <c r="V323" s="130">
        <f>設定!$I$12</f>
        <v>1</v>
      </c>
      <c r="W323" s="187">
        <f>設定!$E$24</f>
        <v>0</v>
      </c>
      <c r="X323" s="951">
        <f t="shared" si="72"/>
        <v>34000</v>
      </c>
      <c r="Y323" s="130">
        <f>設定!$E$35</f>
        <v>0</v>
      </c>
      <c r="Z323" s="130">
        <f>設定!$I$35</f>
        <v>1</v>
      </c>
      <c r="AA323" s="188">
        <f>設定!$D$41</f>
        <v>0</v>
      </c>
      <c r="AB323" s="187">
        <f>設定!$E$50</f>
        <v>1</v>
      </c>
      <c r="AC323" s="950">
        <f t="shared" si="68"/>
        <v>34000</v>
      </c>
      <c r="AD323" s="186">
        <f>設定!$D$78</f>
        <v>1.1000000000000001</v>
      </c>
      <c r="AE323" s="130">
        <f>設定!$E$82</f>
        <v>0</v>
      </c>
      <c r="AF323" s="130">
        <f>設定!$I$82</f>
        <v>0</v>
      </c>
      <c r="AG323" s="952">
        <f t="shared" si="69"/>
        <v>37400</v>
      </c>
      <c r="AH323" s="130">
        <f>設定!$E$35</f>
        <v>0</v>
      </c>
      <c r="AI323" s="130">
        <f>設定!$I$35</f>
        <v>1</v>
      </c>
      <c r="AJ323" s="187">
        <f>設定!$E$69</f>
        <v>0</v>
      </c>
      <c r="AK323" s="953">
        <f t="shared" si="70"/>
        <v>34000</v>
      </c>
      <c r="AL323" s="186">
        <f>設定!$D$78</f>
        <v>1.1000000000000001</v>
      </c>
      <c r="AM323" s="130">
        <f>設定!$E$82</f>
        <v>0</v>
      </c>
      <c r="AN323" s="130">
        <f>設定!$I$82</f>
        <v>0</v>
      </c>
      <c r="AO323" s="954">
        <f t="shared" si="73"/>
        <v>37400</v>
      </c>
      <c r="AP323" s="168"/>
      <c r="AQ323" s="203">
        <f t="shared" si="62"/>
        <v>1</v>
      </c>
    </row>
    <row r="324" spans="1:43">
      <c r="B324" s="246">
        <v>1</v>
      </c>
      <c r="D324" s="1" t="s">
        <v>497</v>
      </c>
      <c r="E324" s="1" t="s">
        <v>318</v>
      </c>
      <c r="F324" s="1" t="s">
        <v>692</v>
      </c>
      <c r="G324" s="208" t="str">
        <f t="shared" si="82"/>
        <v>235</v>
      </c>
      <c r="H324" s="208" t="str">
        <f t="shared" si="83"/>
        <v>65</v>
      </c>
      <c r="I324" s="208" t="str">
        <f t="shared" si="84"/>
        <v>18</v>
      </c>
      <c r="J324" s="130"/>
      <c r="L324" s="130"/>
      <c r="M324" s="130" t="s">
        <v>1837</v>
      </c>
      <c r="N324" s="1" t="s">
        <v>982</v>
      </c>
      <c r="O324" s="1" t="s">
        <v>723</v>
      </c>
      <c r="P324" s="1" t="str">
        <f t="shared" si="63"/>
        <v/>
      </c>
      <c r="Q324" s="168">
        <v>36600</v>
      </c>
      <c r="R324" s="169">
        <f>設定!$F$3</f>
        <v>1</v>
      </c>
      <c r="S324" s="130">
        <f>設定!$E$6</f>
        <v>1</v>
      </c>
      <c r="T324" s="950">
        <f t="shared" si="61"/>
        <v>36600</v>
      </c>
      <c r="U324" s="130">
        <f>設定!$E$12</f>
        <v>0</v>
      </c>
      <c r="V324" s="130">
        <f>設定!$I$12</f>
        <v>1</v>
      </c>
      <c r="W324" s="170">
        <f>設定!$E$24</f>
        <v>0</v>
      </c>
      <c r="X324" s="951">
        <f t="shared" si="72"/>
        <v>36600</v>
      </c>
      <c r="Y324" s="130">
        <f>設定!$E$35</f>
        <v>0</v>
      </c>
      <c r="Z324" s="130">
        <f>設定!$I$35</f>
        <v>1</v>
      </c>
      <c r="AA324" s="171">
        <f>設定!$D$41</f>
        <v>0</v>
      </c>
      <c r="AB324" s="170">
        <f>設定!$E$50</f>
        <v>1</v>
      </c>
      <c r="AC324" s="950">
        <f t="shared" si="68"/>
        <v>36600</v>
      </c>
      <c r="AD324" s="169">
        <f>設定!$D$78</f>
        <v>1.1000000000000001</v>
      </c>
      <c r="AE324" s="130">
        <f>設定!$E$82</f>
        <v>0</v>
      </c>
      <c r="AF324" s="130">
        <f>設定!$I$82</f>
        <v>0</v>
      </c>
      <c r="AG324" s="952">
        <f t="shared" si="69"/>
        <v>40260</v>
      </c>
      <c r="AH324" s="130">
        <f>設定!$E$35</f>
        <v>0</v>
      </c>
      <c r="AI324" s="130">
        <f>設定!$I$35</f>
        <v>1</v>
      </c>
      <c r="AJ324" s="170">
        <f>設定!$E$69</f>
        <v>0</v>
      </c>
      <c r="AK324" s="953">
        <f t="shared" si="70"/>
        <v>36600</v>
      </c>
      <c r="AL324" s="169">
        <f>設定!$D$78</f>
        <v>1.1000000000000001</v>
      </c>
      <c r="AM324" s="130">
        <f>設定!$E$82</f>
        <v>0</v>
      </c>
      <c r="AN324" s="130">
        <f>設定!$I$82</f>
        <v>0</v>
      </c>
      <c r="AO324" s="954">
        <f t="shared" si="73"/>
        <v>40260</v>
      </c>
      <c r="AP324" s="168"/>
      <c r="AQ324" s="203">
        <f t="shared" si="62"/>
        <v>1</v>
      </c>
    </row>
    <row r="325" spans="1:43">
      <c r="A325" s="241"/>
      <c r="B325" s="246">
        <v>1</v>
      </c>
      <c r="D325" s="1" t="s">
        <v>1441</v>
      </c>
      <c r="E325" s="1" t="s">
        <v>318</v>
      </c>
      <c r="F325" s="1" t="s">
        <v>692</v>
      </c>
      <c r="G325" s="208" t="str">
        <f t="shared" si="82"/>
        <v>255</v>
      </c>
      <c r="H325" s="208" t="str">
        <f t="shared" si="83"/>
        <v>65</v>
      </c>
      <c r="I325" s="208" t="str">
        <f t="shared" si="84"/>
        <v>18</v>
      </c>
      <c r="J325" s="130"/>
      <c r="L325" s="244"/>
      <c r="M325" s="130" t="s">
        <v>1837</v>
      </c>
      <c r="N325" s="1" t="s">
        <v>1425</v>
      </c>
      <c r="O325" s="1" t="s">
        <v>1540</v>
      </c>
      <c r="P325" s="1" t="str">
        <f t="shared" si="63"/>
        <v/>
      </c>
      <c r="Q325" s="168">
        <v>38700</v>
      </c>
      <c r="R325" s="186">
        <f>設定!$F$3</f>
        <v>1</v>
      </c>
      <c r="S325" s="130">
        <f>設定!$E$6</f>
        <v>1</v>
      </c>
      <c r="T325" s="950">
        <f t="shared" ref="T325:T388" si="85">ROUND(ROUND(ROUND(Q325*R325,0),-1),-S325)</f>
        <v>38700</v>
      </c>
      <c r="U325" s="130">
        <f>設定!$E$12</f>
        <v>0</v>
      </c>
      <c r="V325" s="130">
        <f>設定!$I$12</f>
        <v>1</v>
      </c>
      <c r="W325" s="187">
        <f>設定!$E$24</f>
        <v>0</v>
      </c>
      <c r="X325" s="951">
        <f t="shared" si="72"/>
        <v>38700</v>
      </c>
      <c r="Y325" s="130">
        <f>設定!$E$35</f>
        <v>0</v>
      </c>
      <c r="Z325" s="130">
        <f>設定!$I$35</f>
        <v>1</v>
      </c>
      <c r="AA325" s="188">
        <f>設定!$D$41</f>
        <v>0</v>
      </c>
      <c r="AB325" s="187">
        <f>設定!$E$50</f>
        <v>1</v>
      </c>
      <c r="AC325" s="950">
        <f t="shared" si="68"/>
        <v>38700</v>
      </c>
      <c r="AD325" s="186">
        <f>設定!$D$78</f>
        <v>1.1000000000000001</v>
      </c>
      <c r="AE325" s="130">
        <f>設定!$E$82</f>
        <v>0</v>
      </c>
      <c r="AF325" s="130">
        <f>設定!$I$82</f>
        <v>0</v>
      </c>
      <c r="AG325" s="952">
        <f t="shared" si="69"/>
        <v>42570</v>
      </c>
      <c r="AH325" s="130">
        <f>設定!$E$35</f>
        <v>0</v>
      </c>
      <c r="AI325" s="130">
        <f>設定!$I$35</f>
        <v>1</v>
      </c>
      <c r="AJ325" s="187">
        <f>設定!$E$69</f>
        <v>0</v>
      </c>
      <c r="AK325" s="953">
        <f t="shared" si="70"/>
        <v>38700</v>
      </c>
      <c r="AL325" s="186">
        <f>設定!$D$78</f>
        <v>1.1000000000000001</v>
      </c>
      <c r="AM325" s="130">
        <f>設定!$E$82</f>
        <v>0</v>
      </c>
      <c r="AN325" s="130">
        <f>設定!$I$82</f>
        <v>0</v>
      </c>
      <c r="AO325" s="954">
        <f t="shared" si="73"/>
        <v>42570</v>
      </c>
      <c r="AP325" s="168"/>
      <c r="AQ325" s="203">
        <f t="shared" si="62"/>
        <v>1</v>
      </c>
    </row>
    <row r="326" spans="1:43">
      <c r="A326" s="241"/>
      <c r="B326" s="246">
        <v>1</v>
      </c>
      <c r="D326" s="1" t="s">
        <v>1433</v>
      </c>
      <c r="E326" s="1" t="s">
        <v>318</v>
      </c>
      <c r="F326" s="1" t="s">
        <v>692</v>
      </c>
      <c r="G326" s="208" t="str">
        <f t="shared" si="82"/>
        <v>245</v>
      </c>
      <c r="H326" s="208" t="str">
        <f t="shared" si="83"/>
        <v>70</v>
      </c>
      <c r="I326" s="208" t="str">
        <f t="shared" si="84"/>
        <v>18</v>
      </c>
      <c r="J326" s="130"/>
      <c r="L326" s="244"/>
      <c r="M326" s="130" t="s">
        <v>1837</v>
      </c>
      <c r="N326" s="1" t="s">
        <v>1427</v>
      </c>
      <c r="O326" s="1" t="s">
        <v>1541</v>
      </c>
      <c r="P326" s="1" t="str">
        <f t="shared" si="63"/>
        <v/>
      </c>
      <c r="Q326" s="168">
        <v>38900</v>
      </c>
      <c r="R326" s="186">
        <f>設定!$F$3</f>
        <v>1</v>
      </c>
      <c r="S326" s="130">
        <f>設定!$E$6</f>
        <v>1</v>
      </c>
      <c r="T326" s="950">
        <f t="shared" si="85"/>
        <v>38900</v>
      </c>
      <c r="U326" s="130">
        <f>設定!$E$12</f>
        <v>0</v>
      </c>
      <c r="V326" s="130">
        <f>設定!$I$12</f>
        <v>1</v>
      </c>
      <c r="W326" s="187">
        <f>設定!$E$24</f>
        <v>0</v>
      </c>
      <c r="X326" s="951">
        <f t="shared" si="72"/>
        <v>38900</v>
      </c>
      <c r="Y326" s="130">
        <f>設定!$E$35</f>
        <v>0</v>
      </c>
      <c r="Z326" s="130">
        <f>設定!$I$35</f>
        <v>1</v>
      </c>
      <c r="AA326" s="188">
        <f>設定!$D$41</f>
        <v>0</v>
      </c>
      <c r="AB326" s="187">
        <f>設定!$E$50</f>
        <v>1</v>
      </c>
      <c r="AC326" s="950">
        <f t="shared" si="68"/>
        <v>38900</v>
      </c>
      <c r="AD326" s="186">
        <f>設定!$D$78</f>
        <v>1.1000000000000001</v>
      </c>
      <c r="AE326" s="130">
        <f>設定!$E$82</f>
        <v>0</v>
      </c>
      <c r="AF326" s="130">
        <f>設定!$I$82</f>
        <v>0</v>
      </c>
      <c r="AG326" s="952">
        <f t="shared" si="69"/>
        <v>42790</v>
      </c>
      <c r="AH326" s="130">
        <f>設定!$E$35</f>
        <v>0</v>
      </c>
      <c r="AI326" s="130">
        <f>設定!$I$35</f>
        <v>1</v>
      </c>
      <c r="AJ326" s="187">
        <f>設定!$E$69</f>
        <v>0</v>
      </c>
      <c r="AK326" s="953">
        <f t="shared" si="70"/>
        <v>38900</v>
      </c>
      <c r="AL326" s="186">
        <f>設定!$D$78</f>
        <v>1.1000000000000001</v>
      </c>
      <c r="AM326" s="130">
        <f>設定!$E$82</f>
        <v>0</v>
      </c>
      <c r="AN326" s="130">
        <f>設定!$I$82</f>
        <v>0</v>
      </c>
      <c r="AO326" s="954">
        <f t="shared" si="73"/>
        <v>42790</v>
      </c>
      <c r="AP326" s="168"/>
      <c r="AQ326" s="203">
        <f t="shared" ref="AQ326:AQ389" si="86">COUNTIF(D:D,D326)</f>
        <v>1</v>
      </c>
    </row>
    <row r="327" spans="1:43">
      <c r="A327" s="246"/>
      <c r="B327" s="246">
        <v>1</v>
      </c>
      <c r="D327" s="1" t="s">
        <v>1512</v>
      </c>
      <c r="E327" s="1" t="s">
        <v>318</v>
      </c>
      <c r="F327" s="1" t="s">
        <v>692</v>
      </c>
      <c r="G327" s="208">
        <v>265</v>
      </c>
      <c r="H327" s="208">
        <v>70</v>
      </c>
      <c r="I327" s="208">
        <v>18</v>
      </c>
      <c r="J327" s="130"/>
      <c r="L327" s="244"/>
      <c r="M327" s="130" t="s">
        <v>1837</v>
      </c>
      <c r="N327" s="1" t="s">
        <v>1513</v>
      </c>
      <c r="O327" s="1" t="s">
        <v>1542</v>
      </c>
      <c r="P327" s="1" t="str">
        <f t="shared" ref="P327:P393" si="87">IF(M327="△","△","") &amp; J327 &amp; K327 &amp; L327</f>
        <v/>
      </c>
      <c r="Q327" s="168">
        <v>41900</v>
      </c>
      <c r="R327" s="186">
        <f>設定!$F$3</f>
        <v>1</v>
      </c>
      <c r="S327" s="130">
        <f>設定!$E$6</f>
        <v>1</v>
      </c>
      <c r="T327" s="950">
        <f t="shared" si="85"/>
        <v>41900</v>
      </c>
      <c r="U327" s="130">
        <f>設定!$E$12</f>
        <v>0</v>
      </c>
      <c r="V327" s="130">
        <f>設定!$I$12</f>
        <v>1</v>
      </c>
      <c r="W327" s="187">
        <f>設定!$E$24</f>
        <v>0</v>
      </c>
      <c r="X327" s="951">
        <f t="shared" si="72"/>
        <v>41900</v>
      </c>
      <c r="Y327" s="130">
        <f>設定!$E$35</f>
        <v>0</v>
      </c>
      <c r="Z327" s="130">
        <f>設定!$I$35</f>
        <v>1</v>
      </c>
      <c r="AA327" s="188">
        <f>設定!$D$41</f>
        <v>0</v>
      </c>
      <c r="AB327" s="187">
        <f>設定!$E$50</f>
        <v>1</v>
      </c>
      <c r="AC327" s="950">
        <f t="shared" si="68"/>
        <v>41900</v>
      </c>
      <c r="AD327" s="186">
        <f>設定!$D$78</f>
        <v>1.1000000000000001</v>
      </c>
      <c r="AE327" s="130">
        <f>設定!$E$82</f>
        <v>0</v>
      </c>
      <c r="AF327" s="130">
        <f>設定!$I$82</f>
        <v>0</v>
      </c>
      <c r="AG327" s="952">
        <f t="shared" si="69"/>
        <v>46090</v>
      </c>
      <c r="AH327" s="130">
        <f>設定!$E$35</f>
        <v>0</v>
      </c>
      <c r="AI327" s="130">
        <f>設定!$I$35</f>
        <v>1</v>
      </c>
      <c r="AJ327" s="187">
        <f>設定!$E$69</f>
        <v>0</v>
      </c>
      <c r="AK327" s="953">
        <f t="shared" si="70"/>
        <v>41900</v>
      </c>
      <c r="AL327" s="186">
        <f>設定!$D$78</f>
        <v>1.1000000000000001</v>
      </c>
      <c r="AM327" s="130">
        <f>設定!$E$82</f>
        <v>0</v>
      </c>
      <c r="AN327" s="130">
        <f>設定!$I$82</f>
        <v>0</v>
      </c>
      <c r="AO327" s="954">
        <f t="shared" si="73"/>
        <v>46090</v>
      </c>
      <c r="AP327" s="168"/>
      <c r="AQ327" s="203">
        <f t="shared" si="86"/>
        <v>1</v>
      </c>
    </row>
    <row r="328" spans="1:43">
      <c r="B328" s="246">
        <v>1</v>
      </c>
      <c r="D328" s="1" t="s">
        <v>825</v>
      </c>
      <c r="E328" s="1" t="s">
        <v>318</v>
      </c>
      <c r="F328" s="1" t="s">
        <v>692</v>
      </c>
      <c r="G328" s="208" t="str">
        <f t="shared" ref="G328:G355" si="88">LEFT(O328,3)</f>
        <v>235</v>
      </c>
      <c r="H328" s="208" t="str">
        <f t="shared" ref="H328:H355" si="89">MID(O328,5,2)</f>
        <v>55</v>
      </c>
      <c r="I328" s="208" t="str">
        <f t="shared" ref="I328:I355" si="90">MID(O328,8,2)</f>
        <v>17</v>
      </c>
      <c r="J328" s="130" t="s">
        <v>304</v>
      </c>
      <c r="L328" s="130"/>
      <c r="M328" s="130" t="s">
        <v>1837</v>
      </c>
      <c r="N328" s="1" t="s">
        <v>826</v>
      </c>
      <c r="O328" s="1" t="s">
        <v>827</v>
      </c>
      <c r="P328" s="1" t="str">
        <f t="shared" si="87"/>
        <v>★</v>
      </c>
      <c r="Q328" s="168">
        <v>35500</v>
      </c>
      <c r="R328" s="186">
        <f>設定!$F$3</f>
        <v>1</v>
      </c>
      <c r="S328" s="130">
        <f>設定!$E$6</f>
        <v>1</v>
      </c>
      <c r="T328" s="950">
        <f t="shared" si="85"/>
        <v>35500</v>
      </c>
      <c r="U328" s="130">
        <f>設定!$E$12</f>
        <v>0</v>
      </c>
      <c r="V328" s="130">
        <f>設定!$I$12</f>
        <v>1</v>
      </c>
      <c r="W328" s="187">
        <f>設定!$E$24</f>
        <v>0</v>
      </c>
      <c r="X328" s="951">
        <f t="shared" si="72"/>
        <v>35500</v>
      </c>
      <c r="Y328" s="130">
        <f>設定!$E$35</f>
        <v>0</v>
      </c>
      <c r="Z328" s="130">
        <f>設定!$I$35</f>
        <v>1</v>
      </c>
      <c r="AA328" s="188">
        <f>設定!$D$41</f>
        <v>0</v>
      </c>
      <c r="AB328" s="187">
        <f>設定!$E$50</f>
        <v>1</v>
      </c>
      <c r="AC328" s="950">
        <f t="shared" si="68"/>
        <v>35500</v>
      </c>
      <c r="AD328" s="186">
        <f>設定!$D$78</f>
        <v>1.1000000000000001</v>
      </c>
      <c r="AE328" s="130">
        <f>設定!$E$82</f>
        <v>0</v>
      </c>
      <c r="AF328" s="130">
        <f>設定!$I$82</f>
        <v>0</v>
      </c>
      <c r="AG328" s="952">
        <f t="shared" si="69"/>
        <v>39050</v>
      </c>
      <c r="AH328" s="130">
        <f>設定!$E$35</f>
        <v>0</v>
      </c>
      <c r="AI328" s="130">
        <f>設定!$I$35</f>
        <v>1</v>
      </c>
      <c r="AJ328" s="187">
        <f>設定!$E$69</f>
        <v>0</v>
      </c>
      <c r="AK328" s="953">
        <f t="shared" si="70"/>
        <v>35500</v>
      </c>
      <c r="AL328" s="186">
        <f>設定!$D$78</f>
        <v>1.1000000000000001</v>
      </c>
      <c r="AM328" s="130">
        <f>設定!$E$82</f>
        <v>0</v>
      </c>
      <c r="AN328" s="130">
        <f>設定!$I$82</f>
        <v>0</v>
      </c>
      <c r="AO328" s="954">
        <f t="shared" si="73"/>
        <v>39050</v>
      </c>
      <c r="AP328" s="168"/>
      <c r="AQ328" s="203">
        <f t="shared" si="86"/>
        <v>1</v>
      </c>
    </row>
    <row r="329" spans="1:43">
      <c r="B329" s="246">
        <v>1</v>
      </c>
      <c r="D329" s="1" t="s">
        <v>700</v>
      </c>
      <c r="E329" s="1" t="s">
        <v>318</v>
      </c>
      <c r="F329" s="1" t="s">
        <v>692</v>
      </c>
      <c r="G329" s="208" t="str">
        <f t="shared" si="88"/>
        <v>225</v>
      </c>
      <c r="H329" s="208" t="str">
        <f t="shared" si="89"/>
        <v>60</v>
      </c>
      <c r="I329" s="208" t="str">
        <f t="shared" si="90"/>
        <v>17</v>
      </c>
      <c r="J329" s="130"/>
      <c r="L329" s="130"/>
      <c r="M329" s="130" t="s">
        <v>1837</v>
      </c>
      <c r="N329" s="1" t="s">
        <v>470</v>
      </c>
      <c r="O329" s="1" t="s">
        <v>197</v>
      </c>
      <c r="P329" s="1" t="str">
        <f t="shared" si="87"/>
        <v/>
      </c>
      <c r="Q329" s="168">
        <v>32400</v>
      </c>
      <c r="R329" s="169">
        <f>設定!$F$3</f>
        <v>1</v>
      </c>
      <c r="S329" s="130">
        <f>設定!$E$6</f>
        <v>1</v>
      </c>
      <c r="T329" s="950">
        <f t="shared" si="85"/>
        <v>32400</v>
      </c>
      <c r="U329" s="130">
        <f>設定!$E$12</f>
        <v>0</v>
      </c>
      <c r="V329" s="130">
        <f>設定!$I$12</f>
        <v>1</v>
      </c>
      <c r="W329" s="170">
        <f>設定!$E$24</f>
        <v>0</v>
      </c>
      <c r="X329" s="951">
        <f t="shared" si="72"/>
        <v>32400</v>
      </c>
      <c r="Y329" s="130">
        <f>設定!$E$35</f>
        <v>0</v>
      </c>
      <c r="Z329" s="130">
        <f>設定!$I$35</f>
        <v>1</v>
      </c>
      <c r="AA329" s="171">
        <f>設定!$D$41</f>
        <v>0</v>
      </c>
      <c r="AB329" s="170">
        <f>設定!$E$50</f>
        <v>1</v>
      </c>
      <c r="AC329" s="950">
        <f t="shared" si="68"/>
        <v>32400</v>
      </c>
      <c r="AD329" s="169">
        <f>設定!$D$78</f>
        <v>1.1000000000000001</v>
      </c>
      <c r="AE329" s="130">
        <f>設定!$E$82</f>
        <v>0</v>
      </c>
      <c r="AF329" s="130">
        <f>設定!$I$82</f>
        <v>0</v>
      </c>
      <c r="AG329" s="952">
        <f t="shared" si="69"/>
        <v>35640</v>
      </c>
      <c r="AH329" s="130">
        <f>設定!$E$35</f>
        <v>0</v>
      </c>
      <c r="AI329" s="130">
        <f>設定!$I$35</f>
        <v>1</v>
      </c>
      <c r="AJ329" s="170">
        <f>設定!$E$69</f>
        <v>0</v>
      </c>
      <c r="AK329" s="953">
        <f t="shared" si="70"/>
        <v>32400</v>
      </c>
      <c r="AL329" s="169">
        <f>設定!$D$78</f>
        <v>1.1000000000000001</v>
      </c>
      <c r="AM329" s="130">
        <f>設定!$E$82</f>
        <v>0</v>
      </c>
      <c r="AN329" s="130">
        <f>設定!$I$82</f>
        <v>0</v>
      </c>
      <c r="AO329" s="954">
        <f t="shared" si="73"/>
        <v>35640</v>
      </c>
      <c r="AP329" s="168"/>
      <c r="AQ329" s="203">
        <f t="shared" si="86"/>
        <v>1</v>
      </c>
    </row>
    <row r="330" spans="1:43">
      <c r="B330" s="246">
        <v>1</v>
      </c>
      <c r="D330" s="1" t="s">
        <v>701</v>
      </c>
      <c r="E330" s="1" t="s">
        <v>318</v>
      </c>
      <c r="F330" s="1" t="s">
        <v>692</v>
      </c>
      <c r="G330" s="208" t="str">
        <f t="shared" si="88"/>
        <v>235</v>
      </c>
      <c r="H330" s="208" t="str">
        <f t="shared" si="89"/>
        <v>60</v>
      </c>
      <c r="I330" s="208" t="str">
        <f t="shared" si="90"/>
        <v>17</v>
      </c>
      <c r="J330" s="130"/>
      <c r="L330" s="130"/>
      <c r="M330" s="130" t="s">
        <v>1837</v>
      </c>
      <c r="N330" s="1" t="s">
        <v>984</v>
      </c>
      <c r="O330" s="1" t="s">
        <v>724</v>
      </c>
      <c r="P330" s="1" t="str">
        <f t="shared" si="87"/>
        <v/>
      </c>
      <c r="Q330" s="168">
        <v>35100</v>
      </c>
      <c r="R330" s="169">
        <f>設定!$F$3</f>
        <v>1</v>
      </c>
      <c r="S330" s="130">
        <f>設定!$E$6</f>
        <v>1</v>
      </c>
      <c r="T330" s="950">
        <f t="shared" si="85"/>
        <v>35100</v>
      </c>
      <c r="U330" s="130">
        <f>設定!$E$12</f>
        <v>0</v>
      </c>
      <c r="V330" s="130">
        <f>設定!$I$12</f>
        <v>1</v>
      </c>
      <c r="W330" s="170">
        <f>設定!$E$24</f>
        <v>0</v>
      </c>
      <c r="X330" s="951">
        <f t="shared" si="72"/>
        <v>35100</v>
      </c>
      <c r="Y330" s="130">
        <f>設定!$E$35</f>
        <v>0</v>
      </c>
      <c r="Z330" s="130">
        <f>設定!$I$35</f>
        <v>1</v>
      </c>
      <c r="AA330" s="171">
        <f>設定!$D$41</f>
        <v>0</v>
      </c>
      <c r="AB330" s="170">
        <f>設定!$E$50</f>
        <v>1</v>
      </c>
      <c r="AC330" s="950">
        <f t="shared" si="68"/>
        <v>35100</v>
      </c>
      <c r="AD330" s="169">
        <f>設定!$D$78</f>
        <v>1.1000000000000001</v>
      </c>
      <c r="AE330" s="130">
        <f>設定!$E$82</f>
        <v>0</v>
      </c>
      <c r="AF330" s="130">
        <f>設定!$I$82</f>
        <v>0</v>
      </c>
      <c r="AG330" s="952">
        <f t="shared" si="69"/>
        <v>38610</v>
      </c>
      <c r="AH330" s="130">
        <f>設定!$E$35</f>
        <v>0</v>
      </c>
      <c r="AI330" s="130">
        <f>設定!$I$35</f>
        <v>1</v>
      </c>
      <c r="AJ330" s="170">
        <f>設定!$E$69</f>
        <v>0</v>
      </c>
      <c r="AK330" s="953">
        <f t="shared" si="70"/>
        <v>35100</v>
      </c>
      <c r="AL330" s="169">
        <f>設定!$D$78</f>
        <v>1.1000000000000001</v>
      </c>
      <c r="AM330" s="130">
        <f>設定!$E$82</f>
        <v>0</v>
      </c>
      <c r="AN330" s="130">
        <f>設定!$I$82</f>
        <v>0</v>
      </c>
      <c r="AO330" s="954">
        <f t="shared" si="73"/>
        <v>38610</v>
      </c>
      <c r="AP330" s="168"/>
      <c r="AQ330" s="203">
        <f t="shared" si="86"/>
        <v>1</v>
      </c>
    </row>
    <row r="331" spans="1:43">
      <c r="B331" s="246">
        <v>1</v>
      </c>
      <c r="D331" s="1" t="s">
        <v>702</v>
      </c>
      <c r="E331" s="1" t="s">
        <v>318</v>
      </c>
      <c r="F331" s="1" t="s">
        <v>692</v>
      </c>
      <c r="G331" s="208" t="str">
        <f t="shared" si="88"/>
        <v>215</v>
      </c>
      <c r="H331" s="208" t="str">
        <f t="shared" si="89"/>
        <v>65</v>
      </c>
      <c r="I331" s="208" t="str">
        <f t="shared" si="90"/>
        <v>17</v>
      </c>
      <c r="J331" s="130"/>
      <c r="L331" s="130"/>
      <c r="M331" s="130" t="s">
        <v>1837</v>
      </c>
      <c r="N331" s="1" t="s">
        <v>714</v>
      </c>
      <c r="O331" s="1" t="s">
        <v>1543</v>
      </c>
      <c r="P331" s="1" t="str">
        <f t="shared" si="87"/>
        <v/>
      </c>
      <c r="Q331" s="168">
        <v>31400</v>
      </c>
      <c r="R331" s="169">
        <f>設定!$F$3</f>
        <v>1</v>
      </c>
      <c r="S331" s="130">
        <f>設定!$E$6</f>
        <v>1</v>
      </c>
      <c r="T331" s="950">
        <f t="shared" si="85"/>
        <v>31400</v>
      </c>
      <c r="U331" s="130">
        <f>設定!$E$12</f>
        <v>0</v>
      </c>
      <c r="V331" s="130">
        <f>設定!$I$12</f>
        <v>1</v>
      </c>
      <c r="W331" s="170">
        <f>設定!$E$24</f>
        <v>0</v>
      </c>
      <c r="X331" s="951">
        <f t="shared" si="72"/>
        <v>31400</v>
      </c>
      <c r="Y331" s="130">
        <f>設定!$E$35</f>
        <v>0</v>
      </c>
      <c r="Z331" s="130">
        <f>設定!$I$35</f>
        <v>1</v>
      </c>
      <c r="AA331" s="171">
        <f>設定!$D$41</f>
        <v>0</v>
      </c>
      <c r="AB331" s="170">
        <f>設定!$E$50</f>
        <v>1</v>
      </c>
      <c r="AC331" s="950">
        <f t="shared" si="68"/>
        <v>31400</v>
      </c>
      <c r="AD331" s="169">
        <f>設定!$D$78</f>
        <v>1.1000000000000001</v>
      </c>
      <c r="AE331" s="130">
        <f>設定!$E$82</f>
        <v>0</v>
      </c>
      <c r="AF331" s="130">
        <f>設定!$I$82</f>
        <v>0</v>
      </c>
      <c r="AG331" s="952">
        <f t="shared" si="69"/>
        <v>34540</v>
      </c>
      <c r="AH331" s="130">
        <f>設定!$E$35</f>
        <v>0</v>
      </c>
      <c r="AI331" s="130">
        <f>設定!$I$35</f>
        <v>1</v>
      </c>
      <c r="AJ331" s="170">
        <f>設定!$E$69</f>
        <v>0</v>
      </c>
      <c r="AK331" s="953">
        <f t="shared" si="70"/>
        <v>31400</v>
      </c>
      <c r="AL331" s="169">
        <f>設定!$D$78</f>
        <v>1.1000000000000001</v>
      </c>
      <c r="AM331" s="130">
        <f>設定!$E$82</f>
        <v>0</v>
      </c>
      <c r="AN331" s="130">
        <f>設定!$I$82</f>
        <v>0</v>
      </c>
      <c r="AO331" s="954">
        <f t="shared" si="73"/>
        <v>34540</v>
      </c>
      <c r="AP331" s="168"/>
      <c r="AQ331" s="203">
        <f t="shared" si="86"/>
        <v>1</v>
      </c>
    </row>
    <row r="332" spans="1:43">
      <c r="B332" s="246">
        <v>1</v>
      </c>
      <c r="D332" s="1" t="s">
        <v>429</v>
      </c>
      <c r="E332" s="1" t="s">
        <v>318</v>
      </c>
      <c r="F332" s="1" t="s">
        <v>692</v>
      </c>
      <c r="G332" s="208" t="str">
        <f t="shared" si="88"/>
        <v>225</v>
      </c>
      <c r="H332" s="208" t="str">
        <f t="shared" si="89"/>
        <v>65</v>
      </c>
      <c r="I332" s="208" t="str">
        <f t="shared" si="90"/>
        <v>17</v>
      </c>
      <c r="J332" s="130"/>
      <c r="L332" s="130"/>
      <c r="M332" s="174" t="s">
        <v>1730</v>
      </c>
      <c r="N332" s="1" t="s">
        <v>471</v>
      </c>
      <c r="O332" s="1" t="s">
        <v>741</v>
      </c>
      <c r="P332" s="1" t="str">
        <f t="shared" si="87"/>
        <v>△</v>
      </c>
      <c r="Q332" s="168">
        <v>28600</v>
      </c>
      <c r="R332" s="169">
        <f>設定!$F$3</f>
        <v>1</v>
      </c>
      <c r="S332" s="130">
        <f>設定!$E$6</f>
        <v>1</v>
      </c>
      <c r="T332" s="950">
        <f t="shared" si="85"/>
        <v>28600</v>
      </c>
      <c r="U332" s="130">
        <f>設定!$E$12</f>
        <v>0</v>
      </c>
      <c r="V332" s="130">
        <f>設定!$I$12</f>
        <v>1</v>
      </c>
      <c r="W332" s="170">
        <f>設定!$E$24</f>
        <v>0</v>
      </c>
      <c r="X332" s="951">
        <f t="shared" si="72"/>
        <v>28600</v>
      </c>
      <c r="Y332" s="130">
        <f>設定!$E$35</f>
        <v>0</v>
      </c>
      <c r="Z332" s="130">
        <f>設定!$I$35</f>
        <v>1</v>
      </c>
      <c r="AA332" s="171">
        <f>設定!$D$41</f>
        <v>0</v>
      </c>
      <c r="AB332" s="170">
        <f>設定!$E$50</f>
        <v>1</v>
      </c>
      <c r="AC332" s="950">
        <f t="shared" si="68"/>
        <v>28600</v>
      </c>
      <c r="AD332" s="169">
        <f>設定!$D$78</f>
        <v>1.1000000000000001</v>
      </c>
      <c r="AE332" s="130">
        <f>設定!$E$82</f>
        <v>0</v>
      </c>
      <c r="AF332" s="130">
        <f>設定!$I$82</f>
        <v>0</v>
      </c>
      <c r="AG332" s="952">
        <f t="shared" si="69"/>
        <v>31460</v>
      </c>
      <c r="AH332" s="130">
        <f>設定!$E$35</f>
        <v>0</v>
      </c>
      <c r="AI332" s="130">
        <f>設定!$I$35</f>
        <v>1</v>
      </c>
      <c r="AJ332" s="170">
        <f>設定!$E$69</f>
        <v>0</v>
      </c>
      <c r="AK332" s="953">
        <f t="shared" si="70"/>
        <v>28600</v>
      </c>
      <c r="AL332" s="169">
        <f>設定!$D$78</f>
        <v>1.1000000000000001</v>
      </c>
      <c r="AM332" s="130">
        <f>設定!$E$82</f>
        <v>0</v>
      </c>
      <c r="AN332" s="130">
        <f>設定!$I$82</f>
        <v>0</v>
      </c>
      <c r="AO332" s="954">
        <f t="shared" si="73"/>
        <v>31460</v>
      </c>
      <c r="AP332" s="168"/>
      <c r="AQ332" s="203">
        <f t="shared" si="86"/>
        <v>1</v>
      </c>
    </row>
    <row r="333" spans="1:43">
      <c r="A333" s="1" t="s">
        <v>1836</v>
      </c>
      <c r="B333" s="246">
        <v>1</v>
      </c>
      <c r="D333" s="215" t="s">
        <v>1722</v>
      </c>
      <c r="E333" s="215" t="s">
        <v>318</v>
      </c>
      <c r="F333" s="215" t="s">
        <v>692</v>
      </c>
      <c r="G333" s="249">
        <v>225</v>
      </c>
      <c r="H333" s="249">
        <v>65</v>
      </c>
      <c r="I333" s="249">
        <v>17</v>
      </c>
      <c r="J333" s="215"/>
      <c r="K333" s="249"/>
      <c r="L333" s="215"/>
      <c r="M333" s="249" t="s">
        <v>1837</v>
      </c>
      <c r="N333" s="215" t="s">
        <v>150</v>
      </c>
      <c r="O333" s="215" t="s">
        <v>1723</v>
      </c>
      <c r="P333" s="1" t="str">
        <f>IF(M333="△","△","") &amp; J333 &amp; K333 &amp; L333</f>
        <v/>
      </c>
      <c r="Q333" s="949">
        <v>30300</v>
      </c>
      <c r="R333" s="186">
        <f>設定!$F$3</f>
        <v>1</v>
      </c>
      <c r="S333" s="130">
        <f>設定!$E$6</f>
        <v>1</v>
      </c>
      <c r="T333" s="950">
        <f t="shared" si="85"/>
        <v>30300</v>
      </c>
      <c r="U333" s="130">
        <f>設定!$E$12</f>
        <v>0</v>
      </c>
      <c r="V333" s="130">
        <f>設定!$I$12</f>
        <v>1</v>
      </c>
      <c r="W333" s="187">
        <f>設定!$E$24</f>
        <v>0</v>
      </c>
      <c r="X333" s="951">
        <f>IF(U333=0,T333-ROUND(ROUND(T333*W333,0),-V333),IF(U333=1,T333-ROUNDUP(ROUND(T333*W333,0),-V333),IF(U333=2,T333-ROUNDDOWN(ROUND(T333*W333,0),-V333))))</f>
        <v>30300</v>
      </c>
      <c r="Y333" s="130">
        <f>設定!$E$35</f>
        <v>0</v>
      </c>
      <c r="Z333" s="130">
        <f>設定!$I$35</f>
        <v>1</v>
      </c>
      <c r="AA333" s="188">
        <f>設定!$D$41</f>
        <v>0</v>
      </c>
      <c r="AB333" s="170">
        <f>設定!$E$50</f>
        <v>1</v>
      </c>
      <c r="AC333" s="950">
        <f>IF(Y333=0,ROUND(AB333*X333,-Z333),IF(Y333=1,ROUNDUP(AB333*X333,-Z333),IF(Y333=2,ROUNDDOWN(AB333*X333,-Z333))))+AA333</f>
        <v>30300</v>
      </c>
      <c r="AD333" s="186">
        <f>設定!$D$78</f>
        <v>1.1000000000000001</v>
      </c>
      <c r="AE333" s="130">
        <f>設定!$E$82</f>
        <v>0</v>
      </c>
      <c r="AF333" s="130">
        <f>設定!$I$82</f>
        <v>0</v>
      </c>
      <c r="AG333" s="952">
        <f>IF(AE333=0,ROUND(AD333*AC333,-AF333),IF(AE333=1,ROUNDUP(AD333*AC333,-AF333),IF(AE333=2,ROUNDDOWN(AD333*AC333,-AF333))))</f>
        <v>33330</v>
      </c>
      <c r="AH333" s="130">
        <f>設定!$E$35</f>
        <v>0</v>
      </c>
      <c r="AI333" s="130">
        <f>設定!$I$35</f>
        <v>1</v>
      </c>
      <c r="AJ333" s="170">
        <f>設定!$E$69</f>
        <v>0</v>
      </c>
      <c r="AK333" s="953">
        <f>IF(AH333=0,ROUND(X333/(1-AJ333),-AI333),IF(AH333=1,ROUNDUP(X333/(1-AJ333),-AI333),IF(AH333=2,ROUNDDOWN(X333/(1-AJ333),-AI333))))</f>
        <v>30300</v>
      </c>
      <c r="AL333" s="186">
        <f>設定!$D$78</f>
        <v>1.1000000000000001</v>
      </c>
      <c r="AM333" s="130">
        <f>設定!$E$82</f>
        <v>0</v>
      </c>
      <c r="AN333" s="130">
        <f>設定!$I$82</f>
        <v>0</v>
      </c>
      <c r="AO333" s="954">
        <f>IF(AM333=0,ROUND(AL333*AK333,-AN333),IF(AM333=1,ROUNDUP(AL333*AK333,-AN333),IF(AM333=2,ROUNDDOWN(AL333*AK333,-AN333))))</f>
        <v>33330</v>
      </c>
      <c r="AQ333" s="206">
        <f t="shared" si="86"/>
        <v>1</v>
      </c>
    </row>
    <row r="334" spans="1:43">
      <c r="B334" s="246">
        <v>1</v>
      </c>
      <c r="D334" s="1" t="s">
        <v>430</v>
      </c>
      <c r="E334" s="1" t="s">
        <v>318</v>
      </c>
      <c r="F334" s="1" t="s">
        <v>692</v>
      </c>
      <c r="G334" s="208" t="str">
        <f t="shared" si="88"/>
        <v>235</v>
      </c>
      <c r="H334" s="208" t="str">
        <f t="shared" si="89"/>
        <v>65</v>
      </c>
      <c r="I334" s="208" t="str">
        <f t="shared" si="90"/>
        <v>17</v>
      </c>
      <c r="J334" s="130" t="s">
        <v>672</v>
      </c>
      <c r="L334" s="130"/>
      <c r="M334" s="130" t="s">
        <v>1837</v>
      </c>
      <c r="N334" s="1" t="s">
        <v>472</v>
      </c>
      <c r="O334" s="1" t="s">
        <v>1544</v>
      </c>
      <c r="P334" s="1" t="str">
        <f t="shared" si="87"/>
        <v>★</v>
      </c>
      <c r="Q334" s="168">
        <v>32900</v>
      </c>
      <c r="R334" s="169">
        <f>設定!$F$3</f>
        <v>1</v>
      </c>
      <c r="S334" s="130">
        <f>設定!$E$6</f>
        <v>1</v>
      </c>
      <c r="T334" s="950">
        <f t="shared" si="85"/>
        <v>32900</v>
      </c>
      <c r="U334" s="130">
        <f>設定!$E$12</f>
        <v>0</v>
      </c>
      <c r="V334" s="130">
        <f>設定!$I$12</f>
        <v>1</v>
      </c>
      <c r="W334" s="170">
        <f>設定!$E$24</f>
        <v>0</v>
      </c>
      <c r="X334" s="951">
        <f t="shared" si="72"/>
        <v>32900</v>
      </c>
      <c r="Y334" s="130">
        <f>設定!$E$35</f>
        <v>0</v>
      </c>
      <c r="Z334" s="130">
        <f>設定!$I$35</f>
        <v>1</v>
      </c>
      <c r="AA334" s="171">
        <f>設定!$D$41</f>
        <v>0</v>
      </c>
      <c r="AB334" s="170">
        <f>設定!$E$50</f>
        <v>1</v>
      </c>
      <c r="AC334" s="950">
        <f t="shared" si="68"/>
        <v>32900</v>
      </c>
      <c r="AD334" s="169">
        <f>設定!$D$78</f>
        <v>1.1000000000000001</v>
      </c>
      <c r="AE334" s="130">
        <f>設定!$E$82</f>
        <v>0</v>
      </c>
      <c r="AF334" s="130">
        <f>設定!$I$82</f>
        <v>0</v>
      </c>
      <c r="AG334" s="952">
        <f t="shared" si="69"/>
        <v>36190</v>
      </c>
      <c r="AH334" s="130">
        <f>設定!$E$35</f>
        <v>0</v>
      </c>
      <c r="AI334" s="130">
        <f>設定!$I$35</f>
        <v>1</v>
      </c>
      <c r="AJ334" s="170">
        <f>設定!$E$69</f>
        <v>0</v>
      </c>
      <c r="AK334" s="953">
        <f t="shared" si="70"/>
        <v>32900</v>
      </c>
      <c r="AL334" s="169">
        <f>設定!$D$78</f>
        <v>1.1000000000000001</v>
      </c>
      <c r="AM334" s="130">
        <f>設定!$E$82</f>
        <v>0</v>
      </c>
      <c r="AN334" s="130">
        <f>設定!$I$82</f>
        <v>0</v>
      </c>
      <c r="AO334" s="954">
        <f t="shared" si="73"/>
        <v>36190</v>
      </c>
      <c r="AP334" s="168"/>
      <c r="AQ334" s="203">
        <f t="shared" si="86"/>
        <v>1</v>
      </c>
    </row>
    <row r="335" spans="1:43">
      <c r="B335" s="246">
        <v>1</v>
      </c>
      <c r="D335" s="1" t="s">
        <v>431</v>
      </c>
      <c r="E335" s="1" t="s">
        <v>318</v>
      </c>
      <c r="F335" s="1" t="s">
        <v>692</v>
      </c>
      <c r="G335" s="208" t="str">
        <f t="shared" si="88"/>
        <v>245</v>
      </c>
      <c r="H335" s="208" t="str">
        <f t="shared" si="89"/>
        <v>65</v>
      </c>
      <c r="I335" s="208" t="str">
        <f t="shared" si="90"/>
        <v>17</v>
      </c>
      <c r="J335" s="130"/>
      <c r="L335" s="130"/>
      <c r="M335" s="130" t="s">
        <v>1837</v>
      </c>
      <c r="N335" s="1" t="s">
        <v>473</v>
      </c>
      <c r="O335" s="1" t="s">
        <v>725</v>
      </c>
      <c r="P335" s="1" t="str">
        <f t="shared" si="87"/>
        <v/>
      </c>
      <c r="Q335" s="168">
        <v>34900</v>
      </c>
      <c r="R335" s="169">
        <f>設定!$F$3</f>
        <v>1</v>
      </c>
      <c r="S335" s="130">
        <f>設定!$E$6</f>
        <v>1</v>
      </c>
      <c r="T335" s="950">
        <f t="shared" si="85"/>
        <v>34900</v>
      </c>
      <c r="U335" s="130">
        <f>設定!$E$12</f>
        <v>0</v>
      </c>
      <c r="V335" s="130">
        <f>設定!$I$12</f>
        <v>1</v>
      </c>
      <c r="W335" s="170">
        <f>設定!$E$24</f>
        <v>0</v>
      </c>
      <c r="X335" s="951">
        <f t="shared" si="72"/>
        <v>34900</v>
      </c>
      <c r="Y335" s="130">
        <f>設定!$E$35</f>
        <v>0</v>
      </c>
      <c r="Z335" s="130">
        <f>設定!$I$35</f>
        <v>1</v>
      </c>
      <c r="AA335" s="171">
        <f>設定!$D$41</f>
        <v>0</v>
      </c>
      <c r="AB335" s="170">
        <f>設定!$E$50</f>
        <v>1</v>
      </c>
      <c r="AC335" s="950">
        <f t="shared" si="68"/>
        <v>34900</v>
      </c>
      <c r="AD335" s="169">
        <f>設定!$D$78</f>
        <v>1.1000000000000001</v>
      </c>
      <c r="AE335" s="130">
        <f>設定!$E$82</f>
        <v>0</v>
      </c>
      <c r="AF335" s="130">
        <f>設定!$I$82</f>
        <v>0</v>
      </c>
      <c r="AG335" s="952">
        <f t="shared" si="69"/>
        <v>38390</v>
      </c>
      <c r="AH335" s="130">
        <f>設定!$E$35</f>
        <v>0</v>
      </c>
      <c r="AI335" s="130">
        <f>設定!$I$35</f>
        <v>1</v>
      </c>
      <c r="AJ335" s="170">
        <f>設定!$E$69</f>
        <v>0</v>
      </c>
      <c r="AK335" s="953">
        <f t="shared" si="70"/>
        <v>34900</v>
      </c>
      <c r="AL335" s="169">
        <f>設定!$D$78</f>
        <v>1.1000000000000001</v>
      </c>
      <c r="AM335" s="130">
        <f>設定!$E$82</f>
        <v>0</v>
      </c>
      <c r="AN335" s="130">
        <f>設定!$I$82</f>
        <v>0</v>
      </c>
      <c r="AO335" s="954">
        <f t="shared" si="73"/>
        <v>38390</v>
      </c>
      <c r="AP335" s="168"/>
      <c r="AQ335" s="203">
        <f t="shared" si="86"/>
        <v>1</v>
      </c>
    </row>
    <row r="336" spans="1:43">
      <c r="B336" s="246">
        <v>1</v>
      </c>
      <c r="D336" s="1" t="s">
        <v>433</v>
      </c>
      <c r="E336" s="1" t="s">
        <v>318</v>
      </c>
      <c r="F336" s="1" t="s">
        <v>692</v>
      </c>
      <c r="G336" s="208" t="str">
        <f t="shared" si="88"/>
        <v>265</v>
      </c>
      <c r="H336" s="208" t="str">
        <f t="shared" si="89"/>
        <v>65</v>
      </c>
      <c r="I336" s="208" t="str">
        <f t="shared" si="90"/>
        <v>17</v>
      </c>
      <c r="J336" s="130"/>
      <c r="L336" s="130"/>
      <c r="M336" s="130" t="s">
        <v>1837</v>
      </c>
      <c r="N336" s="1" t="s">
        <v>474</v>
      </c>
      <c r="O336" s="1" t="s">
        <v>726</v>
      </c>
      <c r="P336" s="1" t="str">
        <f t="shared" si="87"/>
        <v/>
      </c>
      <c r="Q336" s="168">
        <v>36300</v>
      </c>
      <c r="R336" s="169">
        <f>設定!$F$3</f>
        <v>1</v>
      </c>
      <c r="S336" s="130">
        <f>設定!$E$6</f>
        <v>1</v>
      </c>
      <c r="T336" s="950">
        <f t="shared" si="85"/>
        <v>36300</v>
      </c>
      <c r="U336" s="130">
        <f>設定!$E$12</f>
        <v>0</v>
      </c>
      <c r="V336" s="130">
        <f>設定!$I$12</f>
        <v>1</v>
      </c>
      <c r="W336" s="170">
        <f>設定!$E$24</f>
        <v>0</v>
      </c>
      <c r="X336" s="951">
        <f t="shared" si="72"/>
        <v>36300</v>
      </c>
      <c r="Y336" s="130">
        <f>設定!$E$35</f>
        <v>0</v>
      </c>
      <c r="Z336" s="130">
        <f>設定!$I$35</f>
        <v>1</v>
      </c>
      <c r="AA336" s="171">
        <f>設定!$D$41</f>
        <v>0</v>
      </c>
      <c r="AB336" s="170">
        <f>設定!$E$50</f>
        <v>1</v>
      </c>
      <c r="AC336" s="950">
        <f t="shared" ref="AC336:AC420" si="91">IF(Y336=0,ROUND(AB336*X336,-Z336),IF(Y336=1,ROUNDUP(AB336*X336,-Z336),IF(Y336=2,ROUNDDOWN(AB336*X336,-Z336))))+AA336</f>
        <v>36300</v>
      </c>
      <c r="AD336" s="169">
        <f>設定!$D$78</f>
        <v>1.1000000000000001</v>
      </c>
      <c r="AE336" s="130">
        <f>設定!$E$82</f>
        <v>0</v>
      </c>
      <c r="AF336" s="130">
        <f>設定!$I$82</f>
        <v>0</v>
      </c>
      <c r="AG336" s="952">
        <f t="shared" ref="AG336:AG407" si="92">IF(AE336=0,ROUND(AD336*AC336,-AF336),IF(AE336=1,ROUNDUP(AD336*AC336,-AF336),IF(AE336=2,ROUNDDOWN(AD336*AC336,-AF336))))</f>
        <v>39930</v>
      </c>
      <c r="AH336" s="130">
        <f>設定!$E$35</f>
        <v>0</v>
      </c>
      <c r="AI336" s="130">
        <f>設定!$I$35</f>
        <v>1</v>
      </c>
      <c r="AJ336" s="170">
        <f>設定!$E$69</f>
        <v>0</v>
      </c>
      <c r="AK336" s="953">
        <f t="shared" ref="AK336:AK420" si="93">IF(AH336=0,ROUND(X336/(1-AJ336),-AI336),IF(AH336=1,ROUNDUP(X336/(1-AJ336),-AI336),IF(AH336=2,ROUNDDOWN(X336/(1-AJ336),-AI336))))</f>
        <v>36300</v>
      </c>
      <c r="AL336" s="169">
        <f>設定!$D$78</f>
        <v>1.1000000000000001</v>
      </c>
      <c r="AM336" s="130">
        <f>設定!$E$82</f>
        <v>0</v>
      </c>
      <c r="AN336" s="130">
        <f>設定!$I$82</f>
        <v>0</v>
      </c>
      <c r="AO336" s="954">
        <f t="shared" si="73"/>
        <v>39930</v>
      </c>
      <c r="AP336" s="168"/>
      <c r="AQ336" s="203">
        <f t="shared" si="86"/>
        <v>1</v>
      </c>
    </row>
    <row r="337" spans="2:43">
      <c r="B337" s="246">
        <v>1</v>
      </c>
      <c r="D337" s="1" t="s">
        <v>703</v>
      </c>
      <c r="E337" s="1" t="s">
        <v>318</v>
      </c>
      <c r="F337" s="1" t="s">
        <v>692</v>
      </c>
      <c r="G337" s="208" t="str">
        <f t="shared" si="88"/>
        <v>275</v>
      </c>
      <c r="H337" s="208" t="str">
        <f t="shared" si="89"/>
        <v>65</v>
      </c>
      <c r="I337" s="208" t="str">
        <f t="shared" si="90"/>
        <v>17</v>
      </c>
      <c r="J337" s="130"/>
      <c r="L337" s="130"/>
      <c r="M337" s="130" t="s">
        <v>1837</v>
      </c>
      <c r="N337" s="1" t="s">
        <v>715</v>
      </c>
      <c r="O337" s="1" t="s">
        <v>862</v>
      </c>
      <c r="P337" s="1" t="str">
        <f t="shared" si="87"/>
        <v/>
      </c>
      <c r="Q337" s="168">
        <v>37400</v>
      </c>
      <c r="R337" s="169">
        <f>設定!$F$3</f>
        <v>1</v>
      </c>
      <c r="S337" s="130">
        <f>設定!$E$6</f>
        <v>1</v>
      </c>
      <c r="T337" s="950">
        <f t="shared" si="85"/>
        <v>37400</v>
      </c>
      <c r="U337" s="130">
        <f>設定!$E$12</f>
        <v>0</v>
      </c>
      <c r="V337" s="130">
        <f>設定!$I$12</f>
        <v>1</v>
      </c>
      <c r="W337" s="170">
        <f>設定!$E$24</f>
        <v>0</v>
      </c>
      <c r="X337" s="951">
        <f t="shared" si="72"/>
        <v>37400</v>
      </c>
      <c r="Y337" s="130">
        <f>設定!$E$35</f>
        <v>0</v>
      </c>
      <c r="Z337" s="130">
        <f>設定!$I$35</f>
        <v>1</v>
      </c>
      <c r="AA337" s="171">
        <f>設定!$D$41</f>
        <v>0</v>
      </c>
      <c r="AB337" s="170">
        <f>設定!$E$50</f>
        <v>1</v>
      </c>
      <c r="AC337" s="950">
        <f t="shared" si="91"/>
        <v>37400</v>
      </c>
      <c r="AD337" s="169">
        <f>設定!$D$78</f>
        <v>1.1000000000000001</v>
      </c>
      <c r="AE337" s="130">
        <f>設定!$E$82</f>
        <v>0</v>
      </c>
      <c r="AF337" s="130">
        <f>設定!$I$82</f>
        <v>0</v>
      </c>
      <c r="AG337" s="952">
        <f t="shared" si="92"/>
        <v>41140</v>
      </c>
      <c r="AH337" s="130">
        <f>設定!$E$35</f>
        <v>0</v>
      </c>
      <c r="AI337" s="130">
        <f>設定!$I$35</f>
        <v>1</v>
      </c>
      <c r="AJ337" s="170">
        <f>設定!$E$69</f>
        <v>0</v>
      </c>
      <c r="AK337" s="953">
        <f t="shared" si="93"/>
        <v>37400</v>
      </c>
      <c r="AL337" s="169">
        <f>設定!$D$78</f>
        <v>1.1000000000000001</v>
      </c>
      <c r="AM337" s="130">
        <f>設定!$E$82</f>
        <v>0</v>
      </c>
      <c r="AN337" s="130">
        <f>設定!$I$82</f>
        <v>0</v>
      </c>
      <c r="AO337" s="954">
        <f t="shared" si="73"/>
        <v>41140</v>
      </c>
      <c r="AP337" s="168"/>
      <c r="AQ337" s="203">
        <f t="shared" si="86"/>
        <v>1</v>
      </c>
    </row>
    <row r="338" spans="2:43">
      <c r="B338" s="246">
        <v>1</v>
      </c>
      <c r="D338" s="1" t="s">
        <v>292</v>
      </c>
      <c r="E338" s="1" t="s">
        <v>318</v>
      </c>
      <c r="F338" s="1" t="s">
        <v>692</v>
      </c>
      <c r="G338" s="208" t="str">
        <f t="shared" si="88"/>
        <v>285</v>
      </c>
      <c r="H338" s="208" t="str">
        <f t="shared" si="89"/>
        <v>65</v>
      </c>
      <c r="I338" s="208" t="str">
        <f t="shared" si="90"/>
        <v>17</v>
      </c>
      <c r="J338" s="130"/>
      <c r="L338" s="130"/>
      <c r="M338" s="130" t="s">
        <v>1837</v>
      </c>
      <c r="N338" s="1" t="s">
        <v>836</v>
      </c>
      <c r="O338" s="1" t="s">
        <v>837</v>
      </c>
      <c r="P338" s="1" t="str">
        <f t="shared" si="87"/>
        <v/>
      </c>
      <c r="Q338" s="168">
        <v>40900</v>
      </c>
      <c r="R338" s="169">
        <f>設定!$F$3</f>
        <v>1</v>
      </c>
      <c r="S338" s="130">
        <f>設定!$E$6</f>
        <v>1</v>
      </c>
      <c r="T338" s="950">
        <f t="shared" si="85"/>
        <v>40900</v>
      </c>
      <c r="U338" s="130">
        <f>設定!$E$12</f>
        <v>0</v>
      </c>
      <c r="V338" s="130">
        <f>設定!$I$12</f>
        <v>1</v>
      </c>
      <c r="W338" s="170">
        <f>設定!$E$24</f>
        <v>0</v>
      </c>
      <c r="X338" s="951">
        <f>IF(U338=0,T338-ROUND(ROUND(T338*W338,0),-V338),IF(U338=1,T338-ROUNDUP(ROUND(T338*W338,0),-V338),IF(U338=2,T338-ROUNDDOWN(ROUND(T338*W338,0),-V338))))</f>
        <v>40900</v>
      </c>
      <c r="Y338" s="130">
        <f>設定!$E$35</f>
        <v>0</v>
      </c>
      <c r="Z338" s="130">
        <f>設定!$I$35</f>
        <v>1</v>
      </c>
      <c r="AA338" s="171">
        <f>設定!$D$41</f>
        <v>0</v>
      </c>
      <c r="AB338" s="170">
        <f>設定!$E$50</f>
        <v>1</v>
      </c>
      <c r="AC338" s="950">
        <f>IF(Y338=0,ROUND(AB338*X338,-Z338),IF(Y338=1,ROUNDUP(AB338*X338,-Z338),IF(Y338=2,ROUNDDOWN(AB338*X338,-Z338))))+AA338</f>
        <v>40900</v>
      </c>
      <c r="AD338" s="169">
        <f>設定!$D$78</f>
        <v>1.1000000000000001</v>
      </c>
      <c r="AE338" s="130">
        <f>設定!$E$82</f>
        <v>0</v>
      </c>
      <c r="AF338" s="130">
        <f>設定!$I$82</f>
        <v>0</v>
      </c>
      <c r="AG338" s="952">
        <f>IF(AE338=0,ROUND(AD338*AC338,-AF338),IF(AE338=1,ROUNDUP(AD338*AC338,-AF338),IF(AE338=2,ROUNDDOWN(AD338*AC338,-AF338))))</f>
        <v>44990</v>
      </c>
      <c r="AH338" s="130">
        <f>設定!$E$35</f>
        <v>0</v>
      </c>
      <c r="AI338" s="130">
        <f>設定!$I$35</f>
        <v>1</v>
      </c>
      <c r="AJ338" s="170">
        <f>設定!$E$69</f>
        <v>0</v>
      </c>
      <c r="AK338" s="953">
        <f>IF(AH338=0,ROUND(X338/(1-AJ338),-AI338),IF(AH338=1,ROUNDUP(X338/(1-AJ338),-AI338),IF(AH338=2,ROUNDDOWN(X338/(1-AJ338),-AI338))))</f>
        <v>40900</v>
      </c>
      <c r="AL338" s="169">
        <f>設定!$D$78</f>
        <v>1.1000000000000001</v>
      </c>
      <c r="AM338" s="130">
        <f>設定!$E$82</f>
        <v>0</v>
      </c>
      <c r="AN338" s="130">
        <f>設定!$I$82</f>
        <v>0</v>
      </c>
      <c r="AO338" s="954">
        <f>IF(AM338=0,ROUND(AL338*AK338,-AN338),IF(AM338=1,ROUNDUP(AL338*AK338,-AN338),IF(AM338=2,ROUNDDOWN(AL338*AK338,-AN338))))</f>
        <v>44990</v>
      </c>
      <c r="AQ338" s="203">
        <f t="shared" si="86"/>
        <v>1</v>
      </c>
    </row>
    <row r="339" spans="2:43">
      <c r="B339" s="246">
        <v>1</v>
      </c>
      <c r="D339" s="1" t="s">
        <v>453</v>
      </c>
      <c r="E339" s="1" t="s">
        <v>318</v>
      </c>
      <c r="F339" s="1" t="s">
        <v>692</v>
      </c>
      <c r="G339" s="208" t="str">
        <f t="shared" si="88"/>
        <v>265</v>
      </c>
      <c r="H339" s="208" t="str">
        <f t="shared" si="89"/>
        <v>70</v>
      </c>
      <c r="I339" s="208" t="str">
        <f t="shared" si="90"/>
        <v>17</v>
      </c>
      <c r="J339" s="130"/>
      <c r="L339" s="130"/>
      <c r="M339" s="130" t="s">
        <v>1837</v>
      </c>
      <c r="N339" s="1" t="s">
        <v>990</v>
      </c>
      <c r="O339" s="1" t="s">
        <v>727</v>
      </c>
      <c r="P339" s="1" t="str">
        <f t="shared" si="87"/>
        <v/>
      </c>
      <c r="Q339" s="168">
        <v>33200</v>
      </c>
      <c r="R339" s="169">
        <f>設定!$F$3</f>
        <v>1</v>
      </c>
      <c r="S339" s="130">
        <f>設定!$E$6</f>
        <v>1</v>
      </c>
      <c r="T339" s="950">
        <f t="shared" si="85"/>
        <v>33200</v>
      </c>
      <c r="U339" s="130">
        <f>設定!$E$12</f>
        <v>0</v>
      </c>
      <c r="V339" s="130">
        <f>設定!$I$12</f>
        <v>1</v>
      </c>
      <c r="W339" s="170">
        <f>設定!$E$24</f>
        <v>0</v>
      </c>
      <c r="X339" s="951">
        <f t="shared" si="72"/>
        <v>33200</v>
      </c>
      <c r="Y339" s="130">
        <f>設定!$E$35</f>
        <v>0</v>
      </c>
      <c r="Z339" s="130">
        <f>設定!$I$35</f>
        <v>1</v>
      </c>
      <c r="AA339" s="171">
        <f>設定!$D$41</f>
        <v>0</v>
      </c>
      <c r="AB339" s="170">
        <f>設定!$E$50</f>
        <v>1</v>
      </c>
      <c r="AC339" s="950">
        <f t="shared" si="91"/>
        <v>33200</v>
      </c>
      <c r="AD339" s="169">
        <f>設定!$D$78</f>
        <v>1.1000000000000001</v>
      </c>
      <c r="AE339" s="130">
        <f>設定!$E$82</f>
        <v>0</v>
      </c>
      <c r="AF339" s="130">
        <f>設定!$I$82</f>
        <v>0</v>
      </c>
      <c r="AG339" s="952">
        <f t="shared" si="92"/>
        <v>36520</v>
      </c>
      <c r="AH339" s="130">
        <f>設定!$E$35</f>
        <v>0</v>
      </c>
      <c r="AI339" s="130">
        <f>設定!$I$35</f>
        <v>1</v>
      </c>
      <c r="AJ339" s="170">
        <f>設定!$E$69</f>
        <v>0</v>
      </c>
      <c r="AK339" s="953">
        <f t="shared" si="93"/>
        <v>33200</v>
      </c>
      <c r="AL339" s="169">
        <f>設定!$D$78</f>
        <v>1.1000000000000001</v>
      </c>
      <c r="AM339" s="130">
        <f>設定!$E$82</f>
        <v>0</v>
      </c>
      <c r="AN339" s="130">
        <f>設定!$I$82</f>
        <v>0</v>
      </c>
      <c r="AO339" s="954">
        <f t="shared" si="73"/>
        <v>36520</v>
      </c>
      <c r="AP339" s="168"/>
      <c r="AQ339" s="203">
        <f t="shared" si="86"/>
        <v>1</v>
      </c>
    </row>
    <row r="340" spans="2:43">
      <c r="B340" s="246">
        <v>1</v>
      </c>
      <c r="D340" s="1" t="s">
        <v>704</v>
      </c>
      <c r="E340" s="1" t="s">
        <v>318</v>
      </c>
      <c r="F340" s="1" t="s">
        <v>692</v>
      </c>
      <c r="G340" s="208" t="str">
        <f t="shared" si="88"/>
        <v>235</v>
      </c>
      <c r="H340" s="208" t="str">
        <f t="shared" si="89"/>
        <v>60</v>
      </c>
      <c r="I340" s="208" t="str">
        <f t="shared" si="90"/>
        <v>16</v>
      </c>
      <c r="J340" s="130"/>
      <c r="L340" s="130"/>
      <c r="M340" s="130" t="s">
        <v>1837</v>
      </c>
      <c r="N340" s="1" t="s">
        <v>716</v>
      </c>
      <c r="O340" s="1" t="s">
        <v>841</v>
      </c>
      <c r="P340" s="1" t="str">
        <f t="shared" si="87"/>
        <v/>
      </c>
      <c r="Q340" s="168">
        <v>31200</v>
      </c>
      <c r="R340" s="169">
        <f>設定!$F$3</f>
        <v>1</v>
      </c>
      <c r="S340" s="130">
        <f>設定!$E$6</f>
        <v>1</v>
      </c>
      <c r="T340" s="950">
        <f t="shared" si="85"/>
        <v>31200</v>
      </c>
      <c r="U340" s="130">
        <f>設定!$E$12</f>
        <v>0</v>
      </c>
      <c r="V340" s="130">
        <f>設定!$I$12</f>
        <v>1</v>
      </c>
      <c r="W340" s="170">
        <f>設定!$E$24</f>
        <v>0</v>
      </c>
      <c r="X340" s="951">
        <f t="shared" si="72"/>
        <v>31200</v>
      </c>
      <c r="Y340" s="130">
        <f>設定!$E$35</f>
        <v>0</v>
      </c>
      <c r="Z340" s="130">
        <f>設定!$I$35</f>
        <v>1</v>
      </c>
      <c r="AA340" s="171">
        <f>設定!$D$41</f>
        <v>0</v>
      </c>
      <c r="AB340" s="170">
        <f>設定!$E$50</f>
        <v>1</v>
      </c>
      <c r="AC340" s="950">
        <f t="shared" si="91"/>
        <v>31200</v>
      </c>
      <c r="AD340" s="169">
        <f>設定!$D$78</f>
        <v>1.1000000000000001</v>
      </c>
      <c r="AE340" s="130">
        <f>設定!$E$82</f>
        <v>0</v>
      </c>
      <c r="AF340" s="130">
        <f>設定!$I$82</f>
        <v>0</v>
      </c>
      <c r="AG340" s="952">
        <f t="shared" si="92"/>
        <v>34320</v>
      </c>
      <c r="AH340" s="130">
        <f>設定!$E$35</f>
        <v>0</v>
      </c>
      <c r="AI340" s="130">
        <f>設定!$I$35</f>
        <v>1</v>
      </c>
      <c r="AJ340" s="170">
        <f>設定!$E$69</f>
        <v>0</v>
      </c>
      <c r="AK340" s="953">
        <f t="shared" si="93"/>
        <v>31200</v>
      </c>
      <c r="AL340" s="169">
        <f>設定!$D$78</f>
        <v>1.1000000000000001</v>
      </c>
      <c r="AM340" s="130">
        <f>設定!$E$82</f>
        <v>0</v>
      </c>
      <c r="AN340" s="130">
        <f>設定!$I$82</f>
        <v>0</v>
      </c>
      <c r="AO340" s="954">
        <f t="shared" si="73"/>
        <v>34320</v>
      </c>
      <c r="AP340" s="168"/>
      <c r="AQ340" s="203">
        <f t="shared" si="86"/>
        <v>1</v>
      </c>
    </row>
    <row r="341" spans="2:43">
      <c r="B341" s="246">
        <v>1</v>
      </c>
      <c r="D341" s="1" t="s">
        <v>441</v>
      </c>
      <c r="E341" s="1" t="s">
        <v>318</v>
      </c>
      <c r="F341" s="1" t="s">
        <v>692</v>
      </c>
      <c r="G341" s="208" t="str">
        <f t="shared" si="88"/>
        <v>215</v>
      </c>
      <c r="H341" s="208" t="str">
        <f t="shared" si="89"/>
        <v>70</v>
      </c>
      <c r="I341" s="208" t="str">
        <f t="shared" si="90"/>
        <v>16</v>
      </c>
      <c r="J341" s="130"/>
      <c r="L341" s="130"/>
      <c r="M341" s="130" t="s">
        <v>1837</v>
      </c>
      <c r="N341" s="1" t="s">
        <v>475</v>
      </c>
      <c r="O341" s="1" t="s">
        <v>728</v>
      </c>
      <c r="P341" s="1" t="str">
        <f t="shared" si="87"/>
        <v/>
      </c>
      <c r="Q341" s="168">
        <v>25100</v>
      </c>
      <c r="R341" s="169">
        <f>設定!$F$3</f>
        <v>1</v>
      </c>
      <c r="S341" s="130">
        <f>設定!$E$6</f>
        <v>1</v>
      </c>
      <c r="T341" s="950">
        <f t="shared" si="85"/>
        <v>25100</v>
      </c>
      <c r="U341" s="130">
        <f>設定!$E$12</f>
        <v>0</v>
      </c>
      <c r="V341" s="130">
        <f>設定!$I$12</f>
        <v>1</v>
      </c>
      <c r="W341" s="170">
        <f>設定!$E$24</f>
        <v>0</v>
      </c>
      <c r="X341" s="951">
        <f t="shared" si="72"/>
        <v>25100</v>
      </c>
      <c r="Y341" s="130">
        <f>設定!$E$35</f>
        <v>0</v>
      </c>
      <c r="Z341" s="130">
        <f>設定!$I$35</f>
        <v>1</v>
      </c>
      <c r="AA341" s="171">
        <f>設定!$D$41</f>
        <v>0</v>
      </c>
      <c r="AB341" s="170">
        <f>設定!$E$50</f>
        <v>1</v>
      </c>
      <c r="AC341" s="950">
        <f t="shared" si="91"/>
        <v>25100</v>
      </c>
      <c r="AD341" s="169">
        <f>設定!$D$78</f>
        <v>1.1000000000000001</v>
      </c>
      <c r="AE341" s="130">
        <f>設定!$E$82</f>
        <v>0</v>
      </c>
      <c r="AF341" s="130">
        <f>設定!$I$82</f>
        <v>0</v>
      </c>
      <c r="AG341" s="952">
        <f t="shared" si="92"/>
        <v>27610</v>
      </c>
      <c r="AH341" s="130">
        <f>設定!$E$35</f>
        <v>0</v>
      </c>
      <c r="AI341" s="130">
        <f>設定!$I$35</f>
        <v>1</v>
      </c>
      <c r="AJ341" s="170">
        <f>設定!$E$69</f>
        <v>0</v>
      </c>
      <c r="AK341" s="953">
        <f t="shared" si="93"/>
        <v>25100</v>
      </c>
      <c r="AL341" s="169">
        <f>設定!$D$78</f>
        <v>1.1000000000000001</v>
      </c>
      <c r="AM341" s="130">
        <f>設定!$E$82</f>
        <v>0</v>
      </c>
      <c r="AN341" s="130">
        <f>設定!$I$82</f>
        <v>0</v>
      </c>
      <c r="AO341" s="954">
        <f t="shared" si="73"/>
        <v>27610</v>
      </c>
      <c r="AP341" s="168"/>
      <c r="AQ341" s="203">
        <f t="shared" si="86"/>
        <v>1</v>
      </c>
    </row>
    <row r="342" spans="2:43">
      <c r="B342" s="246">
        <v>1</v>
      </c>
      <c r="D342" s="1" t="s">
        <v>443</v>
      </c>
      <c r="E342" s="1" t="s">
        <v>318</v>
      </c>
      <c r="F342" s="1" t="s">
        <v>692</v>
      </c>
      <c r="G342" s="208" t="str">
        <f t="shared" si="88"/>
        <v>225</v>
      </c>
      <c r="H342" s="208" t="str">
        <f t="shared" si="89"/>
        <v>70</v>
      </c>
      <c r="I342" s="208" t="str">
        <f t="shared" si="90"/>
        <v>16</v>
      </c>
      <c r="J342" s="130"/>
      <c r="L342" s="130"/>
      <c r="M342" s="130" t="s">
        <v>1837</v>
      </c>
      <c r="N342" s="1" t="s">
        <v>476</v>
      </c>
      <c r="O342" s="1" t="s">
        <v>729</v>
      </c>
      <c r="P342" s="1" t="str">
        <f t="shared" si="87"/>
        <v/>
      </c>
      <c r="Q342" s="168">
        <v>26100</v>
      </c>
      <c r="R342" s="169">
        <f>設定!$F$3</f>
        <v>1</v>
      </c>
      <c r="S342" s="130">
        <f>設定!$E$6</f>
        <v>1</v>
      </c>
      <c r="T342" s="950">
        <f t="shared" si="85"/>
        <v>26100</v>
      </c>
      <c r="U342" s="130">
        <f>設定!$E$12</f>
        <v>0</v>
      </c>
      <c r="V342" s="130">
        <f>設定!$I$12</f>
        <v>1</v>
      </c>
      <c r="W342" s="170">
        <f>設定!$E$24</f>
        <v>0</v>
      </c>
      <c r="X342" s="951">
        <f t="shared" si="72"/>
        <v>26100</v>
      </c>
      <c r="Y342" s="130">
        <f>設定!$E$35</f>
        <v>0</v>
      </c>
      <c r="Z342" s="130">
        <f>設定!$I$35</f>
        <v>1</v>
      </c>
      <c r="AA342" s="171">
        <f>設定!$D$41</f>
        <v>0</v>
      </c>
      <c r="AB342" s="170">
        <f>設定!$E$50</f>
        <v>1</v>
      </c>
      <c r="AC342" s="950">
        <f t="shared" si="91"/>
        <v>26100</v>
      </c>
      <c r="AD342" s="169">
        <f>設定!$D$78</f>
        <v>1.1000000000000001</v>
      </c>
      <c r="AE342" s="130">
        <f>設定!$E$82</f>
        <v>0</v>
      </c>
      <c r="AF342" s="130">
        <f>設定!$I$82</f>
        <v>0</v>
      </c>
      <c r="AG342" s="952">
        <f t="shared" si="92"/>
        <v>28710</v>
      </c>
      <c r="AH342" s="130">
        <f>設定!$E$35</f>
        <v>0</v>
      </c>
      <c r="AI342" s="130">
        <f>設定!$I$35</f>
        <v>1</v>
      </c>
      <c r="AJ342" s="170">
        <f>設定!$E$69</f>
        <v>0</v>
      </c>
      <c r="AK342" s="953">
        <f t="shared" si="93"/>
        <v>26100</v>
      </c>
      <c r="AL342" s="169">
        <f>設定!$D$78</f>
        <v>1.1000000000000001</v>
      </c>
      <c r="AM342" s="130">
        <f>設定!$E$82</f>
        <v>0</v>
      </c>
      <c r="AN342" s="130">
        <f>設定!$I$82</f>
        <v>0</v>
      </c>
      <c r="AO342" s="954">
        <f t="shared" si="73"/>
        <v>28710</v>
      </c>
      <c r="AP342" s="168"/>
      <c r="AQ342" s="203">
        <f t="shared" si="86"/>
        <v>1</v>
      </c>
    </row>
    <row r="343" spans="2:43">
      <c r="B343" s="246">
        <v>1</v>
      </c>
      <c r="D343" s="1" t="s">
        <v>445</v>
      </c>
      <c r="E343" s="1" t="s">
        <v>318</v>
      </c>
      <c r="F343" s="1" t="s">
        <v>692</v>
      </c>
      <c r="G343" s="208" t="str">
        <f t="shared" si="88"/>
        <v>235</v>
      </c>
      <c r="H343" s="208" t="str">
        <f t="shared" si="89"/>
        <v>70</v>
      </c>
      <c r="I343" s="208" t="str">
        <f t="shared" si="90"/>
        <v>16</v>
      </c>
      <c r="J343" s="130"/>
      <c r="L343" s="130"/>
      <c r="M343" s="130" t="s">
        <v>1837</v>
      </c>
      <c r="N343" s="1" t="s">
        <v>477</v>
      </c>
      <c r="O343" s="1" t="s">
        <v>730</v>
      </c>
      <c r="P343" s="1" t="str">
        <f t="shared" si="87"/>
        <v/>
      </c>
      <c r="Q343" s="168">
        <v>27200</v>
      </c>
      <c r="R343" s="169">
        <f>設定!$F$3</f>
        <v>1</v>
      </c>
      <c r="S343" s="130">
        <f>設定!$E$6</f>
        <v>1</v>
      </c>
      <c r="T343" s="950">
        <f t="shared" si="85"/>
        <v>27200</v>
      </c>
      <c r="U343" s="130">
        <f>設定!$E$12</f>
        <v>0</v>
      </c>
      <c r="V343" s="130">
        <f>設定!$I$12</f>
        <v>1</v>
      </c>
      <c r="W343" s="170">
        <f>設定!$E$24</f>
        <v>0</v>
      </c>
      <c r="X343" s="951">
        <f t="shared" si="72"/>
        <v>27200</v>
      </c>
      <c r="Y343" s="130">
        <f>設定!$E$35</f>
        <v>0</v>
      </c>
      <c r="Z343" s="130">
        <f>設定!$I$35</f>
        <v>1</v>
      </c>
      <c r="AA343" s="171">
        <f>設定!$D$41</f>
        <v>0</v>
      </c>
      <c r="AB343" s="170">
        <f>設定!$E$50</f>
        <v>1</v>
      </c>
      <c r="AC343" s="950">
        <f t="shared" si="91"/>
        <v>27200</v>
      </c>
      <c r="AD343" s="169">
        <f>設定!$D$78</f>
        <v>1.1000000000000001</v>
      </c>
      <c r="AE343" s="130">
        <f>設定!$E$82</f>
        <v>0</v>
      </c>
      <c r="AF343" s="130">
        <f>設定!$I$82</f>
        <v>0</v>
      </c>
      <c r="AG343" s="952">
        <f t="shared" si="92"/>
        <v>29920</v>
      </c>
      <c r="AH343" s="130">
        <f>設定!$E$35</f>
        <v>0</v>
      </c>
      <c r="AI343" s="130">
        <f>設定!$I$35</f>
        <v>1</v>
      </c>
      <c r="AJ343" s="170">
        <f>設定!$E$69</f>
        <v>0</v>
      </c>
      <c r="AK343" s="953">
        <f t="shared" si="93"/>
        <v>27200</v>
      </c>
      <c r="AL343" s="169">
        <f>設定!$D$78</f>
        <v>1.1000000000000001</v>
      </c>
      <c r="AM343" s="130">
        <f>設定!$E$82</f>
        <v>0</v>
      </c>
      <c r="AN343" s="130">
        <f>設定!$I$82</f>
        <v>0</v>
      </c>
      <c r="AO343" s="954">
        <f t="shared" si="73"/>
        <v>29920</v>
      </c>
      <c r="AP343" s="168"/>
      <c r="AQ343" s="203">
        <f t="shared" si="86"/>
        <v>1</v>
      </c>
    </row>
    <row r="344" spans="2:43">
      <c r="B344" s="246">
        <v>1</v>
      </c>
      <c r="D344" s="1" t="s">
        <v>447</v>
      </c>
      <c r="E344" s="1" t="s">
        <v>318</v>
      </c>
      <c r="F344" s="1" t="s">
        <v>692</v>
      </c>
      <c r="G344" s="208" t="str">
        <f t="shared" si="88"/>
        <v>245</v>
      </c>
      <c r="H344" s="208" t="str">
        <f t="shared" si="89"/>
        <v>70</v>
      </c>
      <c r="I344" s="208" t="str">
        <f t="shared" si="90"/>
        <v>16</v>
      </c>
      <c r="J344" s="130"/>
      <c r="L344" s="130"/>
      <c r="M344" s="130" t="s">
        <v>1837</v>
      </c>
      <c r="N344" s="1" t="s">
        <v>478</v>
      </c>
      <c r="O344" s="1" t="s">
        <v>731</v>
      </c>
      <c r="P344" s="1" t="str">
        <f t="shared" si="87"/>
        <v/>
      </c>
      <c r="Q344" s="168">
        <v>30300</v>
      </c>
      <c r="R344" s="169">
        <f>設定!$F$3</f>
        <v>1</v>
      </c>
      <c r="S344" s="130">
        <f>設定!$E$6</f>
        <v>1</v>
      </c>
      <c r="T344" s="950">
        <f t="shared" si="85"/>
        <v>30300</v>
      </c>
      <c r="U344" s="130">
        <f>設定!$E$12</f>
        <v>0</v>
      </c>
      <c r="V344" s="130">
        <f>設定!$I$12</f>
        <v>1</v>
      </c>
      <c r="W344" s="170">
        <f>設定!$E$24</f>
        <v>0</v>
      </c>
      <c r="X344" s="951">
        <f t="shared" si="72"/>
        <v>30300</v>
      </c>
      <c r="Y344" s="130">
        <f>設定!$E$35</f>
        <v>0</v>
      </c>
      <c r="Z344" s="130">
        <f>設定!$I$35</f>
        <v>1</v>
      </c>
      <c r="AA344" s="171">
        <f>設定!$D$41</f>
        <v>0</v>
      </c>
      <c r="AB344" s="170">
        <f>設定!$E$50</f>
        <v>1</v>
      </c>
      <c r="AC344" s="950">
        <f t="shared" si="91"/>
        <v>30300</v>
      </c>
      <c r="AD344" s="169">
        <f>設定!$D$78</f>
        <v>1.1000000000000001</v>
      </c>
      <c r="AE344" s="130">
        <f>設定!$E$82</f>
        <v>0</v>
      </c>
      <c r="AF344" s="130">
        <f>設定!$I$82</f>
        <v>0</v>
      </c>
      <c r="AG344" s="952">
        <f t="shared" si="92"/>
        <v>33330</v>
      </c>
      <c r="AH344" s="130">
        <f>設定!$E$35</f>
        <v>0</v>
      </c>
      <c r="AI344" s="130">
        <f>設定!$I$35</f>
        <v>1</v>
      </c>
      <c r="AJ344" s="170">
        <f>設定!$E$69</f>
        <v>0</v>
      </c>
      <c r="AK344" s="953">
        <f t="shared" si="93"/>
        <v>30300</v>
      </c>
      <c r="AL344" s="169">
        <f>設定!$D$78</f>
        <v>1.1000000000000001</v>
      </c>
      <c r="AM344" s="130">
        <f>設定!$E$82</f>
        <v>0</v>
      </c>
      <c r="AN344" s="130">
        <f>設定!$I$82</f>
        <v>0</v>
      </c>
      <c r="AO344" s="954">
        <f t="shared" si="73"/>
        <v>33330</v>
      </c>
      <c r="AP344" s="168"/>
      <c r="AQ344" s="203">
        <f t="shared" si="86"/>
        <v>1</v>
      </c>
    </row>
    <row r="345" spans="2:43">
      <c r="B345" s="246">
        <v>1</v>
      </c>
      <c r="D345" s="1" t="s">
        <v>449</v>
      </c>
      <c r="E345" s="1" t="s">
        <v>318</v>
      </c>
      <c r="F345" s="1" t="s">
        <v>692</v>
      </c>
      <c r="G345" s="208" t="str">
        <f t="shared" si="88"/>
        <v>265</v>
      </c>
      <c r="H345" s="208" t="str">
        <f t="shared" si="89"/>
        <v>70</v>
      </c>
      <c r="I345" s="208" t="str">
        <f t="shared" si="90"/>
        <v>16</v>
      </c>
      <c r="J345" s="130"/>
      <c r="L345" s="130"/>
      <c r="M345" s="130" t="s">
        <v>1837</v>
      </c>
      <c r="N345" s="1" t="s">
        <v>479</v>
      </c>
      <c r="O345" s="1" t="s">
        <v>732</v>
      </c>
      <c r="P345" s="1" t="str">
        <f t="shared" si="87"/>
        <v/>
      </c>
      <c r="Q345" s="168">
        <v>32000</v>
      </c>
      <c r="R345" s="169">
        <f>設定!$F$3</f>
        <v>1</v>
      </c>
      <c r="S345" s="130">
        <f>設定!$E$6</f>
        <v>1</v>
      </c>
      <c r="T345" s="950">
        <f t="shared" si="85"/>
        <v>32000</v>
      </c>
      <c r="U345" s="130">
        <f>設定!$E$12</f>
        <v>0</v>
      </c>
      <c r="V345" s="130">
        <f>設定!$I$12</f>
        <v>1</v>
      </c>
      <c r="W345" s="170">
        <f>設定!$E$24</f>
        <v>0</v>
      </c>
      <c r="X345" s="951">
        <f t="shared" si="72"/>
        <v>32000</v>
      </c>
      <c r="Y345" s="130">
        <f>設定!$E$35</f>
        <v>0</v>
      </c>
      <c r="Z345" s="130">
        <f>設定!$I$35</f>
        <v>1</v>
      </c>
      <c r="AA345" s="171">
        <f>設定!$D$41</f>
        <v>0</v>
      </c>
      <c r="AB345" s="170">
        <f>設定!$E$50</f>
        <v>1</v>
      </c>
      <c r="AC345" s="950">
        <f t="shared" si="91"/>
        <v>32000</v>
      </c>
      <c r="AD345" s="169">
        <f>設定!$D$78</f>
        <v>1.1000000000000001</v>
      </c>
      <c r="AE345" s="130">
        <f>設定!$E$82</f>
        <v>0</v>
      </c>
      <c r="AF345" s="130">
        <f>設定!$I$82</f>
        <v>0</v>
      </c>
      <c r="AG345" s="952">
        <f t="shared" si="92"/>
        <v>35200</v>
      </c>
      <c r="AH345" s="130">
        <f>設定!$E$35</f>
        <v>0</v>
      </c>
      <c r="AI345" s="130">
        <f>設定!$I$35</f>
        <v>1</v>
      </c>
      <c r="AJ345" s="170">
        <f>設定!$E$69</f>
        <v>0</v>
      </c>
      <c r="AK345" s="953">
        <f t="shared" si="93"/>
        <v>32000</v>
      </c>
      <c r="AL345" s="169">
        <f>設定!$D$78</f>
        <v>1.1000000000000001</v>
      </c>
      <c r="AM345" s="130">
        <f>設定!$E$82</f>
        <v>0</v>
      </c>
      <c r="AN345" s="130">
        <f>設定!$I$82</f>
        <v>0</v>
      </c>
      <c r="AO345" s="954">
        <f t="shared" si="73"/>
        <v>35200</v>
      </c>
      <c r="AP345" s="168"/>
      <c r="AQ345" s="203">
        <f t="shared" si="86"/>
        <v>1</v>
      </c>
    </row>
    <row r="346" spans="2:43">
      <c r="B346" s="246">
        <v>1</v>
      </c>
      <c r="D346" s="1" t="s">
        <v>451</v>
      </c>
      <c r="E346" s="1" t="s">
        <v>318</v>
      </c>
      <c r="F346" s="1" t="s">
        <v>692</v>
      </c>
      <c r="G346" s="208" t="str">
        <f t="shared" si="88"/>
        <v>275</v>
      </c>
      <c r="H346" s="208" t="str">
        <f t="shared" si="89"/>
        <v>70</v>
      </c>
      <c r="I346" s="208" t="str">
        <f t="shared" si="90"/>
        <v>16</v>
      </c>
      <c r="J346" s="130"/>
      <c r="L346" s="130"/>
      <c r="M346" s="130" t="s">
        <v>1837</v>
      </c>
      <c r="N346" s="1" t="s">
        <v>480</v>
      </c>
      <c r="O346" s="1" t="s">
        <v>733</v>
      </c>
      <c r="P346" s="1" t="str">
        <f t="shared" si="87"/>
        <v/>
      </c>
      <c r="Q346" s="168">
        <v>33400</v>
      </c>
      <c r="R346" s="169">
        <f>設定!$F$3</f>
        <v>1</v>
      </c>
      <c r="S346" s="130">
        <f>設定!$E$6</f>
        <v>1</v>
      </c>
      <c r="T346" s="950">
        <f t="shared" si="85"/>
        <v>33400</v>
      </c>
      <c r="U346" s="130">
        <f>設定!$E$12</f>
        <v>0</v>
      </c>
      <c r="V346" s="130">
        <f>設定!$I$12</f>
        <v>1</v>
      </c>
      <c r="W346" s="170">
        <f>設定!$E$24</f>
        <v>0</v>
      </c>
      <c r="X346" s="951">
        <f t="shared" si="72"/>
        <v>33400</v>
      </c>
      <c r="Y346" s="130">
        <f>設定!$E$35</f>
        <v>0</v>
      </c>
      <c r="Z346" s="130">
        <f>設定!$I$35</f>
        <v>1</v>
      </c>
      <c r="AA346" s="171">
        <f>設定!$D$41</f>
        <v>0</v>
      </c>
      <c r="AB346" s="170">
        <f>設定!$E$50</f>
        <v>1</v>
      </c>
      <c r="AC346" s="950">
        <f t="shared" si="91"/>
        <v>33400</v>
      </c>
      <c r="AD346" s="169">
        <f>設定!$D$78</f>
        <v>1.1000000000000001</v>
      </c>
      <c r="AE346" s="130">
        <f>設定!$E$82</f>
        <v>0</v>
      </c>
      <c r="AF346" s="130">
        <f>設定!$I$82</f>
        <v>0</v>
      </c>
      <c r="AG346" s="952">
        <f t="shared" si="92"/>
        <v>36740</v>
      </c>
      <c r="AH346" s="130">
        <f>設定!$E$35</f>
        <v>0</v>
      </c>
      <c r="AI346" s="130">
        <f>設定!$I$35</f>
        <v>1</v>
      </c>
      <c r="AJ346" s="170">
        <f>設定!$E$69</f>
        <v>0</v>
      </c>
      <c r="AK346" s="953">
        <f t="shared" si="93"/>
        <v>33400</v>
      </c>
      <c r="AL346" s="169">
        <f>設定!$D$78</f>
        <v>1.1000000000000001</v>
      </c>
      <c r="AM346" s="130">
        <f>設定!$E$82</f>
        <v>0</v>
      </c>
      <c r="AN346" s="130">
        <f>設定!$I$82</f>
        <v>0</v>
      </c>
      <c r="AO346" s="954">
        <f t="shared" si="73"/>
        <v>36740</v>
      </c>
      <c r="AP346" s="168"/>
      <c r="AQ346" s="203">
        <f t="shared" si="86"/>
        <v>1</v>
      </c>
    </row>
    <row r="347" spans="2:43">
      <c r="B347" s="246">
        <v>1</v>
      </c>
      <c r="D347" s="1" t="s">
        <v>462</v>
      </c>
      <c r="E347" s="1" t="s">
        <v>318</v>
      </c>
      <c r="F347" s="1" t="s">
        <v>692</v>
      </c>
      <c r="G347" s="208" t="str">
        <f t="shared" si="88"/>
        <v>175</v>
      </c>
      <c r="H347" s="208" t="str">
        <f t="shared" si="89"/>
        <v>80</v>
      </c>
      <c r="I347" s="208" t="str">
        <f t="shared" si="90"/>
        <v>16</v>
      </c>
      <c r="J347" s="130"/>
      <c r="L347" s="130"/>
      <c r="M347" s="130" t="s">
        <v>1837</v>
      </c>
      <c r="N347" s="1" t="s">
        <v>493</v>
      </c>
      <c r="O347" s="1" t="s">
        <v>279</v>
      </c>
      <c r="P347" s="1" t="str">
        <f t="shared" si="87"/>
        <v/>
      </c>
      <c r="Q347" s="168">
        <v>20200</v>
      </c>
      <c r="R347" s="169">
        <f>設定!$F$3</f>
        <v>1</v>
      </c>
      <c r="S347" s="130">
        <f>設定!$E$6</f>
        <v>1</v>
      </c>
      <c r="T347" s="950">
        <f t="shared" si="85"/>
        <v>20200</v>
      </c>
      <c r="U347" s="130">
        <f>設定!$E$12</f>
        <v>0</v>
      </c>
      <c r="V347" s="130">
        <f>設定!$I$12</f>
        <v>1</v>
      </c>
      <c r="W347" s="170">
        <f>設定!$E$24</f>
        <v>0</v>
      </c>
      <c r="X347" s="951">
        <f t="shared" si="72"/>
        <v>20200</v>
      </c>
      <c r="Y347" s="130">
        <f>設定!$E$35</f>
        <v>0</v>
      </c>
      <c r="Z347" s="130">
        <f>設定!$I$35</f>
        <v>1</v>
      </c>
      <c r="AA347" s="171">
        <f>設定!$D$41</f>
        <v>0</v>
      </c>
      <c r="AB347" s="170">
        <f>設定!$E$50</f>
        <v>1</v>
      </c>
      <c r="AC347" s="950">
        <f t="shared" si="91"/>
        <v>20200</v>
      </c>
      <c r="AD347" s="169">
        <f>設定!$D$78</f>
        <v>1.1000000000000001</v>
      </c>
      <c r="AE347" s="130">
        <f>設定!$E$82</f>
        <v>0</v>
      </c>
      <c r="AF347" s="130">
        <f>設定!$I$82</f>
        <v>0</v>
      </c>
      <c r="AG347" s="952">
        <f t="shared" si="92"/>
        <v>22220</v>
      </c>
      <c r="AH347" s="130">
        <f>設定!$E$35</f>
        <v>0</v>
      </c>
      <c r="AI347" s="130">
        <f>設定!$I$35</f>
        <v>1</v>
      </c>
      <c r="AJ347" s="170">
        <f>設定!$E$69</f>
        <v>0</v>
      </c>
      <c r="AK347" s="953">
        <f t="shared" si="93"/>
        <v>20200</v>
      </c>
      <c r="AL347" s="169">
        <f>設定!$D$78</f>
        <v>1.1000000000000001</v>
      </c>
      <c r="AM347" s="130">
        <f>設定!$E$82</f>
        <v>0</v>
      </c>
      <c r="AN347" s="130">
        <f>設定!$I$82</f>
        <v>0</v>
      </c>
      <c r="AO347" s="954">
        <f t="shared" si="73"/>
        <v>22220</v>
      </c>
      <c r="AP347" s="168"/>
      <c r="AQ347" s="203">
        <f t="shared" si="86"/>
        <v>1</v>
      </c>
    </row>
    <row r="348" spans="2:43">
      <c r="B348" s="246">
        <v>1</v>
      </c>
      <c r="D348" s="1" t="s">
        <v>707</v>
      </c>
      <c r="E348" s="1" t="s">
        <v>318</v>
      </c>
      <c r="F348" s="1" t="s">
        <v>692</v>
      </c>
      <c r="G348" s="208" t="str">
        <f t="shared" si="88"/>
        <v>215</v>
      </c>
      <c r="H348" s="208" t="str">
        <f t="shared" si="89"/>
        <v>80</v>
      </c>
      <c r="I348" s="208" t="str">
        <f t="shared" si="90"/>
        <v>16</v>
      </c>
      <c r="J348" s="130"/>
      <c r="L348" s="130"/>
      <c r="M348" s="130" t="s">
        <v>1837</v>
      </c>
      <c r="N348" s="1" t="s">
        <v>717</v>
      </c>
      <c r="O348" s="1" t="s">
        <v>844</v>
      </c>
      <c r="P348" s="1" t="str">
        <f t="shared" si="87"/>
        <v/>
      </c>
      <c r="Q348" s="168">
        <v>25800</v>
      </c>
      <c r="R348" s="169">
        <f>設定!$F$3</f>
        <v>1</v>
      </c>
      <c r="S348" s="130">
        <f>設定!$E$6</f>
        <v>1</v>
      </c>
      <c r="T348" s="950">
        <f t="shared" si="85"/>
        <v>25800</v>
      </c>
      <c r="U348" s="130">
        <f>設定!$E$12</f>
        <v>0</v>
      </c>
      <c r="V348" s="130">
        <f>設定!$I$12</f>
        <v>1</v>
      </c>
      <c r="W348" s="170">
        <f>設定!$E$24</f>
        <v>0</v>
      </c>
      <c r="X348" s="951">
        <f t="shared" si="72"/>
        <v>25800</v>
      </c>
      <c r="Y348" s="130">
        <f>設定!$E$35</f>
        <v>0</v>
      </c>
      <c r="Z348" s="130">
        <f>設定!$I$35</f>
        <v>1</v>
      </c>
      <c r="AA348" s="171">
        <f>設定!$D$41</f>
        <v>0</v>
      </c>
      <c r="AB348" s="170">
        <f>設定!$E$50</f>
        <v>1</v>
      </c>
      <c r="AC348" s="950">
        <f t="shared" si="91"/>
        <v>25800</v>
      </c>
      <c r="AD348" s="169">
        <f>設定!$D$78</f>
        <v>1.1000000000000001</v>
      </c>
      <c r="AE348" s="130">
        <f>設定!$E$82</f>
        <v>0</v>
      </c>
      <c r="AF348" s="130">
        <f>設定!$I$82</f>
        <v>0</v>
      </c>
      <c r="AG348" s="952">
        <f t="shared" si="92"/>
        <v>28380</v>
      </c>
      <c r="AH348" s="130">
        <f>設定!$E$35</f>
        <v>0</v>
      </c>
      <c r="AI348" s="130">
        <f>設定!$I$35</f>
        <v>1</v>
      </c>
      <c r="AJ348" s="170">
        <f>設定!$E$69</f>
        <v>0</v>
      </c>
      <c r="AK348" s="953">
        <f t="shared" si="93"/>
        <v>25800</v>
      </c>
      <c r="AL348" s="169">
        <f>設定!$D$78</f>
        <v>1.1000000000000001</v>
      </c>
      <c r="AM348" s="130">
        <f>設定!$E$82</f>
        <v>0</v>
      </c>
      <c r="AN348" s="130">
        <f>設定!$I$82</f>
        <v>0</v>
      </c>
      <c r="AO348" s="954">
        <f t="shared" si="73"/>
        <v>28380</v>
      </c>
      <c r="AP348" s="168"/>
      <c r="AQ348" s="203">
        <f t="shared" si="86"/>
        <v>1</v>
      </c>
    </row>
    <row r="349" spans="2:43">
      <c r="B349" s="246">
        <v>1</v>
      </c>
      <c r="D349" s="1" t="s">
        <v>435</v>
      </c>
      <c r="E349" s="1" t="s">
        <v>318</v>
      </c>
      <c r="F349" s="1" t="s">
        <v>692</v>
      </c>
      <c r="G349" s="208" t="str">
        <f t="shared" si="88"/>
        <v>205</v>
      </c>
      <c r="H349" s="208" t="str">
        <f t="shared" si="89"/>
        <v>70</v>
      </c>
      <c r="I349" s="208" t="str">
        <f t="shared" si="90"/>
        <v>15</v>
      </c>
      <c r="J349" s="130"/>
      <c r="L349" s="130"/>
      <c r="M349" s="130" t="s">
        <v>1837</v>
      </c>
      <c r="N349" s="1" t="s">
        <v>481</v>
      </c>
      <c r="O349" s="1" t="s">
        <v>233</v>
      </c>
      <c r="P349" s="1" t="str">
        <f t="shared" si="87"/>
        <v/>
      </c>
      <c r="Q349" s="168">
        <v>22800</v>
      </c>
      <c r="R349" s="169">
        <f>設定!$F$3</f>
        <v>1</v>
      </c>
      <c r="S349" s="130">
        <f>設定!$E$6</f>
        <v>1</v>
      </c>
      <c r="T349" s="950">
        <f t="shared" si="85"/>
        <v>22800</v>
      </c>
      <c r="U349" s="130">
        <f>設定!$E$12</f>
        <v>0</v>
      </c>
      <c r="V349" s="130">
        <f>設定!$I$12</f>
        <v>1</v>
      </c>
      <c r="W349" s="170">
        <f>設定!$E$24</f>
        <v>0</v>
      </c>
      <c r="X349" s="951">
        <f t="shared" si="72"/>
        <v>22800</v>
      </c>
      <c r="Y349" s="130">
        <f>設定!$E$35</f>
        <v>0</v>
      </c>
      <c r="Z349" s="130">
        <f>設定!$I$35</f>
        <v>1</v>
      </c>
      <c r="AA349" s="171">
        <f>設定!$D$41</f>
        <v>0</v>
      </c>
      <c r="AB349" s="170">
        <f>設定!$E$50</f>
        <v>1</v>
      </c>
      <c r="AC349" s="950">
        <f t="shared" si="91"/>
        <v>22800</v>
      </c>
      <c r="AD349" s="169">
        <f>設定!$D$78</f>
        <v>1.1000000000000001</v>
      </c>
      <c r="AE349" s="130">
        <f>設定!$E$82</f>
        <v>0</v>
      </c>
      <c r="AF349" s="130">
        <f>設定!$I$82</f>
        <v>0</v>
      </c>
      <c r="AG349" s="952">
        <f t="shared" si="92"/>
        <v>25080</v>
      </c>
      <c r="AH349" s="130">
        <f>設定!$E$35</f>
        <v>0</v>
      </c>
      <c r="AI349" s="130">
        <f>設定!$I$35</f>
        <v>1</v>
      </c>
      <c r="AJ349" s="170">
        <f>設定!$E$69</f>
        <v>0</v>
      </c>
      <c r="AK349" s="953">
        <f t="shared" si="93"/>
        <v>22800</v>
      </c>
      <c r="AL349" s="169">
        <f>設定!$D$78</f>
        <v>1.1000000000000001</v>
      </c>
      <c r="AM349" s="130">
        <f>設定!$E$82</f>
        <v>0</v>
      </c>
      <c r="AN349" s="130">
        <f>設定!$I$82</f>
        <v>0</v>
      </c>
      <c r="AO349" s="954">
        <f t="shared" si="73"/>
        <v>25080</v>
      </c>
      <c r="AP349" s="168"/>
      <c r="AQ349" s="203">
        <f t="shared" si="86"/>
        <v>1</v>
      </c>
    </row>
    <row r="350" spans="2:43">
      <c r="B350" s="246">
        <v>1</v>
      </c>
      <c r="D350" s="1" t="s">
        <v>437</v>
      </c>
      <c r="E350" s="1" t="s">
        <v>318</v>
      </c>
      <c r="F350" s="1" t="s">
        <v>692</v>
      </c>
      <c r="G350" s="208" t="str">
        <f t="shared" si="88"/>
        <v>215</v>
      </c>
      <c r="H350" s="208" t="str">
        <f t="shared" si="89"/>
        <v>70</v>
      </c>
      <c r="I350" s="208" t="str">
        <f t="shared" si="90"/>
        <v>15</v>
      </c>
      <c r="J350" s="130"/>
      <c r="L350" s="130"/>
      <c r="M350" s="130" t="s">
        <v>1837</v>
      </c>
      <c r="N350" s="1" t="s">
        <v>482</v>
      </c>
      <c r="O350" s="1" t="s">
        <v>234</v>
      </c>
      <c r="P350" s="1" t="str">
        <f t="shared" si="87"/>
        <v/>
      </c>
      <c r="Q350" s="168">
        <v>24300</v>
      </c>
      <c r="R350" s="169">
        <f>設定!$F$3</f>
        <v>1</v>
      </c>
      <c r="S350" s="130">
        <f>設定!$E$6</f>
        <v>1</v>
      </c>
      <c r="T350" s="950">
        <f t="shared" si="85"/>
        <v>24300</v>
      </c>
      <c r="U350" s="130">
        <f>設定!$E$12</f>
        <v>0</v>
      </c>
      <c r="V350" s="130">
        <f>設定!$I$12</f>
        <v>1</v>
      </c>
      <c r="W350" s="170">
        <f>設定!$E$24</f>
        <v>0</v>
      </c>
      <c r="X350" s="951">
        <f t="shared" si="72"/>
        <v>24300</v>
      </c>
      <c r="Y350" s="130">
        <f>設定!$E$35</f>
        <v>0</v>
      </c>
      <c r="Z350" s="130">
        <f>設定!$I$35</f>
        <v>1</v>
      </c>
      <c r="AA350" s="171">
        <f>設定!$D$41</f>
        <v>0</v>
      </c>
      <c r="AB350" s="170">
        <f>設定!$E$50</f>
        <v>1</v>
      </c>
      <c r="AC350" s="950">
        <f t="shared" si="91"/>
        <v>24300</v>
      </c>
      <c r="AD350" s="169">
        <f>設定!$D$78</f>
        <v>1.1000000000000001</v>
      </c>
      <c r="AE350" s="130">
        <f>設定!$E$82</f>
        <v>0</v>
      </c>
      <c r="AF350" s="130">
        <f>設定!$I$82</f>
        <v>0</v>
      </c>
      <c r="AG350" s="952">
        <f t="shared" si="92"/>
        <v>26730</v>
      </c>
      <c r="AH350" s="130">
        <f>設定!$E$35</f>
        <v>0</v>
      </c>
      <c r="AI350" s="130">
        <f>設定!$I$35</f>
        <v>1</v>
      </c>
      <c r="AJ350" s="170">
        <f>設定!$E$69</f>
        <v>0</v>
      </c>
      <c r="AK350" s="953">
        <f t="shared" si="93"/>
        <v>24300</v>
      </c>
      <c r="AL350" s="169">
        <f>設定!$D$78</f>
        <v>1.1000000000000001</v>
      </c>
      <c r="AM350" s="130">
        <f>設定!$E$82</f>
        <v>0</v>
      </c>
      <c r="AN350" s="130">
        <f>設定!$I$82</f>
        <v>0</v>
      </c>
      <c r="AO350" s="954">
        <f t="shared" si="73"/>
        <v>26730</v>
      </c>
      <c r="AP350" s="168"/>
      <c r="AQ350" s="203">
        <f t="shared" si="86"/>
        <v>1</v>
      </c>
    </row>
    <row r="351" spans="2:43">
      <c r="B351" s="246">
        <v>1</v>
      </c>
      <c r="D351" s="1" t="s">
        <v>439</v>
      </c>
      <c r="E351" s="1" t="s">
        <v>318</v>
      </c>
      <c r="F351" s="1" t="s">
        <v>692</v>
      </c>
      <c r="G351" s="208" t="str">
        <f t="shared" si="88"/>
        <v>265</v>
      </c>
      <c r="H351" s="208" t="str">
        <f t="shared" si="89"/>
        <v>70</v>
      </c>
      <c r="I351" s="208" t="str">
        <f t="shared" si="90"/>
        <v>15</v>
      </c>
      <c r="J351" s="130"/>
      <c r="L351" s="130"/>
      <c r="M351" s="130" t="s">
        <v>1837</v>
      </c>
      <c r="N351" s="1" t="s">
        <v>492</v>
      </c>
      <c r="O351" s="1" t="s">
        <v>734</v>
      </c>
      <c r="P351" s="1" t="str">
        <f t="shared" si="87"/>
        <v/>
      </c>
      <c r="Q351" s="168">
        <v>30600</v>
      </c>
      <c r="R351" s="169">
        <f>設定!$F$3</f>
        <v>1</v>
      </c>
      <c r="S351" s="130">
        <f>設定!$E$6</f>
        <v>1</v>
      </c>
      <c r="T351" s="950">
        <f t="shared" si="85"/>
        <v>30600</v>
      </c>
      <c r="U351" s="130">
        <f>設定!$E$12</f>
        <v>0</v>
      </c>
      <c r="V351" s="130">
        <f>設定!$I$12</f>
        <v>1</v>
      </c>
      <c r="W351" s="170">
        <f>設定!$E$24</f>
        <v>0</v>
      </c>
      <c r="X351" s="951">
        <f t="shared" si="72"/>
        <v>30600</v>
      </c>
      <c r="Y351" s="130">
        <f>設定!$E$35</f>
        <v>0</v>
      </c>
      <c r="Z351" s="130">
        <f>設定!$I$35</f>
        <v>1</v>
      </c>
      <c r="AA351" s="171">
        <f>設定!$D$41</f>
        <v>0</v>
      </c>
      <c r="AB351" s="170">
        <f>設定!$E$50</f>
        <v>1</v>
      </c>
      <c r="AC351" s="950">
        <f t="shared" si="91"/>
        <v>30600</v>
      </c>
      <c r="AD351" s="169">
        <f>設定!$D$78</f>
        <v>1.1000000000000001</v>
      </c>
      <c r="AE351" s="130">
        <f>設定!$E$82</f>
        <v>0</v>
      </c>
      <c r="AF351" s="130">
        <f>設定!$I$82</f>
        <v>0</v>
      </c>
      <c r="AG351" s="952">
        <f t="shared" si="92"/>
        <v>33660</v>
      </c>
      <c r="AH351" s="130">
        <f>設定!$E$35</f>
        <v>0</v>
      </c>
      <c r="AI351" s="130">
        <f>設定!$I$35</f>
        <v>1</v>
      </c>
      <c r="AJ351" s="170">
        <f>設定!$E$69</f>
        <v>0</v>
      </c>
      <c r="AK351" s="953">
        <f t="shared" si="93"/>
        <v>30600</v>
      </c>
      <c r="AL351" s="169">
        <f>設定!$D$78</f>
        <v>1.1000000000000001</v>
      </c>
      <c r="AM351" s="130">
        <f>設定!$E$82</f>
        <v>0</v>
      </c>
      <c r="AN351" s="130">
        <f>設定!$I$82</f>
        <v>0</v>
      </c>
      <c r="AO351" s="954">
        <f t="shared" si="73"/>
        <v>33660</v>
      </c>
      <c r="AP351" s="168"/>
      <c r="AQ351" s="203">
        <f t="shared" si="86"/>
        <v>1</v>
      </c>
    </row>
    <row r="352" spans="2:43">
      <c r="B352" s="246">
        <v>1</v>
      </c>
      <c r="D352" s="1" t="s">
        <v>455</v>
      </c>
      <c r="E352" s="1" t="s">
        <v>318</v>
      </c>
      <c r="F352" s="1" t="s">
        <v>692</v>
      </c>
      <c r="G352" s="208" t="str">
        <f t="shared" si="88"/>
        <v>175</v>
      </c>
      <c r="H352" s="208" t="str">
        <f t="shared" si="89"/>
        <v>80</v>
      </c>
      <c r="I352" s="208" t="str">
        <f t="shared" si="90"/>
        <v>15</v>
      </c>
      <c r="J352" s="130"/>
      <c r="L352" s="130"/>
      <c r="M352" s="130" t="s">
        <v>1837</v>
      </c>
      <c r="N352" s="1" t="s">
        <v>494</v>
      </c>
      <c r="O352" s="1" t="s">
        <v>277</v>
      </c>
      <c r="P352" s="1" t="str">
        <f t="shared" si="87"/>
        <v/>
      </c>
      <c r="Q352" s="168">
        <v>18000</v>
      </c>
      <c r="R352" s="169">
        <f>設定!$F$3</f>
        <v>1</v>
      </c>
      <c r="S352" s="130">
        <f>設定!$E$6</f>
        <v>1</v>
      </c>
      <c r="T352" s="950">
        <f t="shared" si="85"/>
        <v>18000</v>
      </c>
      <c r="U352" s="130">
        <f>設定!$E$12</f>
        <v>0</v>
      </c>
      <c r="V352" s="130">
        <f>設定!$I$12</f>
        <v>1</v>
      </c>
      <c r="W352" s="170">
        <f>設定!$E$24</f>
        <v>0</v>
      </c>
      <c r="X352" s="951">
        <f t="shared" si="72"/>
        <v>18000</v>
      </c>
      <c r="Y352" s="130">
        <f>設定!$E$35</f>
        <v>0</v>
      </c>
      <c r="Z352" s="130">
        <f>設定!$I$35</f>
        <v>1</v>
      </c>
      <c r="AA352" s="171">
        <f>設定!$D$41</f>
        <v>0</v>
      </c>
      <c r="AB352" s="170">
        <f>設定!$E$50</f>
        <v>1</v>
      </c>
      <c r="AC352" s="950">
        <f t="shared" si="91"/>
        <v>18000</v>
      </c>
      <c r="AD352" s="169">
        <f>設定!$D$78</f>
        <v>1.1000000000000001</v>
      </c>
      <c r="AE352" s="130">
        <f>設定!$E$82</f>
        <v>0</v>
      </c>
      <c r="AF352" s="130">
        <f>設定!$I$82</f>
        <v>0</v>
      </c>
      <c r="AG352" s="952">
        <f t="shared" si="92"/>
        <v>19800</v>
      </c>
      <c r="AH352" s="130">
        <f>設定!$E$35</f>
        <v>0</v>
      </c>
      <c r="AI352" s="130">
        <f>設定!$I$35</f>
        <v>1</v>
      </c>
      <c r="AJ352" s="170">
        <f>設定!$E$69</f>
        <v>0</v>
      </c>
      <c r="AK352" s="953">
        <f t="shared" si="93"/>
        <v>18000</v>
      </c>
      <c r="AL352" s="169">
        <f>設定!$D$78</f>
        <v>1.1000000000000001</v>
      </c>
      <c r="AM352" s="130">
        <f>設定!$E$82</f>
        <v>0</v>
      </c>
      <c r="AN352" s="130">
        <f>設定!$I$82</f>
        <v>0</v>
      </c>
      <c r="AO352" s="954">
        <f t="shared" si="73"/>
        <v>19800</v>
      </c>
      <c r="AP352" s="168"/>
      <c r="AQ352" s="203">
        <f t="shared" si="86"/>
        <v>1</v>
      </c>
    </row>
    <row r="353" spans="1:43">
      <c r="B353" s="246">
        <v>1</v>
      </c>
      <c r="D353" s="1" t="s">
        <v>457</v>
      </c>
      <c r="E353" s="1" t="s">
        <v>318</v>
      </c>
      <c r="F353" s="1" t="s">
        <v>692</v>
      </c>
      <c r="G353" s="208" t="str">
        <f t="shared" si="88"/>
        <v>195</v>
      </c>
      <c r="H353" s="208" t="str">
        <f t="shared" si="89"/>
        <v>80</v>
      </c>
      <c r="I353" s="208" t="str">
        <f t="shared" si="90"/>
        <v>15</v>
      </c>
      <c r="J353" s="130"/>
      <c r="L353" s="130"/>
      <c r="M353" s="130" t="s">
        <v>1837</v>
      </c>
      <c r="N353" s="1" t="s">
        <v>495</v>
      </c>
      <c r="O353" s="1" t="s">
        <v>278</v>
      </c>
      <c r="P353" s="1" t="str">
        <f t="shared" si="87"/>
        <v/>
      </c>
      <c r="Q353" s="168">
        <v>21200</v>
      </c>
      <c r="R353" s="169">
        <f>設定!$F$3</f>
        <v>1</v>
      </c>
      <c r="S353" s="130">
        <f>設定!$E$6</f>
        <v>1</v>
      </c>
      <c r="T353" s="950">
        <f t="shared" si="85"/>
        <v>21200</v>
      </c>
      <c r="U353" s="130">
        <f>設定!$E$12</f>
        <v>0</v>
      </c>
      <c r="V353" s="130">
        <f>設定!$I$12</f>
        <v>1</v>
      </c>
      <c r="W353" s="170">
        <f>設定!$E$24</f>
        <v>0</v>
      </c>
      <c r="X353" s="951">
        <f t="shared" si="72"/>
        <v>21200</v>
      </c>
      <c r="Y353" s="130">
        <f>設定!$E$35</f>
        <v>0</v>
      </c>
      <c r="Z353" s="130">
        <f>設定!$I$35</f>
        <v>1</v>
      </c>
      <c r="AA353" s="171">
        <f>設定!$D$41</f>
        <v>0</v>
      </c>
      <c r="AB353" s="170">
        <f>設定!$E$50</f>
        <v>1</v>
      </c>
      <c r="AC353" s="950">
        <f t="shared" si="91"/>
        <v>21200</v>
      </c>
      <c r="AD353" s="169">
        <f>設定!$D$78</f>
        <v>1.1000000000000001</v>
      </c>
      <c r="AE353" s="130">
        <f>設定!$E$82</f>
        <v>0</v>
      </c>
      <c r="AF353" s="130">
        <f>設定!$I$82</f>
        <v>0</v>
      </c>
      <c r="AG353" s="952">
        <f t="shared" si="92"/>
        <v>23320</v>
      </c>
      <c r="AH353" s="130">
        <f>設定!$E$35</f>
        <v>0</v>
      </c>
      <c r="AI353" s="130">
        <f>設定!$I$35</f>
        <v>1</v>
      </c>
      <c r="AJ353" s="170">
        <f>設定!$E$69</f>
        <v>0</v>
      </c>
      <c r="AK353" s="953">
        <f t="shared" si="93"/>
        <v>21200</v>
      </c>
      <c r="AL353" s="169">
        <f>設定!$D$78</f>
        <v>1.1000000000000001</v>
      </c>
      <c r="AM353" s="130">
        <f>設定!$E$82</f>
        <v>0</v>
      </c>
      <c r="AN353" s="130">
        <f>設定!$I$82</f>
        <v>0</v>
      </c>
      <c r="AO353" s="954">
        <f t="shared" si="73"/>
        <v>23320</v>
      </c>
      <c r="AP353" s="168"/>
      <c r="AQ353" s="203">
        <f t="shared" si="86"/>
        <v>1</v>
      </c>
    </row>
    <row r="354" spans="1:43">
      <c r="B354" s="246">
        <v>1</v>
      </c>
      <c r="D354" s="1" t="s">
        <v>459</v>
      </c>
      <c r="E354" s="1" t="s">
        <v>318</v>
      </c>
      <c r="F354" s="1" t="s">
        <v>692</v>
      </c>
      <c r="G354" s="208" t="str">
        <f t="shared" si="88"/>
        <v>215</v>
      </c>
      <c r="H354" s="208" t="str">
        <f t="shared" si="89"/>
        <v>80</v>
      </c>
      <c r="I354" s="208" t="str">
        <f t="shared" si="90"/>
        <v>15</v>
      </c>
      <c r="J354" s="130"/>
      <c r="L354" s="130"/>
      <c r="M354" s="130" t="s">
        <v>1837</v>
      </c>
      <c r="N354" s="1" t="s">
        <v>496</v>
      </c>
      <c r="O354" s="1" t="s">
        <v>735</v>
      </c>
      <c r="P354" s="1" t="str">
        <f t="shared" si="87"/>
        <v/>
      </c>
      <c r="Q354" s="168">
        <v>24500</v>
      </c>
      <c r="R354" s="169">
        <f>設定!$F$3</f>
        <v>1</v>
      </c>
      <c r="S354" s="130">
        <f>設定!$E$6</f>
        <v>1</v>
      </c>
      <c r="T354" s="950">
        <f t="shared" si="85"/>
        <v>24500</v>
      </c>
      <c r="U354" s="130">
        <f>設定!$E$12</f>
        <v>0</v>
      </c>
      <c r="V354" s="130">
        <f>設定!$I$12</f>
        <v>1</v>
      </c>
      <c r="W354" s="170">
        <f>設定!$E$24</f>
        <v>0</v>
      </c>
      <c r="X354" s="951">
        <f t="shared" si="72"/>
        <v>24500</v>
      </c>
      <c r="Y354" s="130">
        <f>設定!$E$35</f>
        <v>0</v>
      </c>
      <c r="Z354" s="130">
        <f>設定!$I$35</f>
        <v>1</v>
      </c>
      <c r="AA354" s="171">
        <f>設定!$D$41</f>
        <v>0</v>
      </c>
      <c r="AB354" s="170">
        <f>設定!$E$50</f>
        <v>1</v>
      </c>
      <c r="AC354" s="950">
        <f t="shared" si="91"/>
        <v>24500</v>
      </c>
      <c r="AD354" s="169">
        <f>設定!$D$78</f>
        <v>1.1000000000000001</v>
      </c>
      <c r="AE354" s="130">
        <f>設定!$E$82</f>
        <v>0</v>
      </c>
      <c r="AF354" s="130">
        <f>設定!$I$82</f>
        <v>0</v>
      </c>
      <c r="AG354" s="952">
        <f t="shared" si="92"/>
        <v>26950</v>
      </c>
      <c r="AH354" s="130">
        <f>設定!$E$35</f>
        <v>0</v>
      </c>
      <c r="AI354" s="130">
        <f>設定!$I$35</f>
        <v>1</v>
      </c>
      <c r="AJ354" s="170">
        <f>設定!$E$69</f>
        <v>0</v>
      </c>
      <c r="AK354" s="953">
        <f t="shared" si="93"/>
        <v>24500</v>
      </c>
      <c r="AL354" s="169">
        <f>設定!$D$78</f>
        <v>1.1000000000000001</v>
      </c>
      <c r="AM354" s="130">
        <f>設定!$E$82</f>
        <v>0</v>
      </c>
      <c r="AN354" s="130">
        <f>設定!$I$82</f>
        <v>0</v>
      </c>
      <c r="AO354" s="954">
        <f t="shared" si="73"/>
        <v>26950</v>
      </c>
      <c r="AP354" s="168"/>
      <c r="AQ354" s="203">
        <f t="shared" si="86"/>
        <v>1</v>
      </c>
    </row>
    <row r="355" spans="1:43">
      <c r="B355" s="246">
        <v>1</v>
      </c>
      <c r="D355" s="1" t="s">
        <v>460</v>
      </c>
      <c r="E355" s="1" t="s">
        <v>318</v>
      </c>
      <c r="F355" s="1" t="s">
        <v>692</v>
      </c>
      <c r="G355" s="208" t="str">
        <f t="shared" si="88"/>
        <v>225</v>
      </c>
      <c r="H355" s="208" t="str">
        <f t="shared" si="89"/>
        <v>80</v>
      </c>
      <c r="I355" s="208" t="str">
        <f t="shared" si="90"/>
        <v>15</v>
      </c>
      <c r="J355" s="130"/>
      <c r="L355" s="130"/>
      <c r="M355" s="130" t="s">
        <v>1837</v>
      </c>
      <c r="N355" s="1" t="s">
        <v>167</v>
      </c>
      <c r="O355" s="1" t="s">
        <v>736</v>
      </c>
      <c r="P355" s="1" t="str">
        <f t="shared" si="87"/>
        <v/>
      </c>
      <c r="Q355" s="168">
        <v>26300</v>
      </c>
      <c r="R355" s="169">
        <f>設定!$F$3</f>
        <v>1</v>
      </c>
      <c r="S355" s="130">
        <f>設定!$E$6</f>
        <v>1</v>
      </c>
      <c r="T355" s="950">
        <f t="shared" si="85"/>
        <v>26300</v>
      </c>
      <c r="U355" s="130">
        <f>設定!$E$12</f>
        <v>0</v>
      </c>
      <c r="V355" s="130">
        <f>設定!$I$12</f>
        <v>1</v>
      </c>
      <c r="W355" s="170">
        <f>設定!$E$24</f>
        <v>0</v>
      </c>
      <c r="X355" s="951">
        <f t="shared" si="72"/>
        <v>26300</v>
      </c>
      <c r="Y355" s="130">
        <f>設定!$E$35</f>
        <v>0</v>
      </c>
      <c r="Z355" s="130">
        <f>設定!$I$35</f>
        <v>1</v>
      </c>
      <c r="AA355" s="171">
        <f>設定!$D$41</f>
        <v>0</v>
      </c>
      <c r="AB355" s="170">
        <f>設定!$E$50</f>
        <v>1</v>
      </c>
      <c r="AC355" s="950">
        <f t="shared" si="91"/>
        <v>26300</v>
      </c>
      <c r="AD355" s="169">
        <f>設定!$D$78</f>
        <v>1.1000000000000001</v>
      </c>
      <c r="AE355" s="130">
        <f>設定!$E$82</f>
        <v>0</v>
      </c>
      <c r="AF355" s="130">
        <f>設定!$I$82</f>
        <v>0</v>
      </c>
      <c r="AG355" s="952">
        <f t="shared" si="92"/>
        <v>28930</v>
      </c>
      <c r="AH355" s="130">
        <f>設定!$E$35</f>
        <v>0</v>
      </c>
      <c r="AI355" s="130">
        <f>設定!$I$35</f>
        <v>1</v>
      </c>
      <c r="AJ355" s="170">
        <f>設定!$E$69</f>
        <v>0</v>
      </c>
      <c r="AK355" s="953">
        <f t="shared" si="93"/>
        <v>26300</v>
      </c>
      <c r="AL355" s="169">
        <f>設定!$D$78</f>
        <v>1.1000000000000001</v>
      </c>
      <c r="AM355" s="130">
        <f>設定!$E$82</f>
        <v>0</v>
      </c>
      <c r="AN355" s="130">
        <f>設定!$I$82</f>
        <v>0</v>
      </c>
      <c r="AO355" s="954">
        <f t="shared" si="73"/>
        <v>28930</v>
      </c>
      <c r="AP355" s="168"/>
      <c r="AQ355" s="203">
        <f t="shared" si="86"/>
        <v>1</v>
      </c>
    </row>
    <row r="356" spans="1:43">
      <c r="B356" s="246">
        <v>1</v>
      </c>
      <c r="D356" s="1" t="s">
        <v>293</v>
      </c>
      <c r="E356" s="1" t="s">
        <v>320</v>
      </c>
      <c r="F356" s="1" t="s">
        <v>692</v>
      </c>
      <c r="G356" s="208" t="s">
        <v>740</v>
      </c>
      <c r="H356" s="208" t="s">
        <v>838</v>
      </c>
      <c r="I356" s="208" t="s">
        <v>839</v>
      </c>
      <c r="J356" s="130"/>
      <c r="L356" s="130"/>
      <c r="M356" s="130" t="s">
        <v>1837</v>
      </c>
      <c r="N356" s="1" t="s">
        <v>840</v>
      </c>
      <c r="O356" s="1" t="s">
        <v>1545</v>
      </c>
      <c r="P356" s="1" t="str">
        <f t="shared" si="87"/>
        <v/>
      </c>
      <c r="Q356" s="168">
        <v>47200</v>
      </c>
      <c r="R356" s="169">
        <f>設定!$F$3</f>
        <v>1</v>
      </c>
      <c r="S356" s="130">
        <f>設定!$E$6</f>
        <v>1</v>
      </c>
      <c r="T356" s="950">
        <f t="shared" si="85"/>
        <v>47200</v>
      </c>
      <c r="U356" s="130">
        <f>設定!$E$12</f>
        <v>0</v>
      </c>
      <c r="V356" s="130">
        <f>設定!$I$12</f>
        <v>1</v>
      </c>
      <c r="W356" s="170">
        <f>設定!$E$24</f>
        <v>0</v>
      </c>
      <c r="X356" s="951">
        <f>IF(U356=0,T356-ROUND(ROUND(T356*W356,0),-V356),IF(U356=1,T356-ROUNDUP(ROUND(T356*W356,0),-V356),IF(U356=2,T356-ROUNDDOWN(ROUND(T356*W356,0),-V356))))</f>
        <v>47200</v>
      </c>
      <c r="Y356" s="130">
        <f>設定!$E$35</f>
        <v>0</v>
      </c>
      <c r="Z356" s="130">
        <f>設定!$I$35</f>
        <v>1</v>
      </c>
      <c r="AA356" s="171">
        <f>設定!$D$41</f>
        <v>0</v>
      </c>
      <c r="AB356" s="170">
        <f>設定!$E$50</f>
        <v>1</v>
      </c>
      <c r="AC356" s="950">
        <f>IF(Y356=0,ROUND(AB356*X356,-Z356),IF(Y356=1,ROUNDUP(AB356*X356,-Z356),IF(Y356=2,ROUNDDOWN(AB356*X356,-Z356))))+AA356</f>
        <v>47200</v>
      </c>
      <c r="AD356" s="169">
        <f>設定!$D$78</f>
        <v>1.1000000000000001</v>
      </c>
      <c r="AE356" s="130">
        <f>設定!$E$82</f>
        <v>0</v>
      </c>
      <c r="AF356" s="130">
        <f>設定!$I$82</f>
        <v>0</v>
      </c>
      <c r="AG356" s="952">
        <f>IF(AE356=0,ROUND(AD356*AC356,-AF356),IF(AE356=1,ROUNDUP(AD356*AC356,-AF356),IF(AE356=2,ROUNDDOWN(AD356*AC356,-AF356))))</f>
        <v>51920</v>
      </c>
      <c r="AH356" s="130">
        <f>設定!$E$35</f>
        <v>0</v>
      </c>
      <c r="AI356" s="130">
        <f>設定!$I$35</f>
        <v>1</v>
      </c>
      <c r="AJ356" s="170">
        <f>設定!$E$69</f>
        <v>0</v>
      </c>
      <c r="AK356" s="953">
        <f>IF(AH356=0,ROUND(X356/(1-AJ356),-AI356),IF(AH356=1,ROUNDUP(X356/(1-AJ356),-AI356),IF(AH356=2,ROUNDDOWN(X356/(1-AJ356),-AI356))))</f>
        <v>47200</v>
      </c>
      <c r="AL356" s="169">
        <f>設定!$D$78</f>
        <v>1.1000000000000001</v>
      </c>
      <c r="AM356" s="130">
        <f>設定!$E$82</f>
        <v>0</v>
      </c>
      <c r="AN356" s="130">
        <f>設定!$I$82</f>
        <v>0</v>
      </c>
      <c r="AO356" s="954">
        <f>IF(AM356=0,ROUND(AL356*AK356,-AN356),IF(AM356=1,ROUNDUP(AL356*AK356,-AN356),IF(AM356=2,ROUNDDOWN(AL356*AK356,-AN356))))</f>
        <v>51920</v>
      </c>
      <c r="AQ356" s="203">
        <f t="shared" si="86"/>
        <v>1</v>
      </c>
    </row>
    <row r="357" spans="1:43">
      <c r="A357" s="241"/>
      <c r="B357" s="246">
        <v>1</v>
      </c>
      <c r="D357" s="1" t="s">
        <v>1435</v>
      </c>
      <c r="E357" s="1" t="s">
        <v>320</v>
      </c>
      <c r="F357" s="1" t="s">
        <v>692</v>
      </c>
      <c r="G357" s="208">
        <v>215</v>
      </c>
      <c r="H357" s="208">
        <v>65</v>
      </c>
      <c r="I357" s="208">
        <v>16</v>
      </c>
      <c r="J357" s="130"/>
      <c r="L357" s="244"/>
      <c r="M357" s="130" t="s">
        <v>1837</v>
      </c>
      <c r="N357" s="1" t="s">
        <v>1452</v>
      </c>
      <c r="O357" s="1" t="s">
        <v>1451</v>
      </c>
      <c r="P357" s="1" t="str">
        <f t="shared" si="87"/>
        <v/>
      </c>
      <c r="Q357" s="168">
        <v>34300</v>
      </c>
      <c r="R357" s="186">
        <f>設定!$F$3</f>
        <v>1</v>
      </c>
      <c r="S357" s="130">
        <f>設定!$E$6</f>
        <v>1</v>
      </c>
      <c r="T357" s="950">
        <f t="shared" si="85"/>
        <v>34300</v>
      </c>
      <c r="U357" s="130">
        <f>設定!$E$12</f>
        <v>0</v>
      </c>
      <c r="V357" s="130">
        <f>設定!$I$12</f>
        <v>1</v>
      </c>
      <c r="W357" s="187">
        <f>設定!$E$24</f>
        <v>0</v>
      </c>
      <c r="X357" s="951">
        <f t="shared" ref="X357" si="94">IF(U357=0,T357-ROUND(ROUND(T357*W357,0),-V357),IF(U357=1,T357-ROUNDUP(ROUND(T357*W357,0),-V357),IF(U357=2,T357-ROUNDDOWN(ROUND(T357*W357,0),-V357))))</f>
        <v>34300</v>
      </c>
      <c r="Y357" s="130">
        <f>設定!$E$35</f>
        <v>0</v>
      </c>
      <c r="Z357" s="130">
        <f>設定!$I$35</f>
        <v>1</v>
      </c>
      <c r="AA357" s="188">
        <f>設定!$D$41</f>
        <v>0</v>
      </c>
      <c r="AB357" s="187">
        <f>設定!$E$50</f>
        <v>1</v>
      </c>
      <c r="AC357" s="950">
        <f t="shared" ref="AC357" si="95">IF(Y357=0,ROUND(AB357*X357,-Z357),IF(Y357=1,ROUNDUP(AB357*X357,-Z357),IF(Y357=2,ROUNDDOWN(AB357*X357,-Z357))))+AA357</f>
        <v>34300</v>
      </c>
      <c r="AD357" s="186">
        <f>設定!$D$78</f>
        <v>1.1000000000000001</v>
      </c>
      <c r="AE357" s="130">
        <f>設定!$E$82</f>
        <v>0</v>
      </c>
      <c r="AF357" s="130">
        <f>設定!$I$82</f>
        <v>0</v>
      </c>
      <c r="AG357" s="952">
        <f t="shared" ref="AG357" si="96">IF(AE357=0,ROUND(AD357*AC357,-AF357),IF(AE357=1,ROUNDUP(AD357*AC357,-AF357),IF(AE357=2,ROUNDDOWN(AD357*AC357,-AF357))))</f>
        <v>37730</v>
      </c>
      <c r="AH357" s="130">
        <f>設定!$E$35</f>
        <v>0</v>
      </c>
      <c r="AI357" s="130">
        <f>設定!$I$35</f>
        <v>1</v>
      </c>
      <c r="AJ357" s="187">
        <f>設定!$E$69</f>
        <v>0</v>
      </c>
      <c r="AK357" s="953">
        <f t="shared" ref="AK357" si="97">IF(AH357=0,ROUND(X357/(1-AJ357),-AI357),IF(AH357=1,ROUNDUP(X357/(1-AJ357),-AI357),IF(AH357=2,ROUNDDOWN(X357/(1-AJ357),-AI357))))</f>
        <v>34300</v>
      </c>
      <c r="AL357" s="186">
        <f>設定!$D$78</f>
        <v>1.1000000000000001</v>
      </c>
      <c r="AM357" s="130">
        <f>設定!$E$82</f>
        <v>0</v>
      </c>
      <c r="AN357" s="130">
        <f>設定!$I$82</f>
        <v>0</v>
      </c>
      <c r="AO357" s="954">
        <f t="shared" ref="AO357" si="98">IF(AM357=0,ROUND(AL357*AK357,-AN357),IF(AM357=1,ROUNDUP(AL357*AK357,-AN357),IF(AM357=2,ROUNDDOWN(AL357*AK357,-AN357))))</f>
        <v>37730</v>
      </c>
      <c r="AP357" s="168"/>
      <c r="AQ357" s="203">
        <f t="shared" si="86"/>
        <v>1</v>
      </c>
    </row>
    <row r="358" spans="1:43">
      <c r="B358" s="246">
        <v>1</v>
      </c>
      <c r="D358" s="1" t="s">
        <v>705</v>
      </c>
      <c r="E358" s="1" t="s">
        <v>320</v>
      </c>
      <c r="F358" s="1" t="s">
        <v>692</v>
      </c>
      <c r="G358" s="208" t="s">
        <v>737</v>
      </c>
      <c r="H358" s="208" t="s">
        <v>739</v>
      </c>
      <c r="I358" s="208" t="s">
        <v>738</v>
      </c>
      <c r="J358" s="130"/>
      <c r="L358" s="130"/>
      <c r="M358" s="130" t="s">
        <v>1837</v>
      </c>
      <c r="N358" s="1" t="s">
        <v>319</v>
      </c>
      <c r="O358" s="189" t="s">
        <v>1546</v>
      </c>
      <c r="P358" s="189" t="str">
        <f t="shared" si="87"/>
        <v/>
      </c>
      <c r="Q358" s="845">
        <v>39400</v>
      </c>
      <c r="R358" s="169">
        <f>設定!$F$3</f>
        <v>1</v>
      </c>
      <c r="S358" s="130">
        <f>設定!$E$6</f>
        <v>1</v>
      </c>
      <c r="T358" s="950">
        <f t="shared" si="85"/>
        <v>39400</v>
      </c>
      <c r="U358" s="130">
        <f>設定!$E$12</f>
        <v>0</v>
      </c>
      <c r="V358" s="130">
        <f>設定!$I$12</f>
        <v>1</v>
      </c>
      <c r="W358" s="170">
        <f>設定!$E$24</f>
        <v>0</v>
      </c>
      <c r="X358" s="951">
        <f t="shared" si="72"/>
        <v>39400</v>
      </c>
      <c r="Y358" s="130">
        <f>設定!$E$35</f>
        <v>0</v>
      </c>
      <c r="Z358" s="130">
        <f>設定!$I$35</f>
        <v>1</v>
      </c>
      <c r="AA358" s="171">
        <f>設定!$D$41</f>
        <v>0</v>
      </c>
      <c r="AB358" s="170">
        <f>設定!$E$50</f>
        <v>1</v>
      </c>
      <c r="AC358" s="950">
        <f t="shared" si="91"/>
        <v>39400</v>
      </c>
      <c r="AD358" s="169">
        <f>設定!$D$78</f>
        <v>1.1000000000000001</v>
      </c>
      <c r="AE358" s="130">
        <f>設定!$E$82</f>
        <v>0</v>
      </c>
      <c r="AF358" s="130">
        <f>設定!$I$82</f>
        <v>0</v>
      </c>
      <c r="AG358" s="952">
        <f t="shared" si="92"/>
        <v>43340</v>
      </c>
      <c r="AH358" s="130">
        <f>設定!$E$35</f>
        <v>0</v>
      </c>
      <c r="AI358" s="130">
        <f>設定!$I$35</f>
        <v>1</v>
      </c>
      <c r="AJ358" s="170">
        <f>設定!$E$69</f>
        <v>0</v>
      </c>
      <c r="AK358" s="953">
        <f t="shared" si="93"/>
        <v>39400</v>
      </c>
      <c r="AL358" s="169">
        <f>設定!$D$78</f>
        <v>1.1000000000000001</v>
      </c>
      <c r="AM358" s="130">
        <f>設定!$E$82</f>
        <v>0</v>
      </c>
      <c r="AN358" s="130">
        <f>設定!$I$82</f>
        <v>0</v>
      </c>
      <c r="AO358" s="954">
        <f t="shared" si="73"/>
        <v>43340</v>
      </c>
      <c r="AP358" s="168"/>
      <c r="AQ358" s="203">
        <f t="shared" si="86"/>
        <v>1</v>
      </c>
    </row>
    <row r="359" spans="1:43">
      <c r="B359" s="246">
        <v>1</v>
      </c>
      <c r="D359" s="1" t="s">
        <v>706</v>
      </c>
      <c r="E359" s="1" t="s">
        <v>320</v>
      </c>
      <c r="F359" s="1" t="s">
        <v>692</v>
      </c>
      <c r="G359" s="208" t="s">
        <v>740</v>
      </c>
      <c r="H359" s="208" t="s">
        <v>739</v>
      </c>
      <c r="I359" s="208" t="s">
        <v>738</v>
      </c>
      <c r="J359" s="130"/>
      <c r="L359" s="130"/>
      <c r="M359" s="130" t="s">
        <v>1837</v>
      </c>
      <c r="N359" s="1" t="s">
        <v>321</v>
      </c>
      <c r="O359" s="189" t="s">
        <v>1547</v>
      </c>
      <c r="P359" s="189" t="str">
        <f t="shared" si="87"/>
        <v/>
      </c>
      <c r="Q359" s="845">
        <v>51100</v>
      </c>
      <c r="R359" s="169">
        <f>設定!$F$3</f>
        <v>1</v>
      </c>
      <c r="S359" s="130">
        <f>設定!$E$6</f>
        <v>1</v>
      </c>
      <c r="T359" s="950">
        <f t="shared" si="85"/>
        <v>51100</v>
      </c>
      <c r="U359" s="130">
        <f>設定!$E$12</f>
        <v>0</v>
      </c>
      <c r="V359" s="130">
        <f>設定!$I$12</f>
        <v>1</v>
      </c>
      <c r="W359" s="170">
        <f>設定!$E$24</f>
        <v>0</v>
      </c>
      <c r="X359" s="951">
        <f t="shared" si="72"/>
        <v>51100</v>
      </c>
      <c r="Y359" s="130">
        <f>設定!$E$35</f>
        <v>0</v>
      </c>
      <c r="Z359" s="130">
        <f>設定!$I$35</f>
        <v>1</v>
      </c>
      <c r="AA359" s="171">
        <f>設定!$D$41</f>
        <v>0</v>
      </c>
      <c r="AB359" s="170">
        <f>設定!$E$50</f>
        <v>1</v>
      </c>
      <c r="AC359" s="950">
        <f t="shared" si="91"/>
        <v>51100</v>
      </c>
      <c r="AD359" s="169">
        <f>設定!$D$78</f>
        <v>1.1000000000000001</v>
      </c>
      <c r="AE359" s="130">
        <f>設定!$E$82</f>
        <v>0</v>
      </c>
      <c r="AF359" s="130">
        <f>設定!$I$82</f>
        <v>0</v>
      </c>
      <c r="AG359" s="952">
        <f t="shared" si="92"/>
        <v>56210</v>
      </c>
      <c r="AH359" s="130">
        <f>設定!$E$35</f>
        <v>0</v>
      </c>
      <c r="AI359" s="130">
        <f>設定!$I$35</f>
        <v>1</v>
      </c>
      <c r="AJ359" s="170">
        <f>設定!$E$69</f>
        <v>0</v>
      </c>
      <c r="AK359" s="953">
        <f t="shared" si="93"/>
        <v>51100</v>
      </c>
      <c r="AL359" s="169">
        <f>設定!$D$78</f>
        <v>1.1000000000000001</v>
      </c>
      <c r="AM359" s="130">
        <f>設定!$E$82</f>
        <v>0</v>
      </c>
      <c r="AN359" s="130">
        <f>設定!$I$82</f>
        <v>0</v>
      </c>
      <c r="AO359" s="954">
        <f t="shared" si="73"/>
        <v>56210</v>
      </c>
      <c r="AP359" s="168"/>
      <c r="AQ359" s="203">
        <f t="shared" si="86"/>
        <v>1</v>
      </c>
    </row>
    <row r="360" spans="1:43">
      <c r="B360" s="246">
        <v>1</v>
      </c>
      <c r="D360" s="1" t="s">
        <v>708</v>
      </c>
      <c r="E360" s="1" t="s">
        <v>320</v>
      </c>
      <c r="F360" s="1" t="s">
        <v>692</v>
      </c>
      <c r="G360" s="208" t="str">
        <f>LEFT(O360,3)</f>
        <v>185</v>
      </c>
      <c r="H360" s="208" t="str">
        <f>MID(O360,5,2)</f>
        <v>85</v>
      </c>
      <c r="I360" s="208" t="str">
        <f>MID(O360,8,2)</f>
        <v>16</v>
      </c>
      <c r="J360" s="130"/>
      <c r="L360" s="130"/>
      <c r="M360" s="130" t="s">
        <v>1837</v>
      </c>
      <c r="N360" s="1" t="s">
        <v>718</v>
      </c>
      <c r="O360" s="1" t="s">
        <v>1548</v>
      </c>
      <c r="P360" s="1" t="str">
        <f t="shared" si="87"/>
        <v/>
      </c>
      <c r="Q360" s="168">
        <v>27300</v>
      </c>
      <c r="R360" s="169">
        <f>設定!$F$3</f>
        <v>1</v>
      </c>
      <c r="S360" s="130">
        <f>設定!$E$6</f>
        <v>1</v>
      </c>
      <c r="T360" s="950">
        <f t="shared" si="85"/>
        <v>27300</v>
      </c>
      <c r="U360" s="130">
        <f>設定!$E$12</f>
        <v>0</v>
      </c>
      <c r="V360" s="130">
        <f>設定!$I$12</f>
        <v>1</v>
      </c>
      <c r="W360" s="170">
        <f>設定!$E$24</f>
        <v>0</v>
      </c>
      <c r="X360" s="951">
        <f t="shared" si="72"/>
        <v>27300</v>
      </c>
      <c r="Y360" s="130">
        <f>設定!$E$35</f>
        <v>0</v>
      </c>
      <c r="Z360" s="130">
        <f>設定!$I$35</f>
        <v>1</v>
      </c>
      <c r="AA360" s="171">
        <f>設定!$D$41</f>
        <v>0</v>
      </c>
      <c r="AB360" s="170">
        <f>設定!$E$50</f>
        <v>1</v>
      </c>
      <c r="AC360" s="950">
        <f t="shared" si="91"/>
        <v>27300</v>
      </c>
      <c r="AD360" s="169">
        <f>設定!$D$78</f>
        <v>1.1000000000000001</v>
      </c>
      <c r="AE360" s="130">
        <f>設定!$E$82</f>
        <v>0</v>
      </c>
      <c r="AF360" s="130">
        <f>設定!$I$82</f>
        <v>0</v>
      </c>
      <c r="AG360" s="952">
        <f t="shared" si="92"/>
        <v>30030</v>
      </c>
      <c r="AH360" s="130">
        <f>設定!$E$35</f>
        <v>0</v>
      </c>
      <c r="AI360" s="130">
        <f>設定!$I$35</f>
        <v>1</v>
      </c>
      <c r="AJ360" s="170">
        <f>設定!$E$69</f>
        <v>0</v>
      </c>
      <c r="AK360" s="953">
        <f t="shared" si="93"/>
        <v>27300</v>
      </c>
      <c r="AL360" s="169">
        <f>設定!$D$78</f>
        <v>1.1000000000000001</v>
      </c>
      <c r="AM360" s="130">
        <f>設定!$E$82</f>
        <v>0</v>
      </c>
      <c r="AN360" s="130">
        <f>設定!$I$82</f>
        <v>0</v>
      </c>
      <c r="AO360" s="954">
        <f t="shared" si="73"/>
        <v>30030</v>
      </c>
      <c r="AP360" s="168"/>
      <c r="AQ360" s="203">
        <f t="shared" si="86"/>
        <v>1</v>
      </c>
    </row>
    <row r="361" spans="1:43">
      <c r="B361" s="246">
        <v>1</v>
      </c>
      <c r="D361" s="1" t="s">
        <v>709</v>
      </c>
      <c r="E361" s="1" t="s">
        <v>320</v>
      </c>
      <c r="F361" s="1" t="s">
        <v>692</v>
      </c>
      <c r="G361" s="208" t="str">
        <f>LEFT(O361,3)</f>
        <v>195</v>
      </c>
      <c r="H361" s="208" t="str">
        <f>MID(O361,5,2)</f>
        <v>80</v>
      </c>
      <c r="I361" s="208" t="str">
        <f>MID(O361,8,2)</f>
        <v>15</v>
      </c>
      <c r="J361" s="130"/>
      <c r="L361" s="130"/>
      <c r="M361" s="130" t="s">
        <v>1837</v>
      </c>
      <c r="N361" s="1" t="s">
        <v>495</v>
      </c>
      <c r="O361" s="1" t="s">
        <v>1549</v>
      </c>
      <c r="P361" s="1" t="str">
        <f t="shared" si="87"/>
        <v/>
      </c>
      <c r="Q361" s="168">
        <v>28700</v>
      </c>
      <c r="R361" s="169">
        <f>設定!$F$3</f>
        <v>1</v>
      </c>
      <c r="S361" s="130">
        <f>設定!$E$6</f>
        <v>1</v>
      </c>
      <c r="T361" s="950">
        <f t="shared" si="85"/>
        <v>28700</v>
      </c>
      <c r="U361" s="130">
        <f>設定!$E$12</f>
        <v>0</v>
      </c>
      <c r="V361" s="130">
        <f>設定!$I$12</f>
        <v>1</v>
      </c>
      <c r="W361" s="170">
        <f>設定!$E$24</f>
        <v>0</v>
      </c>
      <c r="X361" s="951">
        <f t="shared" si="72"/>
        <v>28700</v>
      </c>
      <c r="Y361" s="130">
        <f>設定!$E$35</f>
        <v>0</v>
      </c>
      <c r="Z361" s="130">
        <f>設定!$I$35</f>
        <v>1</v>
      </c>
      <c r="AA361" s="171">
        <f>設定!$D$41</f>
        <v>0</v>
      </c>
      <c r="AB361" s="170">
        <f>設定!$E$50</f>
        <v>1</v>
      </c>
      <c r="AC361" s="950">
        <f t="shared" si="91"/>
        <v>28700</v>
      </c>
      <c r="AD361" s="169">
        <f>設定!$D$78</f>
        <v>1.1000000000000001</v>
      </c>
      <c r="AE361" s="130">
        <f>設定!$E$82</f>
        <v>0</v>
      </c>
      <c r="AF361" s="130">
        <f>設定!$I$82</f>
        <v>0</v>
      </c>
      <c r="AG361" s="952">
        <f t="shared" si="92"/>
        <v>31570</v>
      </c>
      <c r="AH361" s="130">
        <f>設定!$E$35</f>
        <v>0</v>
      </c>
      <c r="AI361" s="130">
        <f>設定!$I$35</f>
        <v>1</v>
      </c>
      <c r="AJ361" s="170">
        <f>設定!$E$69</f>
        <v>0</v>
      </c>
      <c r="AK361" s="953">
        <f t="shared" si="93"/>
        <v>28700</v>
      </c>
      <c r="AL361" s="169">
        <f>設定!$D$78</f>
        <v>1.1000000000000001</v>
      </c>
      <c r="AM361" s="130">
        <f>設定!$E$82</f>
        <v>0</v>
      </c>
      <c r="AN361" s="130">
        <f>設定!$I$82</f>
        <v>0</v>
      </c>
      <c r="AO361" s="954">
        <f t="shared" si="73"/>
        <v>31570</v>
      </c>
      <c r="AP361" s="168"/>
      <c r="AQ361" s="203">
        <f t="shared" si="86"/>
        <v>1</v>
      </c>
    </row>
    <row r="362" spans="1:43">
      <c r="B362" s="246">
        <v>1</v>
      </c>
      <c r="D362" s="1" t="s">
        <v>1241</v>
      </c>
      <c r="E362" s="1" t="s">
        <v>320</v>
      </c>
      <c r="F362" s="1" t="s">
        <v>692</v>
      </c>
      <c r="G362" s="208">
        <v>6.5</v>
      </c>
      <c r="H362" s="208" t="s">
        <v>1240</v>
      </c>
      <c r="I362" s="208">
        <v>16</v>
      </c>
      <c r="J362" s="130"/>
      <c r="L362" s="130"/>
      <c r="M362" s="130" t="s">
        <v>1837</v>
      </c>
      <c r="N362" s="1" t="s">
        <v>681</v>
      </c>
      <c r="O362" s="1" t="s">
        <v>1246</v>
      </c>
      <c r="P362" s="1" t="str">
        <f t="shared" si="87"/>
        <v/>
      </c>
      <c r="Q362" s="168">
        <v>34500</v>
      </c>
      <c r="R362" s="169">
        <f>設定!$F$3</f>
        <v>1</v>
      </c>
      <c r="S362" s="130">
        <f>設定!$E$6</f>
        <v>1</v>
      </c>
      <c r="T362" s="950">
        <f t="shared" si="85"/>
        <v>34500</v>
      </c>
      <c r="U362" s="130">
        <f>設定!$E$12</f>
        <v>0</v>
      </c>
      <c r="V362" s="130">
        <f>設定!$I$12</f>
        <v>1</v>
      </c>
      <c r="W362" s="170">
        <f>設定!$E$24</f>
        <v>0</v>
      </c>
      <c r="X362" s="951">
        <f t="shared" ref="X362:X425" si="99">IF(U362=0,T362-ROUND(ROUND(T362*W362,0),-V362),IF(U362=1,T362-ROUNDUP(ROUND(T362*W362,0),-V362),IF(U362=2,T362-ROUNDDOWN(ROUND(T362*W362,0),-V362))))</f>
        <v>34500</v>
      </c>
      <c r="Y362" s="130">
        <f>設定!$E$35</f>
        <v>0</v>
      </c>
      <c r="Z362" s="130">
        <f>設定!$I$35</f>
        <v>1</v>
      </c>
      <c r="AA362" s="171">
        <f>設定!$D$41</f>
        <v>0</v>
      </c>
      <c r="AB362" s="170">
        <f>設定!$E$50</f>
        <v>1</v>
      </c>
      <c r="AC362" s="950">
        <f t="shared" si="91"/>
        <v>34500</v>
      </c>
      <c r="AD362" s="169">
        <f>設定!$D$78</f>
        <v>1.1000000000000001</v>
      </c>
      <c r="AE362" s="130">
        <f>設定!$E$82</f>
        <v>0</v>
      </c>
      <c r="AF362" s="130">
        <f>設定!$I$82</f>
        <v>0</v>
      </c>
      <c r="AG362" s="952">
        <f t="shared" si="92"/>
        <v>37950</v>
      </c>
      <c r="AH362" s="130">
        <f>設定!$E$35</f>
        <v>0</v>
      </c>
      <c r="AI362" s="130">
        <f>設定!$I$35</f>
        <v>1</v>
      </c>
      <c r="AJ362" s="170">
        <f>設定!$E$69</f>
        <v>0</v>
      </c>
      <c r="AK362" s="953">
        <f t="shared" si="93"/>
        <v>34500</v>
      </c>
      <c r="AL362" s="169">
        <f>設定!$D$78</f>
        <v>1.1000000000000001</v>
      </c>
      <c r="AM362" s="130">
        <f>設定!$E$82</f>
        <v>0</v>
      </c>
      <c r="AN362" s="130">
        <f>設定!$I$82</f>
        <v>0</v>
      </c>
      <c r="AO362" s="954">
        <f t="shared" ref="AO362:AO425" si="100">IF(AM362=0,ROUND(AL362*AK362,-AN362),IF(AM362=1,ROUNDUP(AL362*AK362,-AN362),IF(AM362=2,ROUNDDOWN(AL362*AK362,-AN362))))</f>
        <v>37950</v>
      </c>
      <c r="AP362" s="168"/>
      <c r="AQ362" s="203">
        <f t="shared" si="86"/>
        <v>1</v>
      </c>
    </row>
    <row r="363" spans="1:43">
      <c r="B363" s="246">
        <v>1</v>
      </c>
      <c r="D363" s="1" t="s">
        <v>1242</v>
      </c>
      <c r="E363" s="1" t="s">
        <v>320</v>
      </c>
      <c r="F363" s="1" t="s">
        <v>692</v>
      </c>
      <c r="G363" s="208">
        <v>285</v>
      </c>
      <c r="H363" s="208">
        <v>70</v>
      </c>
      <c r="I363" s="208">
        <v>17</v>
      </c>
      <c r="J363" s="130"/>
      <c r="L363" s="130"/>
      <c r="M363" s="130" t="s">
        <v>1837</v>
      </c>
      <c r="N363" s="1" t="s">
        <v>1244</v>
      </c>
      <c r="O363" s="1" t="s">
        <v>1550</v>
      </c>
      <c r="P363" s="1" t="str">
        <f t="shared" si="87"/>
        <v/>
      </c>
      <c r="Q363" s="168">
        <v>43200</v>
      </c>
      <c r="R363" s="169">
        <f>設定!$F$3</f>
        <v>1</v>
      </c>
      <c r="S363" s="130">
        <f>設定!$E$6</f>
        <v>1</v>
      </c>
      <c r="T363" s="950">
        <f t="shared" si="85"/>
        <v>43200</v>
      </c>
      <c r="U363" s="130">
        <f>設定!$E$12</f>
        <v>0</v>
      </c>
      <c r="V363" s="130">
        <f>設定!$I$12</f>
        <v>1</v>
      </c>
      <c r="W363" s="170">
        <f>設定!$E$24</f>
        <v>0</v>
      </c>
      <c r="X363" s="951">
        <f t="shared" si="99"/>
        <v>43200</v>
      </c>
      <c r="Y363" s="130">
        <f>設定!$E$35</f>
        <v>0</v>
      </c>
      <c r="Z363" s="130">
        <f>設定!$I$35</f>
        <v>1</v>
      </c>
      <c r="AA363" s="171">
        <f>設定!$D$41</f>
        <v>0</v>
      </c>
      <c r="AB363" s="170">
        <f>設定!$E$50</f>
        <v>1</v>
      </c>
      <c r="AC363" s="950">
        <f t="shared" si="91"/>
        <v>43200</v>
      </c>
      <c r="AD363" s="169">
        <f>設定!$D$78</f>
        <v>1.1000000000000001</v>
      </c>
      <c r="AE363" s="130">
        <f>設定!$E$82</f>
        <v>0</v>
      </c>
      <c r="AF363" s="130">
        <f>設定!$I$82</f>
        <v>0</v>
      </c>
      <c r="AG363" s="952">
        <f t="shared" si="92"/>
        <v>47520</v>
      </c>
      <c r="AH363" s="130">
        <f>設定!$E$35</f>
        <v>0</v>
      </c>
      <c r="AI363" s="130">
        <f>設定!$I$35</f>
        <v>1</v>
      </c>
      <c r="AJ363" s="170">
        <f>設定!$E$69</f>
        <v>0</v>
      </c>
      <c r="AK363" s="953">
        <f t="shared" si="93"/>
        <v>43200</v>
      </c>
      <c r="AL363" s="169">
        <f>設定!$D$78</f>
        <v>1.1000000000000001</v>
      </c>
      <c r="AM363" s="130">
        <f>設定!$E$82</f>
        <v>0</v>
      </c>
      <c r="AN363" s="130">
        <f>設定!$I$82</f>
        <v>0</v>
      </c>
      <c r="AO363" s="954">
        <f t="shared" si="100"/>
        <v>47520</v>
      </c>
      <c r="AP363" s="168"/>
      <c r="AQ363" s="203">
        <f t="shared" si="86"/>
        <v>1</v>
      </c>
    </row>
    <row r="364" spans="1:43">
      <c r="B364" s="246">
        <v>1</v>
      </c>
      <c r="D364" s="1" t="s">
        <v>1243</v>
      </c>
      <c r="E364" s="1" t="s">
        <v>320</v>
      </c>
      <c r="F364" s="1" t="s">
        <v>692</v>
      </c>
      <c r="G364" s="208">
        <v>255</v>
      </c>
      <c r="H364" s="208">
        <v>75</v>
      </c>
      <c r="I364" s="208">
        <v>17</v>
      </c>
      <c r="J364" s="130"/>
      <c r="L364" s="130"/>
      <c r="M364" s="130" t="s">
        <v>1837</v>
      </c>
      <c r="N364" s="1" t="s">
        <v>1245</v>
      </c>
      <c r="O364" s="1" t="s">
        <v>1551</v>
      </c>
      <c r="P364" s="1" t="str">
        <f t="shared" si="87"/>
        <v/>
      </c>
      <c r="Q364" s="168">
        <v>43700</v>
      </c>
      <c r="R364" s="169">
        <f>設定!$F$3</f>
        <v>1</v>
      </c>
      <c r="S364" s="130">
        <f>設定!$E$6</f>
        <v>1</v>
      </c>
      <c r="T364" s="950">
        <f t="shared" si="85"/>
        <v>43700</v>
      </c>
      <c r="U364" s="130">
        <f>設定!$E$12</f>
        <v>0</v>
      </c>
      <c r="V364" s="130">
        <f>設定!$I$12</f>
        <v>1</v>
      </c>
      <c r="W364" s="170">
        <f>設定!$E$24</f>
        <v>0</v>
      </c>
      <c r="X364" s="951">
        <f t="shared" si="99"/>
        <v>43700</v>
      </c>
      <c r="Y364" s="130">
        <f>設定!$E$35</f>
        <v>0</v>
      </c>
      <c r="Z364" s="130">
        <f>設定!$I$35</f>
        <v>1</v>
      </c>
      <c r="AA364" s="171">
        <f>設定!$D$41</f>
        <v>0</v>
      </c>
      <c r="AB364" s="170">
        <f>設定!$E$50</f>
        <v>1</v>
      </c>
      <c r="AC364" s="950">
        <f t="shared" si="91"/>
        <v>43700</v>
      </c>
      <c r="AD364" s="169">
        <f>設定!$D$78</f>
        <v>1.1000000000000001</v>
      </c>
      <c r="AE364" s="130">
        <f>設定!$E$82</f>
        <v>0</v>
      </c>
      <c r="AF364" s="130">
        <f>設定!$I$82</f>
        <v>0</v>
      </c>
      <c r="AG364" s="952">
        <f t="shared" si="92"/>
        <v>48070</v>
      </c>
      <c r="AH364" s="130">
        <f>設定!$E$35</f>
        <v>0</v>
      </c>
      <c r="AI364" s="130">
        <f>設定!$I$35</f>
        <v>1</v>
      </c>
      <c r="AJ364" s="170">
        <f>設定!$E$69</f>
        <v>0</v>
      </c>
      <c r="AK364" s="953">
        <f t="shared" si="93"/>
        <v>43700</v>
      </c>
      <c r="AL364" s="169">
        <f>設定!$D$78</f>
        <v>1.1000000000000001</v>
      </c>
      <c r="AM364" s="130">
        <f>設定!$E$82</f>
        <v>0</v>
      </c>
      <c r="AN364" s="130">
        <f>設定!$I$82</f>
        <v>0</v>
      </c>
      <c r="AO364" s="954">
        <f t="shared" si="100"/>
        <v>48070</v>
      </c>
      <c r="AP364" s="168"/>
      <c r="AQ364" s="203">
        <f t="shared" si="86"/>
        <v>1</v>
      </c>
    </row>
    <row r="365" spans="1:43">
      <c r="B365" s="246">
        <v>1</v>
      </c>
      <c r="D365" s="1" t="s">
        <v>1289</v>
      </c>
      <c r="E365" s="1" t="s">
        <v>318</v>
      </c>
      <c r="F365" s="1" t="s">
        <v>424</v>
      </c>
      <c r="G365" s="208" t="str">
        <f t="shared" ref="G365:G381" si="101">LEFT(O365,3)</f>
        <v>265</v>
      </c>
      <c r="H365" s="208" t="str">
        <f t="shared" ref="H365:H381" si="102">MID(O365,5,2)</f>
        <v>45</v>
      </c>
      <c r="I365" s="208" t="str">
        <f t="shared" ref="I365:I381" si="103">MID(O365,8,2)</f>
        <v>20</v>
      </c>
      <c r="J365" s="174" t="s">
        <v>304</v>
      </c>
      <c r="L365" s="174"/>
      <c r="M365" s="130" t="s">
        <v>1837</v>
      </c>
      <c r="N365" s="1" t="s">
        <v>801</v>
      </c>
      <c r="O365" s="1" t="s">
        <v>1361</v>
      </c>
      <c r="P365" s="1" t="str">
        <f t="shared" si="87"/>
        <v>★</v>
      </c>
      <c r="Q365" s="168">
        <v>58400</v>
      </c>
      <c r="R365" s="169">
        <f>設定!$F$3</f>
        <v>1</v>
      </c>
      <c r="S365" s="130">
        <f>設定!$E$6</f>
        <v>1</v>
      </c>
      <c r="T365" s="950">
        <f t="shared" si="85"/>
        <v>58400</v>
      </c>
      <c r="U365" s="130">
        <f>設定!$E$12</f>
        <v>0</v>
      </c>
      <c r="V365" s="130">
        <f>設定!$I$12</f>
        <v>1</v>
      </c>
      <c r="W365" s="170">
        <f>設定!$E$24</f>
        <v>0</v>
      </c>
      <c r="X365" s="951">
        <f t="shared" si="99"/>
        <v>58400</v>
      </c>
      <c r="Y365" s="130">
        <f>設定!$E$35</f>
        <v>0</v>
      </c>
      <c r="Z365" s="130">
        <f>設定!$I$35</f>
        <v>1</v>
      </c>
      <c r="AA365" s="171">
        <f>設定!$D$41</f>
        <v>0</v>
      </c>
      <c r="AB365" s="170">
        <f>設定!$E$50</f>
        <v>1</v>
      </c>
      <c r="AC365" s="950">
        <f t="shared" si="91"/>
        <v>58400</v>
      </c>
      <c r="AD365" s="169">
        <f>設定!$D$78</f>
        <v>1.1000000000000001</v>
      </c>
      <c r="AE365" s="130">
        <f>設定!$E$82</f>
        <v>0</v>
      </c>
      <c r="AF365" s="130">
        <f>設定!$I$82</f>
        <v>0</v>
      </c>
      <c r="AG365" s="952">
        <f t="shared" si="92"/>
        <v>64240</v>
      </c>
      <c r="AH365" s="130">
        <f>設定!$E$35</f>
        <v>0</v>
      </c>
      <c r="AI365" s="130">
        <f>設定!$I$35</f>
        <v>1</v>
      </c>
      <c r="AJ365" s="170">
        <f>設定!$E$69</f>
        <v>0</v>
      </c>
      <c r="AK365" s="953">
        <f t="shared" si="93"/>
        <v>58400</v>
      </c>
      <c r="AL365" s="169">
        <f>設定!$D$78</f>
        <v>1.1000000000000001</v>
      </c>
      <c r="AM365" s="130">
        <f>設定!$E$82</f>
        <v>0</v>
      </c>
      <c r="AN365" s="130">
        <f>設定!$I$82</f>
        <v>0</v>
      </c>
      <c r="AO365" s="954">
        <f t="shared" si="100"/>
        <v>64240</v>
      </c>
      <c r="AP365" s="168"/>
      <c r="AQ365" s="203">
        <f t="shared" si="86"/>
        <v>1</v>
      </c>
    </row>
    <row r="366" spans="1:43">
      <c r="B366" s="246">
        <v>1</v>
      </c>
      <c r="D366" s="1" t="s">
        <v>1290</v>
      </c>
      <c r="E366" s="1" t="s">
        <v>318</v>
      </c>
      <c r="F366" s="1" t="s">
        <v>692</v>
      </c>
      <c r="G366" s="208" t="str">
        <f t="shared" si="101"/>
        <v>275</v>
      </c>
      <c r="H366" s="208" t="str">
        <f t="shared" si="102"/>
        <v>40</v>
      </c>
      <c r="I366" s="208" t="str">
        <f t="shared" si="103"/>
        <v>21</v>
      </c>
      <c r="J366" s="174" t="s">
        <v>304</v>
      </c>
      <c r="L366" s="174"/>
      <c r="M366" s="130" t="s">
        <v>1837</v>
      </c>
      <c r="N366" s="1" t="s">
        <v>1305</v>
      </c>
      <c r="O366" s="1" t="s">
        <v>1362</v>
      </c>
      <c r="P366" s="1" t="str">
        <f t="shared" si="87"/>
        <v>★</v>
      </c>
      <c r="Q366" s="168">
        <v>76100</v>
      </c>
      <c r="R366" s="169">
        <f>設定!$F$3</f>
        <v>1</v>
      </c>
      <c r="S366" s="130">
        <f>設定!$E$6</f>
        <v>1</v>
      </c>
      <c r="T366" s="950">
        <f t="shared" si="85"/>
        <v>76100</v>
      </c>
      <c r="U366" s="130">
        <f>設定!$E$12</f>
        <v>0</v>
      </c>
      <c r="V366" s="130">
        <f>設定!$I$12</f>
        <v>1</v>
      </c>
      <c r="W366" s="170">
        <f>設定!$E$24</f>
        <v>0</v>
      </c>
      <c r="X366" s="951">
        <f t="shared" si="99"/>
        <v>76100</v>
      </c>
      <c r="Y366" s="130">
        <f>設定!$E$35</f>
        <v>0</v>
      </c>
      <c r="Z366" s="130">
        <f>設定!$I$35</f>
        <v>1</v>
      </c>
      <c r="AA366" s="171">
        <f>設定!$D$41</f>
        <v>0</v>
      </c>
      <c r="AB366" s="170">
        <f>設定!$E$50</f>
        <v>1</v>
      </c>
      <c r="AC366" s="950">
        <f t="shared" si="91"/>
        <v>76100</v>
      </c>
      <c r="AD366" s="169">
        <f>設定!$D$78</f>
        <v>1.1000000000000001</v>
      </c>
      <c r="AE366" s="130">
        <f>設定!$E$82</f>
        <v>0</v>
      </c>
      <c r="AF366" s="130">
        <f>設定!$I$82</f>
        <v>0</v>
      </c>
      <c r="AG366" s="952">
        <f t="shared" si="92"/>
        <v>83710</v>
      </c>
      <c r="AH366" s="130">
        <f>設定!$E$35</f>
        <v>0</v>
      </c>
      <c r="AI366" s="130">
        <f>設定!$I$35</f>
        <v>1</v>
      </c>
      <c r="AJ366" s="170">
        <f>設定!$E$69</f>
        <v>0</v>
      </c>
      <c r="AK366" s="953">
        <f t="shared" si="93"/>
        <v>76100</v>
      </c>
      <c r="AL366" s="169">
        <f>設定!$D$78</f>
        <v>1.1000000000000001</v>
      </c>
      <c r="AM366" s="130">
        <f>設定!$E$82</f>
        <v>0</v>
      </c>
      <c r="AN366" s="130">
        <f>設定!$I$82</f>
        <v>0</v>
      </c>
      <c r="AO366" s="954">
        <f t="shared" si="100"/>
        <v>83710</v>
      </c>
      <c r="AP366" s="168"/>
      <c r="AQ366" s="203">
        <f t="shared" si="86"/>
        <v>1</v>
      </c>
    </row>
    <row r="367" spans="1:43">
      <c r="B367" s="246">
        <v>1</v>
      </c>
      <c r="D367" s="1" t="s">
        <v>1291</v>
      </c>
      <c r="E367" s="1" t="s">
        <v>318</v>
      </c>
      <c r="F367" s="1" t="s">
        <v>692</v>
      </c>
      <c r="G367" s="208" t="str">
        <f t="shared" si="101"/>
        <v>285</v>
      </c>
      <c r="H367" s="208" t="str">
        <f t="shared" si="102"/>
        <v>40</v>
      </c>
      <c r="I367" s="208" t="str">
        <f t="shared" si="103"/>
        <v>21</v>
      </c>
      <c r="J367" s="174" t="s">
        <v>304</v>
      </c>
      <c r="L367" s="174"/>
      <c r="M367" s="130" t="s">
        <v>1837</v>
      </c>
      <c r="N367" s="1" t="s">
        <v>1306</v>
      </c>
      <c r="O367" s="1" t="s">
        <v>1363</v>
      </c>
      <c r="P367" s="1" t="str">
        <f t="shared" si="87"/>
        <v>★</v>
      </c>
      <c r="Q367" s="168">
        <v>78400</v>
      </c>
      <c r="R367" s="169">
        <f>設定!$F$3</f>
        <v>1</v>
      </c>
      <c r="S367" s="130">
        <f>設定!$E$6</f>
        <v>1</v>
      </c>
      <c r="T367" s="950">
        <f t="shared" si="85"/>
        <v>78400</v>
      </c>
      <c r="U367" s="130">
        <f>設定!$E$12</f>
        <v>0</v>
      </c>
      <c r="V367" s="130">
        <f>設定!$I$12</f>
        <v>1</v>
      </c>
      <c r="W367" s="170">
        <f>設定!$E$24</f>
        <v>0</v>
      </c>
      <c r="X367" s="951">
        <f t="shared" si="99"/>
        <v>78400</v>
      </c>
      <c r="Y367" s="130">
        <f>設定!$E$35</f>
        <v>0</v>
      </c>
      <c r="Z367" s="130">
        <f>設定!$I$35</f>
        <v>1</v>
      </c>
      <c r="AA367" s="171">
        <f>設定!$D$41</f>
        <v>0</v>
      </c>
      <c r="AB367" s="170">
        <f>設定!$E$50</f>
        <v>1</v>
      </c>
      <c r="AC367" s="950">
        <f t="shared" si="91"/>
        <v>78400</v>
      </c>
      <c r="AD367" s="169">
        <f>設定!$D$78</f>
        <v>1.1000000000000001</v>
      </c>
      <c r="AE367" s="130">
        <f>設定!$E$82</f>
        <v>0</v>
      </c>
      <c r="AF367" s="130">
        <f>設定!$I$82</f>
        <v>0</v>
      </c>
      <c r="AG367" s="952">
        <f t="shared" si="92"/>
        <v>86240</v>
      </c>
      <c r="AH367" s="130">
        <f>設定!$E$35</f>
        <v>0</v>
      </c>
      <c r="AI367" s="130">
        <f>設定!$I$35</f>
        <v>1</v>
      </c>
      <c r="AJ367" s="170">
        <f>設定!$E$69</f>
        <v>0</v>
      </c>
      <c r="AK367" s="953">
        <f t="shared" si="93"/>
        <v>78400</v>
      </c>
      <c r="AL367" s="169">
        <f>設定!$D$78</f>
        <v>1.1000000000000001</v>
      </c>
      <c r="AM367" s="130">
        <f>設定!$E$82</f>
        <v>0</v>
      </c>
      <c r="AN367" s="130">
        <f>設定!$I$82</f>
        <v>0</v>
      </c>
      <c r="AO367" s="954">
        <f t="shared" si="100"/>
        <v>86240</v>
      </c>
      <c r="AP367" s="168"/>
      <c r="AQ367" s="203">
        <f t="shared" si="86"/>
        <v>1</v>
      </c>
    </row>
    <row r="368" spans="1:43">
      <c r="B368" s="246">
        <v>1</v>
      </c>
      <c r="D368" s="1" t="s">
        <v>1292</v>
      </c>
      <c r="E368" s="1" t="s">
        <v>318</v>
      </c>
      <c r="F368" s="1" t="s">
        <v>692</v>
      </c>
      <c r="G368" s="208" t="str">
        <f t="shared" si="101"/>
        <v>275</v>
      </c>
      <c r="H368" s="208" t="str">
        <f t="shared" si="102"/>
        <v>45</v>
      </c>
      <c r="I368" s="208" t="str">
        <f t="shared" si="103"/>
        <v>21</v>
      </c>
      <c r="J368" s="174" t="s">
        <v>304</v>
      </c>
      <c r="L368" s="174"/>
      <c r="M368" s="130" t="s">
        <v>1837</v>
      </c>
      <c r="N368" s="1" t="s">
        <v>1307</v>
      </c>
      <c r="O368" s="1" t="s">
        <v>1364</v>
      </c>
      <c r="P368" s="1" t="str">
        <f t="shared" si="87"/>
        <v>★</v>
      </c>
      <c r="Q368" s="168">
        <v>72300</v>
      </c>
      <c r="R368" s="169">
        <f>設定!$F$3</f>
        <v>1</v>
      </c>
      <c r="S368" s="130">
        <f>設定!$E$6</f>
        <v>1</v>
      </c>
      <c r="T368" s="950">
        <f t="shared" si="85"/>
        <v>72300</v>
      </c>
      <c r="U368" s="130">
        <f>設定!$E$12</f>
        <v>0</v>
      </c>
      <c r="V368" s="130">
        <f>設定!$I$12</f>
        <v>1</v>
      </c>
      <c r="W368" s="170">
        <f>設定!$E$24</f>
        <v>0</v>
      </c>
      <c r="X368" s="951">
        <f t="shared" si="99"/>
        <v>72300</v>
      </c>
      <c r="Y368" s="130">
        <f>設定!$E$35</f>
        <v>0</v>
      </c>
      <c r="Z368" s="130">
        <f>設定!$I$35</f>
        <v>1</v>
      </c>
      <c r="AA368" s="171">
        <f>設定!$D$41</f>
        <v>0</v>
      </c>
      <c r="AB368" s="170">
        <f>設定!$E$50</f>
        <v>1</v>
      </c>
      <c r="AC368" s="950">
        <f t="shared" si="91"/>
        <v>72300</v>
      </c>
      <c r="AD368" s="169">
        <f>設定!$D$78</f>
        <v>1.1000000000000001</v>
      </c>
      <c r="AE368" s="130">
        <f>設定!$E$82</f>
        <v>0</v>
      </c>
      <c r="AF368" s="130">
        <f>設定!$I$82</f>
        <v>0</v>
      </c>
      <c r="AG368" s="952">
        <f t="shared" si="92"/>
        <v>79530</v>
      </c>
      <c r="AH368" s="130">
        <f>設定!$E$35</f>
        <v>0</v>
      </c>
      <c r="AI368" s="130">
        <f>設定!$I$35</f>
        <v>1</v>
      </c>
      <c r="AJ368" s="170">
        <f>設定!$E$69</f>
        <v>0</v>
      </c>
      <c r="AK368" s="953">
        <f t="shared" si="93"/>
        <v>72300</v>
      </c>
      <c r="AL368" s="169">
        <f>設定!$D$78</f>
        <v>1.1000000000000001</v>
      </c>
      <c r="AM368" s="130">
        <f>設定!$E$82</f>
        <v>0</v>
      </c>
      <c r="AN368" s="130">
        <f>設定!$I$82</f>
        <v>0</v>
      </c>
      <c r="AO368" s="954">
        <f t="shared" si="100"/>
        <v>79530</v>
      </c>
      <c r="AP368" s="168"/>
      <c r="AQ368" s="203">
        <f t="shared" si="86"/>
        <v>1</v>
      </c>
    </row>
    <row r="369" spans="2:43">
      <c r="B369" s="246">
        <v>1</v>
      </c>
      <c r="D369" s="1" t="s">
        <v>1293</v>
      </c>
      <c r="E369" s="1" t="s">
        <v>318</v>
      </c>
      <c r="F369" s="1" t="s">
        <v>692</v>
      </c>
      <c r="G369" s="208" t="str">
        <f t="shared" si="101"/>
        <v>315</v>
      </c>
      <c r="H369" s="208" t="str">
        <f t="shared" si="102"/>
        <v>30</v>
      </c>
      <c r="I369" s="208" t="str">
        <f t="shared" si="103"/>
        <v>22</v>
      </c>
      <c r="J369" s="174" t="s">
        <v>304</v>
      </c>
      <c r="L369" s="174"/>
      <c r="M369" s="130" t="s">
        <v>1837</v>
      </c>
      <c r="N369" s="1" t="s">
        <v>1308</v>
      </c>
      <c r="O369" s="1" t="s">
        <v>1365</v>
      </c>
      <c r="P369" s="1" t="str">
        <f t="shared" si="87"/>
        <v>★</v>
      </c>
      <c r="Q369" s="168">
        <v>107400</v>
      </c>
      <c r="R369" s="169">
        <f>設定!$F$3</f>
        <v>1</v>
      </c>
      <c r="S369" s="130">
        <f>設定!$E$6</f>
        <v>1</v>
      </c>
      <c r="T369" s="950">
        <f t="shared" si="85"/>
        <v>107400</v>
      </c>
      <c r="U369" s="130">
        <f>設定!$E$12</f>
        <v>0</v>
      </c>
      <c r="V369" s="130">
        <f>設定!$I$12</f>
        <v>1</v>
      </c>
      <c r="W369" s="170">
        <f>設定!$E$24</f>
        <v>0</v>
      </c>
      <c r="X369" s="951">
        <f t="shared" si="99"/>
        <v>107400</v>
      </c>
      <c r="Y369" s="130">
        <f>設定!$E$35</f>
        <v>0</v>
      </c>
      <c r="Z369" s="130">
        <f>設定!$I$35</f>
        <v>1</v>
      </c>
      <c r="AA369" s="171">
        <f>設定!$D$41</f>
        <v>0</v>
      </c>
      <c r="AB369" s="170">
        <f>設定!$E$50</f>
        <v>1</v>
      </c>
      <c r="AC369" s="950">
        <f t="shared" si="91"/>
        <v>107400</v>
      </c>
      <c r="AD369" s="169">
        <f>設定!$D$78</f>
        <v>1.1000000000000001</v>
      </c>
      <c r="AE369" s="130">
        <f>設定!$E$82</f>
        <v>0</v>
      </c>
      <c r="AF369" s="130">
        <f>設定!$I$82</f>
        <v>0</v>
      </c>
      <c r="AG369" s="952">
        <f t="shared" si="92"/>
        <v>118140</v>
      </c>
      <c r="AH369" s="130">
        <f>設定!$E$35</f>
        <v>0</v>
      </c>
      <c r="AI369" s="130">
        <f>設定!$I$35</f>
        <v>1</v>
      </c>
      <c r="AJ369" s="170">
        <f>設定!$E$69</f>
        <v>0</v>
      </c>
      <c r="AK369" s="953">
        <f t="shared" si="93"/>
        <v>107400</v>
      </c>
      <c r="AL369" s="169">
        <f>設定!$D$78</f>
        <v>1.1000000000000001</v>
      </c>
      <c r="AM369" s="130">
        <f>設定!$E$82</f>
        <v>0</v>
      </c>
      <c r="AN369" s="130">
        <f>設定!$I$82</f>
        <v>0</v>
      </c>
      <c r="AO369" s="954">
        <f t="shared" si="100"/>
        <v>118140</v>
      </c>
      <c r="AP369" s="168"/>
      <c r="AQ369" s="203">
        <f t="shared" si="86"/>
        <v>1</v>
      </c>
    </row>
    <row r="370" spans="2:43">
      <c r="B370" s="246">
        <v>1</v>
      </c>
      <c r="D370" s="1" t="s">
        <v>1294</v>
      </c>
      <c r="E370" s="1" t="s">
        <v>318</v>
      </c>
      <c r="F370" s="1" t="s">
        <v>692</v>
      </c>
      <c r="G370" s="208" t="str">
        <f t="shared" si="101"/>
        <v>285</v>
      </c>
      <c r="H370" s="208" t="str">
        <f t="shared" si="102"/>
        <v>35</v>
      </c>
      <c r="I370" s="208" t="str">
        <f t="shared" si="103"/>
        <v>22</v>
      </c>
      <c r="J370" s="174" t="s">
        <v>304</v>
      </c>
      <c r="L370" s="174"/>
      <c r="M370" s="130" t="s">
        <v>1837</v>
      </c>
      <c r="N370" s="1" t="s">
        <v>1309</v>
      </c>
      <c r="O370" s="1" t="s">
        <v>1366</v>
      </c>
      <c r="P370" s="1" t="str">
        <f t="shared" si="87"/>
        <v>★</v>
      </c>
      <c r="Q370" s="168">
        <v>93400</v>
      </c>
      <c r="R370" s="169">
        <f>設定!$F$3</f>
        <v>1</v>
      </c>
      <c r="S370" s="130">
        <f>設定!$E$6</f>
        <v>1</v>
      </c>
      <c r="T370" s="950">
        <f t="shared" si="85"/>
        <v>93400</v>
      </c>
      <c r="U370" s="130">
        <f>設定!$E$12</f>
        <v>0</v>
      </c>
      <c r="V370" s="130">
        <f>設定!$I$12</f>
        <v>1</v>
      </c>
      <c r="W370" s="170">
        <f>設定!$E$24</f>
        <v>0</v>
      </c>
      <c r="X370" s="951">
        <f t="shared" si="99"/>
        <v>93400</v>
      </c>
      <c r="Y370" s="130">
        <f>設定!$E$35</f>
        <v>0</v>
      </c>
      <c r="Z370" s="130">
        <f>設定!$I$35</f>
        <v>1</v>
      </c>
      <c r="AA370" s="171">
        <f>設定!$D$41</f>
        <v>0</v>
      </c>
      <c r="AB370" s="170">
        <f>設定!$E$50</f>
        <v>1</v>
      </c>
      <c r="AC370" s="950">
        <f t="shared" si="91"/>
        <v>93400</v>
      </c>
      <c r="AD370" s="169">
        <f>設定!$D$78</f>
        <v>1.1000000000000001</v>
      </c>
      <c r="AE370" s="130">
        <f>設定!$E$82</f>
        <v>0</v>
      </c>
      <c r="AF370" s="130">
        <f>設定!$I$82</f>
        <v>0</v>
      </c>
      <c r="AG370" s="952">
        <f t="shared" si="92"/>
        <v>102740</v>
      </c>
      <c r="AH370" s="130">
        <f>設定!$E$35</f>
        <v>0</v>
      </c>
      <c r="AI370" s="130">
        <f>設定!$I$35</f>
        <v>1</v>
      </c>
      <c r="AJ370" s="170">
        <f>設定!$E$69</f>
        <v>0</v>
      </c>
      <c r="AK370" s="953">
        <f t="shared" si="93"/>
        <v>93400</v>
      </c>
      <c r="AL370" s="169">
        <f>設定!$D$78</f>
        <v>1.1000000000000001</v>
      </c>
      <c r="AM370" s="130">
        <f>設定!$E$82</f>
        <v>0</v>
      </c>
      <c r="AN370" s="130">
        <f>設定!$I$82</f>
        <v>0</v>
      </c>
      <c r="AO370" s="954">
        <f t="shared" si="100"/>
        <v>102740</v>
      </c>
      <c r="AP370" s="168"/>
      <c r="AQ370" s="203">
        <f t="shared" si="86"/>
        <v>1</v>
      </c>
    </row>
    <row r="371" spans="2:43">
      <c r="B371" s="246">
        <v>1</v>
      </c>
      <c r="D371" s="1" t="s">
        <v>1295</v>
      </c>
      <c r="E371" s="1" t="s">
        <v>318</v>
      </c>
      <c r="F371" s="1" t="s">
        <v>692</v>
      </c>
      <c r="G371" s="208" t="str">
        <f t="shared" si="101"/>
        <v>265</v>
      </c>
      <c r="H371" s="208" t="str">
        <f t="shared" si="102"/>
        <v>40</v>
      </c>
      <c r="I371" s="208" t="str">
        <f t="shared" si="103"/>
        <v>21</v>
      </c>
      <c r="J371" s="174" t="s">
        <v>304</v>
      </c>
      <c r="L371" s="174"/>
      <c r="M371" s="130" t="s">
        <v>1837</v>
      </c>
      <c r="N371" s="1" t="s">
        <v>1286</v>
      </c>
      <c r="O371" s="1" t="s">
        <v>1360</v>
      </c>
      <c r="P371" s="1" t="str">
        <f t="shared" si="87"/>
        <v>★</v>
      </c>
      <c r="Q371" s="168">
        <v>73000</v>
      </c>
      <c r="R371" s="169">
        <f>設定!$F$3</f>
        <v>1</v>
      </c>
      <c r="S371" s="130">
        <f>設定!$E$6</f>
        <v>1</v>
      </c>
      <c r="T371" s="950">
        <f t="shared" si="85"/>
        <v>73000</v>
      </c>
      <c r="U371" s="130">
        <f>設定!$E$12</f>
        <v>0</v>
      </c>
      <c r="V371" s="130">
        <f>設定!$I$12</f>
        <v>1</v>
      </c>
      <c r="W371" s="170">
        <f>設定!$E$24</f>
        <v>0</v>
      </c>
      <c r="X371" s="951">
        <f t="shared" si="99"/>
        <v>73000</v>
      </c>
      <c r="Y371" s="130">
        <f>設定!$E$35</f>
        <v>0</v>
      </c>
      <c r="Z371" s="130">
        <f>設定!$I$35</f>
        <v>1</v>
      </c>
      <c r="AA371" s="171">
        <f>設定!$D$41</f>
        <v>0</v>
      </c>
      <c r="AB371" s="170">
        <f>設定!$E$50</f>
        <v>1</v>
      </c>
      <c r="AC371" s="950">
        <f t="shared" si="91"/>
        <v>73000</v>
      </c>
      <c r="AD371" s="169">
        <f>設定!$D$78</f>
        <v>1.1000000000000001</v>
      </c>
      <c r="AE371" s="130">
        <f>設定!$E$82</f>
        <v>0</v>
      </c>
      <c r="AF371" s="130">
        <f>設定!$I$82</f>
        <v>0</v>
      </c>
      <c r="AG371" s="952">
        <f t="shared" si="92"/>
        <v>80300</v>
      </c>
      <c r="AH371" s="130">
        <f>設定!$E$35</f>
        <v>0</v>
      </c>
      <c r="AI371" s="130">
        <f>設定!$I$35</f>
        <v>1</v>
      </c>
      <c r="AJ371" s="170">
        <f>設定!$E$69</f>
        <v>0</v>
      </c>
      <c r="AK371" s="953">
        <f t="shared" si="93"/>
        <v>73000</v>
      </c>
      <c r="AL371" s="169">
        <f>設定!$D$78</f>
        <v>1.1000000000000001</v>
      </c>
      <c r="AM371" s="130">
        <f>設定!$E$82</f>
        <v>0</v>
      </c>
      <c r="AN371" s="130">
        <f>設定!$I$82</f>
        <v>0</v>
      </c>
      <c r="AO371" s="954">
        <f t="shared" si="100"/>
        <v>80300</v>
      </c>
      <c r="AP371" s="168"/>
      <c r="AQ371" s="203">
        <f t="shared" si="86"/>
        <v>1</v>
      </c>
    </row>
    <row r="372" spans="2:43">
      <c r="B372" s="246">
        <v>1</v>
      </c>
      <c r="D372" s="1" t="s">
        <v>1296</v>
      </c>
      <c r="E372" s="1" t="s">
        <v>318</v>
      </c>
      <c r="F372" s="1" t="s">
        <v>692</v>
      </c>
      <c r="G372" s="208" t="str">
        <f t="shared" si="101"/>
        <v>235</v>
      </c>
      <c r="H372" s="208" t="str">
        <f t="shared" si="102"/>
        <v>50</v>
      </c>
      <c r="I372" s="208" t="str">
        <f t="shared" si="103"/>
        <v>20</v>
      </c>
      <c r="J372" s="174" t="s">
        <v>304</v>
      </c>
      <c r="L372" s="174"/>
      <c r="M372" s="130" t="s">
        <v>1837</v>
      </c>
      <c r="N372" s="1" t="s">
        <v>1310</v>
      </c>
      <c r="O372" s="1" t="s">
        <v>1367</v>
      </c>
      <c r="P372" s="1" t="str">
        <f t="shared" si="87"/>
        <v>★</v>
      </c>
      <c r="Q372" s="168">
        <v>48400</v>
      </c>
      <c r="R372" s="169">
        <f>設定!$F$3</f>
        <v>1</v>
      </c>
      <c r="S372" s="130">
        <f>設定!$E$6</f>
        <v>1</v>
      </c>
      <c r="T372" s="950">
        <f t="shared" si="85"/>
        <v>48400</v>
      </c>
      <c r="U372" s="130">
        <f>設定!$E$12</f>
        <v>0</v>
      </c>
      <c r="V372" s="130">
        <f>設定!$I$12</f>
        <v>1</v>
      </c>
      <c r="W372" s="170">
        <f>設定!$E$24</f>
        <v>0</v>
      </c>
      <c r="X372" s="951">
        <f t="shared" si="99"/>
        <v>48400</v>
      </c>
      <c r="Y372" s="130">
        <f>設定!$E$35</f>
        <v>0</v>
      </c>
      <c r="Z372" s="130">
        <f>設定!$I$35</f>
        <v>1</v>
      </c>
      <c r="AA372" s="171">
        <f>設定!$D$41</f>
        <v>0</v>
      </c>
      <c r="AB372" s="170">
        <f>設定!$E$50</f>
        <v>1</v>
      </c>
      <c r="AC372" s="950">
        <f t="shared" si="91"/>
        <v>48400</v>
      </c>
      <c r="AD372" s="169">
        <f>設定!$D$78</f>
        <v>1.1000000000000001</v>
      </c>
      <c r="AE372" s="130">
        <f>設定!$E$82</f>
        <v>0</v>
      </c>
      <c r="AF372" s="130">
        <f>設定!$I$82</f>
        <v>0</v>
      </c>
      <c r="AG372" s="952">
        <f t="shared" si="92"/>
        <v>53240</v>
      </c>
      <c r="AH372" s="130">
        <f>設定!$E$35</f>
        <v>0</v>
      </c>
      <c r="AI372" s="130">
        <f>設定!$I$35</f>
        <v>1</v>
      </c>
      <c r="AJ372" s="170">
        <f>設定!$E$69</f>
        <v>0</v>
      </c>
      <c r="AK372" s="953">
        <f t="shared" si="93"/>
        <v>48400</v>
      </c>
      <c r="AL372" s="169">
        <f>設定!$D$78</f>
        <v>1.1000000000000001</v>
      </c>
      <c r="AM372" s="130">
        <f>設定!$E$82</f>
        <v>0</v>
      </c>
      <c r="AN372" s="130">
        <f>設定!$I$82</f>
        <v>0</v>
      </c>
      <c r="AO372" s="954">
        <f t="shared" si="100"/>
        <v>53240</v>
      </c>
      <c r="AP372" s="168"/>
      <c r="AQ372" s="203">
        <f t="shared" si="86"/>
        <v>1</v>
      </c>
    </row>
    <row r="373" spans="2:43">
      <c r="B373" s="246">
        <v>1</v>
      </c>
      <c r="D373" s="1" t="s">
        <v>1297</v>
      </c>
      <c r="E373" s="1" t="s">
        <v>318</v>
      </c>
      <c r="F373" s="1" t="s">
        <v>692</v>
      </c>
      <c r="G373" s="208" t="str">
        <f t="shared" si="101"/>
        <v>275</v>
      </c>
      <c r="H373" s="208" t="str">
        <f t="shared" si="102"/>
        <v>35</v>
      </c>
      <c r="I373" s="208" t="str">
        <f t="shared" si="103"/>
        <v>22</v>
      </c>
      <c r="J373" s="174" t="s">
        <v>304</v>
      </c>
      <c r="L373" s="174"/>
      <c r="M373" s="130" t="s">
        <v>1837</v>
      </c>
      <c r="N373" s="1" t="s">
        <v>1311</v>
      </c>
      <c r="O373" s="1" t="s">
        <v>1368</v>
      </c>
      <c r="P373" s="1" t="str">
        <f t="shared" si="87"/>
        <v>★</v>
      </c>
      <c r="Q373" s="168">
        <v>89800</v>
      </c>
      <c r="R373" s="169">
        <f>設定!$F$3</f>
        <v>1</v>
      </c>
      <c r="S373" s="130">
        <f>設定!$E$6</f>
        <v>1</v>
      </c>
      <c r="T373" s="950">
        <f t="shared" si="85"/>
        <v>89800</v>
      </c>
      <c r="U373" s="130">
        <f>設定!$E$12</f>
        <v>0</v>
      </c>
      <c r="V373" s="130">
        <f>設定!$I$12</f>
        <v>1</v>
      </c>
      <c r="W373" s="170">
        <f>設定!$E$24</f>
        <v>0</v>
      </c>
      <c r="X373" s="951">
        <f t="shared" si="99"/>
        <v>89800</v>
      </c>
      <c r="Y373" s="130">
        <f>設定!$E$35</f>
        <v>0</v>
      </c>
      <c r="Z373" s="130">
        <f>設定!$I$35</f>
        <v>1</v>
      </c>
      <c r="AA373" s="171">
        <f>設定!$D$41</f>
        <v>0</v>
      </c>
      <c r="AB373" s="170">
        <f>設定!$E$50</f>
        <v>1</v>
      </c>
      <c r="AC373" s="950">
        <f t="shared" si="91"/>
        <v>89800</v>
      </c>
      <c r="AD373" s="169">
        <f>設定!$D$78</f>
        <v>1.1000000000000001</v>
      </c>
      <c r="AE373" s="130">
        <f>設定!$E$82</f>
        <v>0</v>
      </c>
      <c r="AF373" s="130">
        <f>設定!$I$82</f>
        <v>0</v>
      </c>
      <c r="AG373" s="952">
        <f t="shared" si="92"/>
        <v>98780</v>
      </c>
      <c r="AH373" s="130">
        <f>設定!$E$35</f>
        <v>0</v>
      </c>
      <c r="AI373" s="130">
        <f>設定!$I$35</f>
        <v>1</v>
      </c>
      <c r="AJ373" s="170">
        <f>設定!$E$69</f>
        <v>0</v>
      </c>
      <c r="AK373" s="953">
        <f t="shared" si="93"/>
        <v>89800</v>
      </c>
      <c r="AL373" s="169">
        <f>設定!$D$78</f>
        <v>1.1000000000000001</v>
      </c>
      <c r="AM373" s="130">
        <f>設定!$E$82</f>
        <v>0</v>
      </c>
      <c r="AN373" s="130">
        <f>設定!$I$82</f>
        <v>0</v>
      </c>
      <c r="AO373" s="954">
        <f t="shared" si="100"/>
        <v>98780</v>
      </c>
      <c r="AP373" s="168"/>
      <c r="AQ373" s="203">
        <f t="shared" si="86"/>
        <v>1</v>
      </c>
    </row>
    <row r="374" spans="2:43">
      <c r="B374" s="246">
        <v>1</v>
      </c>
      <c r="D374" s="1" t="s">
        <v>1298</v>
      </c>
      <c r="E374" s="1" t="s">
        <v>318</v>
      </c>
      <c r="F374" s="1" t="s">
        <v>692</v>
      </c>
      <c r="G374" s="208" t="str">
        <f t="shared" si="101"/>
        <v>315</v>
      </c>
      <c r="H374" s="208" t="str">
        <f t="shared" si="102"/>
        <v>35</v>
      </c>
      <c r="I374" s="208" t="str">
        <f t="shared" si="103"/>
        <v>21</v>
      </c>
      <c r="J374" s="174" t="s">
        <v>304</v>
      </c>
      <c r="L374" s="174"/>
      <c r="M374" s="130" t="s">
        <v>1837</v>
      </c>
      <c r="N374" s="1" t="s">
        <v>1312</v>
      </c>
      <c r="O374" s="1" t="s">
        <v>1369</v>
      </c>
      <c r="P374" s="1" t="str">
        <f t="shared" si="87"/>
        <v>★</v>
      </c>
      <c r="Q374" s="168">
        <v>87500</v>
      </c>
      <c r="R374" s="169">
        <f>設定!$F$3</f>
        <v>1</v>
      </c>
      <c r="S374" s="130">
        <f>設定!$E$6</f>
        <v>1</v>
      </c>
      <c r="T374" s="950">
        <f t="shared" si="85"/>
        <v>87500</v>
      </c>
      <c r="U374" s="130">
        <f>設定!$E$12</f>
        <v>0</v>
      </c>
      <c r="V374" s="130">
        <f>設定!$I$12</f>
        <v>1</v>
      </c>
      <c r="W374" s="170">
        <f>設定!$E$24</f>
        <v>0</v>
      </c>
      <c r="X374" s="951">
        <f t="shared" si="99"/>
        <v>87500</v>
      </c>
      <c r="Y374" s="130">
        <f>設定!$E$35</f>
        <v>0</v>
      </c>
      <c r="Z374" s="130">
        <f>設定!$I$35</f>
        <v>1</v>
      </c>
      <c r="AA374" s="171">
        <f>設定!$D$41</f>
        <v>0</v>
      </c>
      <c r="AB374" s="170">
        <f>設定!$E$50</f>
        <v>1</v>
      </c>
      <c r="AC374" s="950">
        <f t="shared" si="91"/>
        <v>87500</v>
      </c>
      <c r="AD374" s="169">
        <f>設定!$D$78</f>
        <v>1.1000000000000001</v>
      </c>
      <c r="AE374" s="130">
        <f>設定!$E$82</f>
        <v>0</v>
      </c>
      <c r="AF374" s="130">
        <f>設定!$I$82</f>
        <v>0</v>
      </c>
      <c r="AG374" s="952">
        <f t="shared" si="92"/>
        <v>96250</v>
      </c>
      <c r="AH374" s="130">
        <f>設定!$E$35</f>
        <v>0</v>
      </c>
      <c r="AI374" s="130">
        <f>設定!$I$35</f>
        <v>1</v>
      </c>
      <c r="AJ374" s="170">
        <f>設定!$E$69</f>
        <v>0</v>
      </c>
      <c r="AK374" s="953">
        <f t="shared" si="93"/>
        <v>87500</v>
      </c>
      <c r="AL374" s="169">
        <f>設定!$D$78</f>
        <v>1.1000000000000001</v>
      </c>
      <c r="AM374" s="130">
        <f>設定!$E$82</f>
        <v>0</v>
      </c>
      <c r="AN374" s="130">
        <f>設定!$I$82</f>
        <v>0</v>
      </c>
      <c r="AO374" s="954">
        <f t="shared" si="100"/>
        <v>96250</v>
      </c>
      <c r="AP374" s="168"/>
      <c r="AQ374" s="203">
        <f t="shared" si="86"/>
        <v>1</v>
      </c>
    </row>
    <row r="375" spans="2:43">
      <c r="B375" s="246">
        <v>1</v>
      </c>
      <c r="D375" s="1" t="s">
        <v>1299</v>
      </c>
      <c r="E375" s="1" t="s">
        <v>318</v>
      </c>
      <c r="F375" s="1" t="s">
        <v>692</v>
      </c>
      <c r="G375" s="208" t="str">
        <f t="shared" si="101"/>
        <v>315</v>
      </c>
      <c r="H375" s="208" t="str">
        <f t="shared" si="102"/>
        <v>40</v>
      </c>
      <c r="I375" s="208" t="str">
        <f t="shared" si="103"/>
        <v>21</v>
      </c>
      <c r="J375" s="174" t="s">
        <v>304</v>
      </c>
      <c r="L375" s="174"/>
      <c r="M375" s="130" t="s">
        <v>1837</v>
      </c>
      <c r="N375" s="1" t="s">
        <v>1313</v>
      </c>
      <c r="O375" s="1" t="s">
        <v>1370</v>
      </c>
      <c r="P375" s="1" t="str">
        <f t="shared" si="87"/>
        <v>★</v>
      </c>
      <c r="Q375" s="168">
        <v>83100</v>
      </c>
      <c r="R375" s="169">
        <f>設定!$F$3</f>
        <v>1</v>
      </c>
      <c r="S375" s="130">
        <f>設定!$E$6</f>
        <v>1</v>
      </c>
      <c r="T375" s="950">
        <f t="shared" si="85"/>
        <v>83100</v>
      </c>
      <c r="U375" s="130">
        <f>設定!$E$12</f>
        <v>0</v>
      </c>
      <c r="V375" s="130">
        <f>設定!$I$12</f>
        <v>1</v>
      </c>
      <c r="W375" s="170">
        <f>設定!$E$24</f>
        <v>0</v>
      </c>
      <c r="X375" s="951">
        <f t="shared" si="99"/>
        <v>83100</v>
      </c>
      <c r="Y375" s="130">
        <f>設定!$E$35</f>
        <v>0</v>
      </c>
      <c r="Z375" s="130">
        <f>設定!$I$35</f>
        <v>1</v>
      </c>
      <c r="AA375" s="171">
        <f>設定!$D$41</f>
        <v>0</v>
      </c>
      <c r="AB375" s="170">
        <f>設定!$E$50</f>
        <v>1</v>
      </c>
      <c r="AC375" s="950">
        <f t="shared" si="91"/>
        <v>83100</v>
      </c>
      <c r="AD375" s="169">
        <f>設定!$D$78</f>
        <v>1.1000000000000001</v>
      </c>
      <c r="AE375" s="130">
        <f>設定!$E$82</f>
        <v>0</v>
      </c>
      <c r="AF375" s="130">
        <f>設定!$I$82</f>
        <v>0</v>
      </c>
      <c r="AG375" s="952">
        <f t="shared" si="92"/>
        <v>91410</v>
      </c>
      <c r="AH375" s="130">
        <f>設定!$E$35</f>
        <v>0</v>
      </c>
      <c r="AI375" s="130">
        <f>設定!$I$35</f>
        <v>1</v>
      </c>
      <c r="AJ375" s="170">
        <f>設定!$E$69</f>
        <v>0</v>
      </c>
      <c r="AK375" s="953">
        <f t="shared" si="93"/>
        <v>83100</v>
      </c>
      <c r="AL375" s="169">
        <f>設定!$D$78</f>
        <v>1.1000000000000001</v>
      </c>
      <c r="AM375" s="130">
        <f>設定!$E$82</f>
        <v>0</v>
      </c>
      <c r="AN375" s="130">
        <f>設定!$I$82</f>
        <v>0</v>
      </c>
      <c r="AO375" s="954">
        <f t="shared" si="100"/>
        <v>91410</v>
      </c>
      <c r="AP375" s="168"/>
      <c r="AQ375" s="203">
        <f t="shared" si="86"/>
        <v>1</v>
      </c>
    </row>
    <row r="376" spans="2:43">
      <c r="B376" s="246">
        <v>1</v>
      </c>
      <c r="D376" s="1" t="s">
        <v>1300</v>
      </c>
      <c r="E376" s="1" t="s">
        <v>318</v>
      </c>
      <c r="F376" s="1" t="s">
        <v>692</v>
      </c>
      <c r="G376" s="208" t="str">
        <f t="shared" si="101"/>
        <v>265</v>
      </c>
      <c r="H376" s="208" t="str">
        <f t="shared" si="102"/>
        <v>55</v>
      </c>
      <c r="I376" s="208" t="str">
        <f t="shared" si="103"/>
        <v>20</v>
      </c>
      <c r="J376" s="174" t="s">
        <v>304</v>
      </c>
      <c r="L376" s="211"/>
      <c r="M376" s="130" t="s">
        <v>1837</v>
      </c>
      <c r="N376" s="1" t="s">
        <v>1314</v>
      </c>
      <c r="O376" s="1" t="s">
        <v>1371</v>
      </c>
      <c r="P376" s="1" t="str">
        <f t="shared" si="87"/>
        <v>★</v>
      </c>
      <c r="Q376" s="168">
        <v>54800</v>
      </c>
      <c r="R376" s="169">
        <f>設定!$F$3</f>
        <v>1</v>
      </c>
      <c r="S376" s="130">
        <f>設定!$E$6</f>
        <v>1</v>
      </c>
      <c r="T376" s="950">
        <f t="shared" si="85"/>
        <v>54800</v>
      </c>
      <c r="U376" s="130">
        <f>設定!$E$12</f>
        <v>0</v>
      </c>
      <c r="V376" s="130">
        <f>設定!$I$12</f>
        <v>1</v>
      </c>
      <c r="W376" s="170">
        <f>設定!$E$24</f>
        <v>0</v>
      </c>
      <c r="X376" s="951">
        <f t="shared" si="99"/>
        <v>54800</v>
      </c>
      <c r="Y376" s="130">
        <f>設定!$E$35</f>
        <v>0</v>
      </c>
      <c r="Z376" s="130">
        <f>設定!$I$35</f>
        <v>1</v>
      </c>
      <c r="AA376" s="171">
        <f>設定!$D$41</f>
        <v>0</v>
      </c>
      <c r="AB376" s="170">
        <f>設定!$E$50</f>
        <v>1</v>
      </c>
      <c r="AC376" s="950">
        <f t="shared" si="91"/>
        <v>54800</v>
      </c>
      <c r="AD376" s="169">
        <f>設定!$D$78</f>
        <v>1.1000000000000001</v>
      </c>
      <c r="AE376" s="130">
        <f>設定!$E$82</f>
        <v>0</v>
      </c>
      <c r="AF376" s="130">
        <f>設定!$I$82</f>
        <v>0</v>
      </c>
      <c r="AG376" s="952">
        <f t="shared" si="92"/>
        <v>60280</v>
      </c>
      <c r="AH376" s="130">
        <f>設定!$E$35</f>
        <v>0</v>
      </c>
      <c r="AI376" s="130">
        <f>設定!$I$35</f>
        <v>1</v>
      </c>
      <c r="AJ376" s="170">
        <f>設定!$E$69</f>
        <v>0</v>
      </c>
      <c r="AK376" s="953">
        <f t="shared" si="93"/>
        <v>54800</v>
      </c>
      <c r="AL376" s="169">
        <f>設定!$D$78</f>
        <v>1.1000000000000001</v>
      </c>
      <c r="AM376" s="130">
        <f>設定!$E$82</f>
        <v>0</v>
      </c>
      <c r="AN376" s="130">
        <f>設定!$I$82</f>
        <v>0</v>
      </c>
      <c r="AO376" s="954">
        <f t="shared" si="100"/>
        <v>60280</v>
      </c>
      <c r="AP376" s="168"/>
      <c r="AQ376" s="203">
        <f t="shared" si="86"/>
        <v>1</v>
      </c>
    </row>
    <row r="377" spans="2:43">
      <c r="B377" s="246">
        <v>1</v>
      </c>
      <c r="D377" s="1" t="s">
        <v>1301</v>
      </c>
      <c r="E377" s="1" t="s">
        <v>318</v>
      </c>
      <c r="F377" s="1" t="s">
        <v>692</v>
      </c>
      <c r="G377" s="208" t="str">
        <f t="shared" si="101"/>
        <v>265</v>
      </c>
      <c r="H377" s="208" t="str">
        <f t="shared" si="102"/>
        <v>50</v>
      </c>
      <c r="I377" s="208" t="str">
        <f t="shared" si="103"/>
        <v>22</v>
      </c>
      <c r="J377" s="174" t="s">
        <v>304</v>
      </c>
      <c r="L377" s="174"/>
      <c r="M377" s="130" t="s">
        <v>1837</v>
      </c>
      <c r="N377" s="1" t="s">
        <v>1315</v>
      </c>
      <c r="O377" s="1" t="s">
        <v>1372</v>
      </c>
      <c r="P377" s="1" t="str">
        <f t="shared" si="87"/>
        <v>★</v>
      </c>
      <c r="Q377" s="168">
        <v>71300</v>
      </c>
      <c r="R377" s="169">
        <f>設定!$F$3</f>
        <v>1</v>
      </c>
      <c r="S377" s="130">
        <f>設定!$E$6</f>
        <v>1</v>
      </c>
      <c r="T377" s="950">
        <f t="shared" si="85"/>
        <v>71300</v>
      </c>
      <c r="U377" s="130">
        <f>設定!$E$12</f>
        <v>0</v>
      </c>
      <c r="V377" s="130">
        <f>設定!$I$12</f>
        <v>1</v>
      </c>
      <c r="W377" s="170">
        <f>設定!$E$24</f>
        <v>0</v>
      </c>
      <c r="X377" s="951">
        <f t="shared" si="99"/>
        <v>71300</v>
      </c>
      <c r="Y377" s="130">
        <f>設定!$E$35</f>
        <v>0</v>
      </c>
      <c r="Z377" s="130">
        <f>設定!$I$35</f>
        <v>1</v>
      </c>
      <c r="AA377" s="171">
        <f>設定!$D$41</f>
        <v>0</v>
      </c>
      <c r="AB377" s="170">
        <f>設定!$E$50</f>
        <v>1</v>
      </c>
      <c r="AC377" s="950">
        <f t="shared" si="91"/>
        <v>71300</v>
      </c>
      <c r="AD377" s="169">
        <f>設定!$D$78</f>
        <v>1.1000000000000001</v>
      </c>
      <c r="AE377" s="130">
        <f>設定!$E$82</f>
        <v>0</v>
      </c>
      <c r="AF377" s="130">
        <f>設定!$I$82</f>
        <v>0</v>
      </c>
      <c r="AG377" s="952">
        <f t="shared" si="92"/>
        <v>78430</v>
      </c>
      <c r="AH377" s="130">
        <f>設定!$E$35</f>
        <v>0</v>
      </c>
      <c r="AI377" s="130">
        <f>設定!$I$35</f>
        <v>1</v>
      </c>
      <c r="AJ377" s="170">
        <f>設定!$E$69</f>
        <v>0</v>
      </c>
      <c r="AK377" s="953">
        <f t="shared" si="93"/>
        <v>71300</v>
      </c>
      <c r="AL377" s="169">
        <f>設定!$D$78</f>
        <v>1.1000000000000001</v>
      </c>
      <c r="AM377" s="130">
        <f>設定!$E$82</f>
        <v>0</v>
      </c>
      <c r="AN377" s="130">
        <f>設定!$I$82</f>
        <v>0</v>
      </c>
      <c r="AO377" s="954">
        <f t="shared" si="100"/>
        <v>78430</v>
      </c>
      <c r="AP377" s="168"/>
      <c r="AQ377" s="203">
        <f t="shared" si="86"/>
        <v>1</v>
      </c>
    </row>
    <row r="378" spans="2:43">
      <c r="B378" s="246">
        <v>1</v>
      </c>
      <c r="D378" s="1" t="s">
        <v>1302</v>
      </c>
      <c r="E378" s="1" t="s">
        <v>318</v>
      </c>
      <c r="F378" s="1" t="s">
        <v>692</v>
      </c>
      <c r="G378" s="208" t="str">
        <f t="shared" si="101"/>
        <v>265</v>
      </c>
      <c r="H378" s="208" t="str">
        <f t="shared" si="102"/>
        <v>65</v>
      </c>
      <c r="I378" s="208" t="str">
        <f t="shared" si="103"/>
        <v>18</v>
      </c>
      <c r="J378" s="130"/>
      <c r="L378" s="211"/>
      <c r="M378" s="130" t="s">
        <v>1837</v>
      </c>
      <c r="N378" s="1" t="s">
        <v>1316</v>
      </c>
      <c r="O378" s="1" t="s">
        <v>1303</v>
      </c>
      <c r="P378" s="1" t="str">
        <f t="shared" si="87"/>
        <v/>
      </c>
      <c r="Q378" s="168">
        <v>40000</v>
      </c>
      <c r="R378" s="169">
        <f>設定!$F$3</f>
        <v>1</v>
      </c>
      <c r="S378" s="130">
        <f>設定!$E$6</f>
        <v>1</v>
      </c>
      <c r="T378" s="950">
        <f t="shared" si="85"/>
        <v>40000</v>
      </c>
      <c r="U378" s="130">
        <f>設定!$E$12</f>
        <v>0</v>
      </c>
      <c r="V378" s="130">
        <f>設定!$I$12</f>
        <v>1</v>
      </c>
      <c r="W378" s="170">
        <f>設定!$E$24</f>
        <v>0</v>
      </c>
      <c r="X378" s="951">
        <f t="shared" si="99"/>
        <v>40000</v>
      </c>
      <c r="Y378" s="130">
        <f>設定!$E$35</f>
        <v>0</v>
      </c>
      <c r="Z378" s="130">
        <f>設定!$I$35</f>
        <v>1</v>
      </c>
      <c r="AA378" s="171">
        <f>設定!$D$41</f>
        <v>0</v>
      </c>
      <c r="AB378" s="170">
        <f>設定!$E$50</f>
        <v>1</v>
      </c>
      <c r="AC378" s="950">
        <f t="shared" si="91"/>
        <v>40000</v>
      </c>
      <c r="AD378" s="169">
        <f>設定!$D$78</f>
        <v>1.1000000000000001</v>
      </c>
      <c r="AE378" s="130">
        <f>設定!$E$82</f>
        <v>0</v>
      </c>
      <c r="AF378" s="130">
        <f>設定!$I$82</f>
        <v>0</v>
      </c>
      <c r="AG378" s="952">
        <f t="shared" si="92"/>
        <v>44000</v>
      </c>
      <c r="AH378" s="130">
        <f>設定!$E$35</f>
        <v>0</v>
      </c>
      <c r="AI378" s="130">
        <f>設定!$I$35</f>
        <v>1</v>
      </c>
      <c r="AJ378" s="170">
        <f>設定!$E$69</f>
        <v>0</v>
      </c>
      <c r="AK378" s="953">
        <f t="shared" si="93"/>
        <v>40000</v>
      </c>
      <c r="AL378" s="169">
        <f>設定!$D$78</f>
        <v>1.1000000000000001</v>
      </c>
      <c r="AM378" s="130">
        <f>設定!$E$82</f>
        <v>0</v>
      </c>
      <c r="AN378" s="130">
        <f>設定!$I$82</f>
        <v>0</v>
      </c>
      <c r="AO378" s="954">
        <f t="shared" si="100"/>
        <v>44000</v>
      </c>
      <c r="AP378" s="168"/>
      <c r="AQ378" s="203">
        <f t="shared" si="86"/>
        <v>1</v>
      </c>
    </row>
    <row r="379" spans="2:43">
      <c r="B379" s="246">
        <v>1</v>
      </c>
      <c r="D379" s="1" t="s">
        <v>1304</v>
      </c>
      <c r="E379" s="1" t="s">
        <v>318</v>
      </c>
      <c r="F379" s="1" t="s">
        <v>692</v>
      </c>
      <c r="G379" s="208" t="str">
        <f t="shared" si="101"/>
        <v>235</v>
      </c>
      <c r="H379" s="208" t="str">
        <f t="shared" si="102"/>
        <v>50</v>
      </c>
      <c r="I379" s="208" t="str">
        <f t="shared" si="103"/>
        <v>20</v>
      </c>
      <c r="J379" s="174" t="s">
        <v>304</v>
      </c>
      <c r="K379" s="130" t="s">
        <v>1334</v>
      </c>
      <c r="L379" s="174"/>
      <c r="M379" s="130" t="s">
        <v>1837</v>
      </c>
      <c r="N379" s="1" t="s">
        <v>1310</v>
      </c>
      <c r="O379" s="1" t="s">
        <v>1367</v>
      </c>
      <c r="P379" s="1" t="str">
        <f t="shared" si="87"/>
        <v>★●</v>
      </c>
      <c r="Q379" s="168">
        <v>75300</v>
      </c>
      <c r="R379" s="169">
        <f>設定!$F$3</f>
        <v>1</v>
      </c>
      <c r="S379" s="130">
        <f>設定!$E$6</f>
        <v>1</v>
      </c>
      <c r="T379" s="950">
        <f t="shared" si="85"/>
        <v>75300</v>
      </c>
      <c r="U379" s="130">
        <f>設定!$E$12</f>
        <v>0</v>
      </c>
      <c r="V379" s="130">
        <f>設定!$I$12</f>
        <v>1</v>
      </c>
      <c r="W379" s="170">
        <f>設定!$E$27</f>
        <v>0</v>
      </c>
      <c r="X379" s="951">
        <f t="shared" si="99"/>
        <v>75300</v>
      </c>
      <c r="Y379" s="130">
        <f>設定!$E$35</f>
        <v>0</v>
      </c>
      <c r="Z379" s="130">
        <f>設定!$I$35</f>
        <v>1</v>
      </c>
      <c r="AA379" s="171">
        <f>設定!$D$41</f>
        <v>0</v>
      </c>
      <c r="AB379" s="170">
        <f>設定!$E$53</f>
        <v>1</v>
      </c>
      <c r="AC379" s="950">
        <f t="shared" si="91"/>
        <v>75300</v>
      </c>
      <c r="AD379" s="169">
        <f>設定!$D$78</f>
        <v>1.1000000000000001</v>
      </c>
      <c r="AE379" s="130">
        <f>設定!$E$82</f>
        <v>0</v>
      </c>
      <c r="AF379" s="130">
        <f>設定!$I$82</f>
        <v>0</v>
      </c>
      <c r="AG379" s="952">
        <f t="shared" si="92"/>
        <v>82830</v>
      </c>
      <c r="AH379" s="130">
        <f>設定!$E$35</f>
        <v>0</v>
      </c>
      <c r="AI379" s="130">
        <f>設定!$I$35</f>
        <v>1</v>
      </c>
      <c r="AJ379" s="170">
        <f>設定!$E$72</f>
        <v>0</v>
      </c>
      <c r="AK379" s="953">
        <f t="shared" si="93"/>
        <v>75300</v>
      </c>
      <c r="AL379" s="169">
        <f>設定!$D$78</f>
        <v>1.1000000000000001</v>
      </c>
      <c r="AM379" s="130">
        <f>設定!$E$82</f>
        <v>0</v>
      </c>
      <c r="AN379" s="130">
        <f>設定!$I$82</f>
        <v>0</v>
      </c>
      <c r="AO379" s="954">
        <f t="shared" si="100"/>
        <v>82830</v>
      </c>
      <c r="AP379" s="168"/>
      <c r="AQ379" s="203">
        <f t="shared" si="86"/>
        <v>1</v>
      </c>
    </row>
    <row r="380" spans="2:43">
      <c r="B380" s="246">
        <v>1</v>
      </c>
      <c r="D380" s="1" t="s">
        <v>1096</v>
      </c>
      <c r="E380" s="1" t="s">
        <v>318</v>
      </c>
      <c r="F380" s="1" t="s">
        <v>297</v>
      </c>
      <c r="G380" s="208" t="str">
        <f t="shared" si="101"/>
        <v>295</v>
      </c>
      <c r="H380" s="208" t="str">
        <f t="shared" si="102"/>
        <v>45</v>
      </c>
      <c r="I380" s="208" t="str">
        <f t="shared" si="103"/>
        <v>20</v>
      </c>
      <c r="J380" s="130" t="s">
        <v>304</v>
      </c>
      <c r="L380" s="130"/>
      <c r="M380" s="130" t="s">
        <v>1837</v>
      </c>
      <c r="N380" s="1" t="s">
        <v>126</v>
      </c>
      <c r="O380" s="1" t="s">
        <v>851</v>
      </c>
      <c r="P380" s="1" t="str">
        <f t="shared" si="87"/>
        <v>★</v>
      </c>
      <c r="Q380" s="168">
        <v>68500</v>
      </c>
      <c r="R380" s="169">
        <f>設定!$F$3</f>
        <v>1</v>
      </c>
      <c r="S380" s="130">
        <f>設定!$E$6</f>
        <v>1</v>
      </c>
      <c r="T380" s="950">
        <f t="shared" si="85"/>
        <v>68500</v>
      </c>
      <c r="U380" s="130">
        <f>設定!$E$12</f>
        <v>0</v>
      </c>
      <c r="V380" s="130">
        <f>設定!$I$12</f>
        <v>1</v>
      </c>
      <c r="W380" s="170">
        <f>設定!$E$25</f>
        <v>0</v>
      </c>
      <c r="X380" s="951">
        <f t="shared" si="99"/>
        <v>68500</v>
      </c>
      <c r="Y380" s="130">
        <f>設定!$E$35</f>
        <v>0</v>
      </c>
      <c r="Z380" s="130">
        <f>設定!$I$35</f>
        <v>1</v>
      </c>
      <c r="AA380" s="171">
        <f>設定!$D$41</f>
        <v>0</v>
      </c>
      <c r="AB380" s="170">
        <f>設定!$E$51</f>
        <v>1</v>
      </c>
      <c r="AC380" s="950">
        <f t="shared" si="91"/>
        <v>68500</v>
      </c>
      <c r="AD380" s="169">
        <f>設定!$D$78</f>
        <v>1.1000000000000001</v>
      </c>
      <c r="AE380" s="130">
        <f>設定!$E$82</f>
        <v>0</v>
      </c>
      <c r="AF380" s="130">
        <f>設定!$I$82</f>
        <v>0</v>
      </c>
      <c r="AG380" s="952">
        <f t="shared" si="92"/>
        <v>75350</v>
      </c>
      <c r="AH380" s="130">
        <f>設定!$E$35</f>
        <v>0</v>
      </c>
      <c r="AI380" s="130">
        <f>設定!$I$35</f>
        <v>1</v>
      </c>
      <c r="AJ380" s="170">
        <f>設定!$E$70</f>
        <v>0</v>
      </c>
      <c r="AK380" s="953">
        <f t="shared" si="93"/>
        <v>68500</v>
      </c>
      <c r="AL380" s="169">
        <f>設定!$D$78</f>
        <v>1.1000000000000001</v>
      </c>
      <c r="AM380" s="130">
        <f>設定!$E$82</f>
        <v>0</v>
      </c>
      <c r="AN380" s="130">
        <f>設定!$I$82</f>
        <v>0</v>
      </c>
      <c r="AO380" s="954">
        <f t="shared" si="100"/>
        <v>75350</v>
      </c>
      <c r="AP380" s="167"/>
      <c r="AQ380" s="204">
        <f t="shared" si="86"/>
        <v>1</v>
      </c>
    </row>
    <row r="381" spans="2:43">
      <c r="B381" s="246">
        <v>1</v>
      </c>
      <c r="D381" s="1" t="s">
        <v>1097</v>
      </c>
      <c r="E381" s="1" t="s">
        <v>318</v>
      </c>
      <c r="F381" s="1" t="s">
        <v>297</v>
      </c>
      <c r="G381" s="208" t="str">
        <f t="shared" si="101"/>
        <v>265</v>
      </c>
      <c r="H381" s="208" t="str">
        <f t="shared" si="102"/>
        <v>50</v>
      </c>
      <c r="I381" s="208" t="str">
        <f t="shared" si="103"/>
        <v>20</v>
      </c>
      <c r="J381" s="130" t="s">
        <v>304</v>
      </c>
      <c r="L381" s="130"/>
      <c r="M381" s="130" t="s">
        <v>1837</v>
      </c>
      <c r="N381" s="1" t="s">
        <v>140</v>
      </c>
      <c r="O381" s="1" t="s">
        <v>853</v>
      </c>
      <c r="P381" s="1" t="str">
        <f t="shared" si="87"/>
        <v>★</v>
      </c>
      <c r="Q381" s="168">
        <v>55300</v>
      </c>
      <c r="R381" s="186">
        <f>設定!$F$3</f>
        <v>1</v>
      </c>
      <c r="S381" s="130">
        <f>設定!$E$6</f>
        <v>1</v>
      </c>
      <c r="T381" s="950">
        <f t="shared" si="85"/>
        <v>55300</v>
      </c>
      <c r="U381" s="130">
        <f>設定!$E$12</f>
        <v>0</v>
      </c>
      <c r="V381" s="130">
        <f>設定!$I$12</f>
        <v>1</v>
      </c>
      <c r="W381" s="187">
        <f>設定!$E$25</f>
        <v>0</v>
      </c>
      <c r="X381" s="951">
        <f t="shared" si="99"/>
        <v>55300</v>
      </c>
      <c r="Y381" s="130">
        <f>設定!$E$35</f>
        <v>0</v>
      </c>
      <c r="Z381" s="130">
        <f>設定!$I$35</f>
        <v>1</v>
      </c>
      <c r="AA381" s="188">
        <f>設定!$D$41</f>
        <v>0</v>
      </c>
      <c r="AB381" s="187">
        <f>設定!$E$51</f>
        <v>1</v>
      </c>
      <c r="AC381" s="950">
        <f t="shared" si="91"/>
        <v>55300</v>
      </c>
      <c r="AD381" s="186">
        <f>設定!$D$78</f>
        <v>1.1000000000000001</v>
      </c>
      <c r="AE381" s="130">
        <f>設定!$E$82</f>
        <v>0</v>
      </c>
      <c r="AF381" s="130">
        <f>設定!$I$82</f>
        <v>0</v>
      </c>
      <c r="AG381" s="952">
        <f t="shared" si="92"/>
        <v>60830</v>
      </c>
      <c r="AH381" s="130">
        <f>設定!$E$35</f>
        <v>0</v>
      </c>
      <c r="AI381" s="130">
        <f>設定!$I$35</f>
        <v>1</v>
      </c>
      <c r="AJ381" s="187">
        <f>設定!$E$70</f>
        <v>0</v>
      </c>
      <c r="AK381" s="953">
        <f t="shared" si="93"/>
        <v>55300</v>
      </c>
      <c r="AL381" s="186">
        <f>設定!$D$78</f>
        <v>1.1000000000000001</v>
      </c>
      <c r="AM381" s="130">
        <f>設定!$E$82</f>
        <v>0</v>
      </c>
      <c r="AN381" s="130">
        <f>設定!$I$82</f>
        <v>0</v>
      </c>
      <c r="AO381" s="954">
        <f t="shared" si="100"/>
        <v>60830</v>
      </c>
      <c r="AP381" s="167"/>
      <c r="AQ381" s="204">
        <f t="shared" si="86"/>
        <v>1</v>
      </c>
    </row>
    <row r="382" spans="2:43">
      <c r="B382" s="246">
        <v>1</v>
      </c>
      <c r="D382" s="1" t="s">
        <v>1100</v>
      </c>
      <c r="E382" s="1" t="s">
        <v>318</v>
      </c>
      <c r="F382" s="1" t="s">
        <v>297</v>
      </c>
      <c r="G382" s="208">
        <v>245</v>
      </c>
      <c r="H382" s="208">
        <v>60</v>
      </c>
      <c r="I382" s="208" t="s">
        <v>1068</v>
      </c>
      <c r="J382" s="130"/>
      <c r="L382" s="130"/>
      <c r="M382" s="130" t="s">
        <v>1837</v>
      </c>
      <c r="N382" s="1" t="s">
        <v>766</v>
      </c>
      <c r="O382" s="1" t="s">
        <v>854</v>
      </c>
      <c r="P382" s="1" t="str">
        <f t="shared" si="87"/>
        <v/>
      </c>
      <c r="Q382" s="168">
        <v>48200</v>
      </c>
      <c r="R382" s="169">
        <f>設定!$F$3</f>
        <v>1</v>
      </c>
      <c r="S382" s="130">
        <f>設定!$E$6</f>
        <v>1</v>
      </c>
      <c r="T382" s="950">
        <f t="shared" si="85"/>
        <v>48200</v>
      </c>
      <c r="U382" s="130">
        <f>設定!$E$12</f>
        <v>0</v>
      </c>
      <c r="V382" s="130">
        <f>設定!$I$12</f>
        <v>1</v>
      </c>
      <c r="W382" s="170">
        <f>設定!$E$25</f>
        <v>0</v>
      </c>
      <c r="X382" s="951">
        <f t="shared" si="99"/>
        <v>48200</v>
      </c>
      <c r="Y382" s="130">
        <f>設定!$E$35</f>
        <v>0</v>
      </c>
      <c r="Z382" s="130">
        <f>設定!$I$35</f>
        <v>1</v>
      </c>
      <c r="AA382" s="171">
        <f>設定!$D$41</f>
        <v>0</v>
      </c>
      <c r="AB382" s="170">
        <f>設定!$E$51</f>
        <v>1</v>
      </c>
      <c r="AC382" s="950">
        <f t="shared" si="91"/>
        <v>48200</v>
      </c>
      <c r="AD382" s="169">
        <f>設定!$D$78</f>
        <v>1.1000000000000001</v>
      </c>
      <c r="AE382" s="130">
        <f>設定!$E$82</f>
        <v>0</v>
      </c>
      <c r="AF382" s="130">
        <f>設定!$I$82</f>
        <v>0</v>
      </c>
      <c r="AG382" s="952">
        <f t="shared" si="92"/>
        <v>53020</v>
      </c>
      <c r="AH382" s="130">
        <f>設定!$E$35</f>
        <v>0</v>
      </c>
      <c r="AI382" s="130">
        <f>設定!$I$35</f>
        <v>1</v>
      </c>
      <c r="AJ382" s="170">
        <f>設定!$E$70</f>
        <v>0</v>
      </c>
      <c r="AK382" s="953">
        <f t="shared" si="93"/>
        <v>48200</v>
      </c>
      <c r="AL382" s="169">
        <f>設定!$D$78</f>
        <v>1.1000000000000001</v>
      </c>
      <c r="AM382" s="130">
        <f>設定!$E$82</f>
        <v>0</v>
      </c>
      <c r="AN382" s="130">
        <f>設定!$I$82</f>
        <v>0</v>
      </c>
      <c r="AO382" s="954">
        <f t="shared" si="100"/>
        <v>53020</v>
      </c>
      <c r="AP382" s="167"/>
      <c r="AQ382" s="204">
        <f t="shared" si="86"/>
        <v>1</v>
      </c>
    </row>
    <row r="383" spans="2:43">
      <c r="B383" s="246">
        <v>1</v>
      </c>
      <c r="D383" s="1" t="s">
        <v>1095</v>
      </c>
      <c r="E383" s="1" t="s">
        <v>422</v>
      </c>
      <c r="F383" s="1" t="s">
        <v>297</v>
      </c>
      <c r="G383" s="208" t="str">
        <f t="shared" ref="G383:G394" si="104">LEFT(O383,3)</f>
        <v>275</v>
      </c>
      <c r="H383" s="208" t="str">
        <f t="shared" ref="H383:H394" si="105">MID(O383,5,2)</f>
        <v>45</v>
      </c>
      <c r="I383" s="208" t="str">
        <f t="shared" ref="I383:I394" si="106">MID(O383,8,2)</f>
        <v>19</v>
      </c>
      <c r="J383" s="130" t="s">
        <v>304</v>
      </c>
      <c r="L383" s="130"/>
      <c r="M383" s="130" t="s">
        <v>1837</v>
      </c>
      <c r="N383" s="1" t="s">
        <v>122</v>
      </c>
      <c r="O383" s="1" t="s">
        <v>855</v>
      </c>
      <c r="P383" s="1" t="str">
        <f t="shared" si="87"/>
        <v>★</v>
      </c>
      <c r="Q383" s="168">
        <v>55700</v>
      </c>
      <c r="R383" s="169">
        <f>設定!$F$3</f>
        <v>1</v>
      </c>
      <c r="S383" s="130">
        <f>設定!$E$6</f>
        <v>1</v>
      </c>
      <c r="T383" s="950">
        <f t="shared" si="85"/>
        <v>55700</v>
      </c>
      <c r="U383" s="130">
        <f>設定!$E$12</f>
        <v>0</v>
      </c>
      <c r="V383" s="130">
        <f>設定!$I$12</f>
        <v>1</v>
      </c>
      <c r="W383" s="170">
        <f>設定!$E$25</f>
        <v>0</v>
      </c>
      <c r="X383" s="951">
        <f t="shared" si="99"/>
        <v>55700</v>
      </c>
      <c r="Y383" s="130">
        <f>設定!$E$35</f>
        <v>0</v>
      </c>
      <c r="Z383" s="130">
        <f>設定!$I$35</f>
        <v>1</v>
      </c>
      <c r="AA383" s="171">
        <f>設定!$D$41</f>
        <v>0</v>
      </c>
      <c r="AB383" s="170">
        <f>設定!$E$51</f>
        <v>1</v>
      </c>
      <c r="AC383" s="950">
        <f t="shared" si="91"/>
        <v>55700</v>
      </c>
      <c r="AD383" s="169">
        <f>設定!$D$78</f>
        <v>1.1000000000000001</v>
      </c>
      <c r="AE383" s="130">
        <f>設定!$E$82</f>
        <v>0</v>
      </c>
      <c r="AF383" s="130">
        <f>設定!$I$82</f>
        <v>0</v>
      </c>
      <c r="AG383" s="952">
        <f t="shared" si="92"/>
        <v>61270</v>
      </c>
      <c r="AH383" s="130">
        <f>設定!$E$35</f>
        <v>0</v>
      </c>
      <c r="AI383" s="130">
        <f>設定!$I$35</f>
        <v>1</v>
      </c>
      <c r="AJ383" s="170">
        <f>設定!$E$70</f>
        <v>0</v>
      </c>
      <c r="AK383" s="953">
        <f t="shared" si="93"/>
        <v>55700</v>
      </c>
      <c r="AL383" s="169">
        <f>設定!$D$78</f>
        <v>1.1000000000000001</v>
      </c>
      <c r="AM383" s="130">
        <f>設定!$E$82</f>
        <v>0</v>
      </c>
      <c r="AN383" s="130">
        <f>設定!$I$82</f>
        <v>0</v>
      </c>
      <c r="AO383" s="954">
        <f t="shared" si="100"/>
        <v>61270</v>
      </c>
      <c r="AP383" s="167"/>
      <c r="AQ383" s="204">
        <f t="shared" si="86"/>
        <v>1</v>
      </c>
    </row>
    <row r="384" spans="2:43">
      <c r="B384" s="246">
        <v>1</v>
      </c>
      <c r="D384" s="1" t="s">
        <v>1098</v>
      </c>
      <c r="E384" s="1" t="s">
        <v>318</v>
      </c>
      <c r="F384" s="1" t="s">
        <v>297</v>
      </c>
      <c r="G384" s="208" t="str">
        <f t="shared" si="104"/>
        <v>215</v>
      </c>
      <c r="H384" s="208" t="str">
        <f t="shared" si="105"/>
        <v>60</v>
      </c>
      <c r="I384" s="208" t="str">
        <f t="shared" si="106"/>
        <v>17</v>
      </c>
      <c r="J384" s="130"/>
      <c r="L384" s="130"/>
      <c r="M384" s="130" t="s">
        <v>1837</v>
      </c>
      <c r="N384" s="1" t="s">
        <v>43</v>
      </c>
      <c r="O384" s="1" t="s">
        <v>196</v>
      </c>
      <c r="P384" s="1" t="str">
        <f t="shared" si="87"/>
        <v/>
      </c>
      <c r="Q384" s="168">
        <v>30600</v>
      </c>
      <c r="R384" s="169">
        <f>設定!$F$3</f>
        <v>1</v>
      </c>
      <c r="S384" s="130">
        <f>設定!$E$6</f>
        <v>1</v>
      </c>
      <c r="T384" s="950">
        <f t="shared" si="85"/>
        <v>30600</v>
      </c>
      <c r="U384" s="130">
        <f>設定!$E$12</f>
        <v>0</v>
      </c>
      <c r="V384" s="130">
        <f>設定!$I$12</f>
        <v>1</v>
      </c>
      <c r="W384" s="170">
        <f>設定!$E$25</f>
        <v>0</v>
      </c>
      <c r="X384" s="951">
        <f t="shared" si="99"/>
        <v>30600</v>
      </c>
      <c r="Y384" s="130">
        <f>設定!$E$35</f>
        <v>0</v>
      </c>
      <c r="Z384" s="130">
        <f>設定!$I$35</f>
        <v>1</v>
      </c>
      <c r="AA384" s="171">
        <f>設定!$D$41</f>
        <v>0</v>
      </c>
      <c r="AB384" s="170">
        <f>設定!$E$51</f>
        <v>1</v>
      </c>
      <c r="AC384" s="950">
        <f t="shared" si="91"/>
        <v>30600</v>
      </c>
      <c r="AD384" s="169">
        <f>設定!$D$78</f>
        <v>1.1000000000000001</v>
      </c>
      <c r="AE384" s="130">
        <f>設定!$E$82</f>
        <v>0</v>
      </c>
      <c r="AF384" s="130">
        <f>設定!$I$82</f>
        <v>0</v>
      </c>
      <c r="AG384" s="952">
        <f t="shared" si="92"/>
        <v>33660</v>
      </c>
      <c r="AH384" s="130">
        <f>設定!$E$35</f>
        <v>0</v>
      </c>
      <c r="AI384" s="130">
        <f>設定!$I$35</f>
        <v>1</v>
      </c>
      <c r="AJ384" s="170">
        <f>設定!$E$70</f>
        <v>0</v>
      </c>
      <c r="AK384" s="953">
        <f t="shared" si="93"/>
        <v>30600</v>
      </c>
      <c r="AL384" s="169">
        <f>設定!$D$78</f>
        <v>1.1000000000000001</v>
      </c>
      <c r="AM384" s="130">
        <f>設定!$E$82</f>
        <v>0</v>
      </c>
      <c r="AN384" s="130">
        <f>設定!$I$82</f>
        <v>0</v>
      </c>
      <c r="AO384" s="954">
        <f t="shared" si="100"/>
        <v>33660</v>
      </c>
      <c r="AP384" s="167"/>
      <c r="AQ384" s="204">
        <f t="shared" si="86"/>
        <v>1</v>
      </c>
    </row>
    <row r="385" spans="2:43">
      <c r="B385" s="246">
        <v>1</v>
      </c>
      <c r="D385" s="1" t="s">
        <v>1099</v>
      </c>
      <c r="E385" s="1" t="s">
        <v>318</v>
      </c>
      <c r="F385" s="1" t="s">
        <v>297</v>
      </c>
      <c r="G385" s="208" t="str">
        <f t="shared" si="104"/>
        <v>255</v>
      </c>
      <c r="H385" s="208" t="str">
        <f t="shared" si="105"/>
        <v>60</v>
      </c>
      <c r="I385" s="208" t="str">
        <f t="shared" si="106"/>
        <v>17</v>
      </c>
      <c r="J385" s="130"/>
      <c r="L385" s="130"/>
      <c r="M385" s="174" t="s">
        <v>1730</v>
      </c>
      <c r="N385" s="1" t="s">
        <v>144</v>
      </c>
      <c r="O385" s="1" t="s">
        <v>861</v>
      </c>
      <c r="P385" s="1" t="str">
        <f t="shared" si="87"/>
        <v>△</v>
      </c>
      <c r="Q385" s="168">
        <v>34200</v>
      </c>
      <c r="R385" s="169">
        <f>設定!$F$3</f>
        <v>1</v>
      </c>
      <c r="S385" s="130">
        <f>設定!$E$6</f>
        <v>1</v>
      </c>
      <c r="T385" s="950">
        <f t="shared" si="85"/>
        <v>34200</v>
      </c>
      <c r="U385" s="130">
        <f>設定!$E$12</f>
        <v>0</v>
      </c>
      <c r="V385" s="130">
        <f>設定!$I$12</f>
        <v>1</v>
      </c>
      <c r="W385" s="170">
        <f>設定!$E$25</f>
        <v>0</v>
      </c>
      <c r="X385" s="951">
        <f t="shared" si="99"/>
        <v>34200</v>
      </c>
      <c r="Y385" s="130">
        <f>設定!$E$35</f>
        <v>0</v>
      </c>
      <c r="Z385" s="130">
        <f>設定!$I$35</f>
        <v>1</v>
      </c>
      <c r="AA385" s="171">
        <f>設定!$D$41</f>
        <v>0</v>
      </c>
      <c r="AB385" s="170">
        <f>設定!$E$51</f>
        <v>1</v>
      </c>
      <c r="AC385" s="950">
        <f t="shared" si="91"/>
        <v>34200</v>
      </c>
      <c r="AD385" s="169">
        <f>設定!$D$78</f>
        <v>1.1000000000000001</v>
      </c>
      <c r="AE385" s="130">
        <f>設定!$E$82</f>
        <v>0</v>
      </c>
      <c r="AF385" s="130">
        <f>設定!$I$82</f>
        <v>0</v>
      </c>
      <c r="AG385" s="952">
        <f t="shared" si="92"/>
        <v>37620</v>
      </c>
      <c r="AH385" s="130">
        <f>設定!$E$35</f>
        <v>0</v>
      </c>
      <c r="AI385" s="130">
        <f>設定!$I$35</f>
        <v>1</v>
      </c>
      <c r="AJ385" s="170">
        <f>設定!$E$70</f>
        <v>0</v>
      </c>
      <c r="AK385" s="953">
        <f t="shared" si="93"/>
        <v>34200</v>
      </c>
      <c r="AL385" s="169">
        <f>設定!$D$78</f>
        <v>1.1000000000000001</v>
      </c>
      <c r="AM385" s="130">
        <f>設定!$E$82</f>
        <v>0</v>
      </c>
      <c r="AN385" s="130">
        <f>設定!$I$82</f>
        <v>0</v>
      </c>
      <c r="AO385" s="954">
        <f t="shared" si="100"/>
        <v>37620</v>
      </c>
      <c r="AP385" s="167"/>
      <c r="AQ385" s="204">
        <f t="shared" si="86"/>
        <v>1</v>
      </c>
    </row>
    <row r="386" spans="2:43">
      <c r="B386" s="246">
        <v>1</v>
      </c>
      <c r="D386" s="1" t="s">
        <v>1102</v>
      </c>
      <c r="E386" s="1" t="s">
        <v>318</v>
      </c>
      <c r="F386" s="1" t="s">
        <v>297</v>
      </c>
      <c r="G386" s="208" t="str">
        <f t="shared" si="104"/>
        <v>245</v>
      </c>
      <c r="H386" s="208" t="str">
        <f t="shared" si="105"/>
        <v>70</v>
      </c>
      <c r="I386" s="208" t="str">
        <f t="shared" si="106"/>
        <v>17</v>
      </c>
      <c r="J386" s="130"/>
      <c r="L386" s="130"/>
      <c r="M386" s="130" t="s">
        <v>1837</v>
      </c>
      <c r="N386" s="1" t="s">
        <v>163</v>
      </c>
      <c r="O386" s="1" t="s">
        <v>863</v>
      </c>
      <c r="P386" s="1" t="str">
        <f t="shared" si="87"/>
        <v/>
      </c>
      <c r="Q386" s="168">
        <v>33300</v>
      </c>
      <c r="R386" s="169">
        <f>設定!$F$3</f>
        <v>1</v>
      </c>
      <c r="S386" s="130">
        <f>設定!$E$6</f>
        <v>1</v>
      </c>
      <c r="T386" s="950">
        <f t="shared" si="85"/>
        <v>33300</v>
      </c>
      <c r="U386" s="130">
        <f>設定!$E$12</f>
        <v>0</v>
      </c>
      <c r="V386" s="130">
        <f>設定!$I$12</f>
        <v>1</v>
      </c>
      <c r="W386" s="170">
        <f>設定!$E$25</f>
        <v>0</v>
      </c>
      <c r="X386" s="951">
        <f t="shared" si="99"/>
        <v>33300</v>
      </c>
      <c r="Y386" s="130">
        <f>設定!$E$35</f>
        <v>0</v>
      </c>
      <c r="Z386" s="130">
        <f>設定!$I$35</f>
        <v>1</v>
      </c>
      <c r="AA386" s="171">
        <f>設定!$D$41</f>
        <v>0</v>
      </c>
      <c r="AB386" s="170">
        <f>設定!$E$51</f>
        <v>1</v>
      </c>
      <c r="AC386" s="950">
        <f t="shared" si="91"/>
        <v>33300</v>
      </c>
      <c r="AD386" s="169">
        <f>設定!$D$78</f>
        <v>1.1000000000000001</v>
      </c>
      <c r="AE386" s="130">
        <f>設定!$E$82</f>
        <v>0</v>
      </c>
      <c r="AF386" s="130">
        <f>設定!$I$82</f>
        <v>0</v>
      </c>
      <c r="AG386" s="952">
        <f t="shared" si="92"/>
        <v>36630</v>
      </c>
      <c r="AH386" s="130">
        <f>設定!$E$35</f>
        <v>0</v>
      </c>
      <c r="AI386" s="130">
        <f>設定!$I$35</f>
        <v>1</v>
      </c>
      <c r="AJ386" s="170">
        <f>設定!$E$70</f>
        <v>0</v>
      </c>
      <c r="AK386" s="953">
        <f t="shared" si="93"/>
        <v>33300</v>
      </c>
      <c r="AL386" s="169">
        <f>設定!$D$78</f>
        <v>1.1000000000000001</v>
      </c>
      <c r="AM386" s="130">
        <f>設定!$E$82</f>
        <v>0</v>
      </c>
      <c r="AN386" s="130">
        <f>設定!$I$82</f>
        <v>0</v>
      </c>
      <c r="AO386" s="954">
        <f t="shared" si="100"/>
        <v>36630</v>
      </c>
      <c r="AP386" s="167"/>
      <c r="AQ386" s="204">
        <f t="shared" si="86"/>
        <v>1</v>
      </c>
    </row>
    <row r="387" spans="2:43">
      <c r="B387" s="246">
        <v>1</v>
      </c>
      <c r="D387" s="1" t="s">
        <v>1101</v>
      </c>
      <c r="E387" s="1" t="s">
        <v>318</v>
      </c>
      <c r="F387" s="1" t="s">
        <v>297</v>
      </c>
      <c r="G387" s="208" t="str">
        <f t="shared" si="104"/>
        <v>215</v>
      </c>
      <c r="H387" s="208" t="str">
        <f t="shared" si="105"/>
        <v>65</v>
      </c>
      <c r="I387" s="208" t="str">
        <f t="shared" si="106"/>
        <v>16</v>
      </c>
      <c r="J387" s="130"/>
      <c r="L387" s="130"/>
      <c r="M387" s="130" t="s">
        <v>1837</v>
      </c>
      <c r="N387" s="1" t="s">
        <v>63</v>
      </c>
      <c r="O387" s="1" t="s">
        <v>213</v>
      </c>
      <c r="P387" s="1" t="str">
        <f t="shared" si="87"/>
        <v/>
      </c>
      <c r="Q387" s="168">
        <v>25300</v>
      </c>
      <c r="R387" s="169">
        <f>設定!$F$3</f>
        <v>1</v>
      </c>
      <c r="S387" s="130">
        <f>設定!$E$6</f>
        <v>1</v>
      </c>
      <c r="T387" s="950">
        <f t="shared" si="85"/>
        <v>25300</v>
      </c>
      <c r="U387" s="130">
        <f>設定!$E$12</f>
        <v>0</v>
      </c>
      <c r="V387" s="130">
        <f>設定!$I$12</f>
        <v>1</v>
      </c>
      <c r="W387" s="170">
        <f>設定!$E$25</f>
        <v>0</v>
      </c>
      <c r="X387" s="951">
        <f t="shared" si="99"/>
        <v>25300</v>
      </c>
      <c r="Y387" s="130">
        <f>設定!$E$35</f>
        <v>0</v>
      </c>
      <c r="Z387" s="130">
        <f>設定!$I$35</f>
        <v>1</v>
      </c>
      <c r="AA387" s="171">
        <f>設定!$D$41</f>
        <v>0</v>
      </c>
      <c r="AB387" s="170">
        <f>設定!$E$51</f>
        <v>1</v>
      </c>
      <c r="AC387" s="950">
        <f t="shared" si="91"/>
        <v>25300</v>
      </c>
      <c r="AD387" s="169">
        <f>設定!$D$78</f>
        <v>1.1000000000000001</v>
      </c>
      <c r="AE387" s="130">
        <f>設定!$E$82</f>
        <v>0</v>
      </c>
      <c r="AF387" s="130">
        <f>設定!$I$82</f>
        <v>0</v>
      </c>
      <c r="AG387" s="952">
        <f t="shared" si="92"/>
        <v>27830</v>
      </c>
      <c r="AH387" s="130">
        <f>設定!$E$35</f>
        <v>0</v>
      </c>
      <c r="AI387" s="130">
        <f>設定!$I$35</f>
        <v>1</v>
      </c>
      <c r="AJ387" s="170">
        <f>設定!$E$70</f>
        <v>0</v>
      </c>
      <c r="AK387" s="953">
        <f t="shared" si="93"/>
        <v>25300</v>
      </c>
      <c r="AL387" s="169">
        <f>設定!$D$78</f>
        <v>1.1000000000000001</v>
      </c>
      <c r="AM387" s="130">
        <f>設定!$E$82</f>
        <v>0</v>
      </c>
      <c r="AN387" s="130">
        <f>設定!$I$82</f>
        <v>0</v>
      </c>
      <c r="AO387" s="954">
        <f t="shared" si="100"/>
        <v>27830</v>
      </c>
      <c r="AP387" s="167"/>
      <c r="AQ387" s="204">
        <f t="shared" si="86"/>
        <v>1</v>
      </c>
    </row>
    <row r="388" spans="2:43">
      <c r="B388" s="246">
        <v>1</v>
      </c>
      <c r="D388" s="1" t="s">
        <v>483</v>
      </c>
      <c r="E388" s="1" t="s">
        <v>318</v>
      </c>
      <c r="F388" s="1" t="s">
        <v>298</v>
      </c>
      <c r="G388" s="208" t="str">
        <f t="shared" si="104"/>
        <v>255</v>
      </c>
      <c r="H388" s="208" t="str">
        <f t="shared" si="105"/>
        <v>65</v>
      </c>
      <c r="I388" s="208" t="str">
        <f t="shared" si="106"/>
        <v>16</v>
      </c>
      <c r="J388" s="130"/>
      <c r="L388" s="130"/>
      <c r="M388" s="130" t="s">
        <v>1837</v>
      </c>
      <c r="N388" s="1" t="s">
        <v>171</v>
      </c>
      <c r="O388" s="1" t="s">
        <v>842</v>
      </c>
      <c r="P388" s="1" t="str">
        <f t="shared" si="87"/>
        <v/>
      </c>
      <c r="Q388" s="168">
        <v>31200</v>
      </c>
      <c r="R388" s="169">
        <f>設定!$F$3</f>
        <v>1</v>
      </c>
      <c r="S388" s="130">
        <f>設定!$E$6</f>
        <v>1</v>
      </c>
      <c r="T388" s="950">
        <f t="shared" si="85"/>
        <v>31200</v>
      </c>
      <c r="U388" s="130">
        <f>設定!$E$12</f>
        <v>0</v>
      </c>
      <c r="V388" s="130">
        <f>設定!$I$12</f>
        <v>1</v>
      </c>
      <c r="W388" s="170">
        <f>設定!$E$26</f>
        <v>0</v>
      </c>
      <c r="X388" s="951">
        <f t="shared" si="99"/>
        <v>31200</v>
      </c>
      <c r="Y388" s="130">
        <f>設定!$E$35</f>
        <v>0</v>
      </c>
      <c r="Z388" s="130">
        <f>設定!$I$35</f>
        <v>1</v>
      </c>
      <c r="AA388" s="171">
        <f>設定!$D$41</f>
        <v>0</v>
      </c>
      <c r="AB388" s="170">
        <f>設定!$E$52</f>
        <v>1</v>
      </c>
      <c r="AC388" s="950">
        <f t="shared" si="91"/>
        <v>31200</v>
      </c>
      <c r="AD388" s="169">
        <f>設定!$D$78</f>
        <v>1.1000000000000001</v>
      </c>
      <c r="AE388" s="130">
        <f>設定!$E$82</f>
        <v>0</v>
      </c>
      <c r="AF388" s="130">
        <f>設定!$I$82</f>
        <v>0</v>
      </c>
      <c r="AG388" s="952">
        <f t="shared" si="92"/>
        <v>34320</v>
      </c>
      <c r="AH388" s="130">
        <f>設定!$E$35</f>
        <v>0</v>
      </c>
      <c r="AI388" s="130">
        <f>設定!$I$35</f>
        <v>1</v>
      </c>
      <c r="AJ388" s="170">
        <f>設定!$E$71</f>
        <v>0</v>
      </c>
      <c r="AK388" s="953">
        <f t="shared" si="93"/>
        <v>31200</v>
      </c>
      <c r="AL388" s="169">
        <f>設定!$D$78</f>
        <v>1.1000000000000001</v>
      </c>
      <c r="AM388" s="130">
        <f>設定!$E$82</f>
        <v>0</v>
      </c>
      <c r="AN388" s="130">
        <f>設定!$I$82</f>
        <v>0</v>
      </c>
      <c r="AO388" s="954">
        <f t="shared" si="100"/>
        <v>34320</v>
      </c>
      <c r="AP388" s="168"/>
      <c r="AQ388" s="204">
        <f t="shared" si="86"/>
        <v>1</v>
      </c>
    </row>
    <row r="389" spans="2:43">
      <c r="B389" s="246">
        <v>1</v>
      </c>
      <c r="D389" s="1" t="s">
        <v>1106</v>
      </c>
      <c r="E389" s="1" t="s">
        <v>318</v>
      </c>
      <c r="F389" s="1" t="s">
        <v>298</v>
      </c>
      <c r="G389" s="208" t="str">
        <f t="shared" si="104"/>
        <v>255</v>
      </c>
      <c r="H389" s="208" t="str">
        <f t="shared" si="105"/>
        <v>70</v>
      </c>
      <c r="I389" s="208" t="str">
        <f t="shared" si="106"/>
        <v>16</v>
      </c>
      <c r="J389" s="130"/>
      <c r="L389" s="130"/>
      <c r="M389" s="130" t="s">
        <v>1837</v>
      </c>
      <c r="N389" s="1" t="s">
        <v>174</v>
      </c>
      <c r="O389" s="1" t="s">
        <v>843</v>
      </c>
      <c r="P389" s="1" t="str">
        <f t="shared" si="87"/>
        <v/>
      </c>
      <c r="Q389" s="168">
        <v>30400</v>
      </c>
      <c r="R389" s="169">
        <f>設定!$F$3</f>
        <v>1</v>
      </c>
      <c r="S389" s="130">
        <f>設定!$E$6</f>
        <v>1</v>
      </c>
      <c r="T389" s="950">
        <f t="shared" ref="T389:T452" si="107">ROUND(ROUND(ROUND(Q389*R389,0),-1),-S389)</f>
        <v>30400</v>
      </c>
      <c r="U389" s="130">
        <f>設定!$E$12</f>
        <v>0</v>
      </c>
      <c r="V389" s="130">
        <f>設定!$I$12</f>
        <v>1</v>
      </c>
      <c r="W389" s="170">
        <f>設定!$E$26</f>
        <v>0</v>
      </c>
      <c r="X389" s="951">
        <f t="shared" si="99"/>
        <v>30400</v>
      </c>
      <c r="Y389" s="130">
        <f>設定!$E$35</f>
        <v>0</v>
      </c>
      <c r="Z389" s="130">
        <f>設定!$I$35</f>
        <v>1</v>
      </c>
      <c r="AA389" s="171">
        <f>設定!$D$41</f>
        <v>0</v>
      </c>
      <c r="AB389" s="170">
        <f>設定!$E$52</f>
        <v>1</v>
      </c>
      <c r="AC389" s="950">
        <f t="shared" si="91"/>
        <v>30400</v>
      </c>
      <c r="AD389" s="169">
        <f>設定!$D$78</f>
        <v>1.1000000000000001</v>
      </c>
      <c r="AE389" s="130">
        <f>設定!$E$82</f>
        <v>0</v>
      </c>
      <c r="AF389" s="130">
        <f>設定!$I$82</f>
        <v>0</v>
      </c>
      <c r="AG389" s="952">
        <f t="shared" si="92"/>
        <v>33440</v>
      </c>
      <c r="AH389" s="130">
        <f>設定!$E$35</f>
        <v>0</v>
      </c>
      <c r="AI389" s="130">
        <f>設定!$I$35</f>
        <v>1</v>
      </c>
      <c r="AJ389" s="170">
        <f>設定!$E$71</f>
        <v>0</v>
      </c>
      <c r="AK389" s="953">
        <f t="shared" si="93"/>
        <v>30400</v>
      </c>
      <c r="AL389" s="169">
        <f>設定!$D$78</f>
        <v>1.1000000000000001</v>
      </c>
      <c r="AM389" s="130">
        <f>設定!$E$82</f>
        <v>0</v>
      </c>
      <c r="AN389" s="130">
        <f>設定!$I$82</f>
        <v>0</v>
      </c>
      <c r="AO389" s="954">
        <f t="shared" si="100"/>
        <v>33440</v>
      </c>
      <c r="AP389" s="168"/>
      <c r="AQ389" s="204">
        <f t="shared" si="86"/>
        <v>1</v>
      </c>
    </row>
    <row r="390" spans="2:43">
      <c r="B390" s="246">
        <v>1</v>
      </c>
      <c r="D390" s="1" t="s">
        <v>484</v>
      </c>
      <c r="E390" s="1" t="s">
        <v>318</v>
      </c>
      <c r="F390" s="1" t="s">
        <v>298</v>
      </c>
      <c r="G390" s="208" t="str">
        <f t="shared" si="104"/>
        <v>225</v>
      </c>
      <c r="H390" s="208" t="str">
        <f t="shared" si="105"/>
        <v>70</v>
      </c>
      <c r="I390" s="208" t="str">
        <f t="shared" si="106"/>
        <v>15</v>
      </c>
      <c r="J390" s="130"/>
      <c r="L390" s="130"/>
      <c r="M390" s="130" t="s">
        <v>1837</v>
      </c>
      <c r="N390" s="1" t="s">
        <v>172</v>
      </c>
      <c r="O390" s="1" t="s">
        <v>845</v>
      </c>
      <c r="P390" s="1" t="str">
        <f t="shared" si="87"/>
        <v/>
      </c>
      <c r="Q390" s="168">
        <v>24200</v>
      </c>
      <c r="R390" s="169">
        <f>設定!$F$3</f>
        <v>1</v>
      </c>
      <c r="S390" s="130">
        <f>設定!$E$6</f>
        <v>1</v>
      </c>
      <c r="T390" s="950">
        <f t="shared" si="107"/>
        <v>24200</v>
      </c>
      <c r="U390" s="130">
        <f>設定!$E$12</f>
        <v>0</v>
      </c>
      <c r="V390" s="130">
        <f>設定!$I$12</f>
        <v>1</v>
      </c>
      <c r="W390" s="170">
        <f>設定!$E$26</f>
        <v>0</v>
      </c>
      <c r="X390" s="951">
        <f t="shared" si="99"/>
        <v>24200</v>
      </c>
      <c r="Y390" s="130">
        <f>設定!$E$35</f>
        <v>0</v>
      </c>
      <c r="Z390" s="130">
        <f>設定!$I$35</f>
        <v>1</v>
      </c>
      <c r="AA390" s="171">
        <f>設定!$D$41</f>
        <v>0</v>
      </c>
      <c r="AB390" s="170">
        <f>設定!$E$52</f>
        <v>1</v>
      </c>
      <c r="AC390" s="950">
        <f t="shared" si="91"/>
        <v>24200</v>
      </c>
      <c r="AD390" s="169">
        <f>設定!$D$78</f>
        <v>1.1000000000000001</v>
      </c>
      <c r="AE390" s="130">
        <f>設定!$E$82</f>
        <v>0</v>
      </c>
      <c r="AF390" s="130">
        <f>設定!$I$82</f>
        <v>0</v>
      </c>
      <c r="AG390" s="952">
        <f t="shared" si="92"/>
        <v>26620</v>
      </c>
      <c r="AH390" s="130">
        <f>設定!$E$35</f>
        <v>0</v>
      </c>
      <c r="AI390" s="130">
        <f>設定!$I$35</f>
        <v>1</v>
      </c>
      <c r="AJ390" s="170">
        <f>設定!$E$71</f>
        <v>0</v>
      </c>
      <c r="AK390" s="953">
        <f t="shared" si="93"/>
        <v>24200</v>
      </c>
      <c r="AL390" s="169">
        <f>設定!$D$78</f>
        <v>1.1000000000000001</v>
      </c>
      <c r="AM390" s="130">
        <f>設定!$E$82</f>
        <v>0</v>
      </c>
      <c r="AN390" s="130">
        <f>設定!$I$82</f>
        <v>0</v>
      </c>
      <c r="AO390" s="954">
        <f t="shared" si="100"/>
        <v>26620</v>
      </c>
      <c r="AP390" s="168"/>
      <c r="AQ390" s="204">
        <f t="shared" ref="AQ390:AQ453" si="108">COUNTIF(D:D,D390)</f>
        <v>1</v>
      </c>
    </row>
    <row r="391" spans="2:43">
      <c r="B391" s="246">
        <v>1</v>
      </c>
      <c r="D391" s="1" t="s">
        <v>485</v>
      </c>
      <c r="E391" s="1" t="s">
        <v>318</v>
      </c>
      <c r="F391" s="1" t="s">
        <v>298</v>
      </c>
      <c r="G391" s="208" t="str">
        <f t="shared" si="104"/>
        <v>235</v>
      </c>
      <c r="H391" s="208" t="str">
        <f t="shared" si="105"/>
        <v>70</v>
      </c>
      <c r="I391" s="208" t="str">
        <f t="shared" si="106"/>
        <v>15</v>
      </c>
      <c r="J391" s="130"/>
      <c r="L391" s="130"/>
      <c r="M391" s="130" t="s">
        <v>1837</v>
      </c>
      <c r="N391" s="1" t="s">
        <v>173</v>
      </c>
      <c r="O391" s="1" t="s">
        <v>846</v>
      </c>
      <c r="P391" s="1" t="str">
        <f t="shared" si="87"/>
        <v/>
      </c>
      <c r="Q391" s="168">
        <v>26800</v>
      </c>
      <c r="R391" s="169">
        <f>設定!$F$3</f>
        <v>1</v>
      </c>
      <c r="S391" s="130">
        <f>設定!$E$6</f>
        <v>1</v>
      </c>
      <c r="T391" s="950">
        <f t="shared" si="107"/>
        <v>26800</v>
      </c>
      <c r="U391" s="130">
        <f>設定!$E$12</f>
        <v>0</v>
      </c>
      <c r="V391" s="130">
        <f>設定!$I$12</f>
        <v>1</v>
      </c>
      <c r="W391" s="170">
        <f>設定!$E$26</f>
        <v>0</v>
      </c>
      <c r="X391" s="951">
        <f t="shared" si="99"/>
        <v>26800</v>
      </c>
      <c r="Y391" s="130">
        <f>設定!$E$35</f>
        <v>0</v>
      </c>
      <c r="Z391" s="130">
        <f>設定!$I$35</f>
        <v>1</v>
      </c>
      <c r="AA391" s="171">
        <f>設定!$D$41</f>
        <v>0</v>
      </c>
      <c r="AB391" s="170">
        <f>設定!$E$52</f>
        <v>1</v>
      </c>
      <c r="AC391" s="950">
        <f t="shared" si="91"/>
        <v>26800</v>
      </c>
      <c r="AD391" s="169">
        <f>設定!$D$78</f>
        <v>1.1000000000000001</v>
      </c>
      <c r="AE391" s="130">
        <f>設定!$E$82</f>
        <v>0</v>
      </c>
      <c r="AF391" s="130">
        <f>設定!$I$82</f>
        <v>0</v>
      </c>
      <c r="AG391" s="952">
        <f t="shared" si="92"/>
        <v>29480</v>
      </c>
      <c r="AH391" s="130">
        <f>設定!$E$35</f>
        <v>0</v>
      </c>
      <c r="AI391" s="130">
        <f>設定!$I$35</f>
        <v>1</v>
      </c>
      <c r="AJ391" s="170">
        <f>設定!$E$71</f>
        <v>0</v>
      </c>
      <c r="AK391" s="953">
        <f t="shared" si="93"/>
        <v>26800</v>
      </c>
      <c r="AL391" s="169">
        <f>設定!$D$78</f>
        <v>1.1000000000000001</v>
      </c>
      <c r="AM391" s="130">
        <f>設定!$E$82</f>
        <v>0</v>
      </c>
      <c r="AN391" s="130">
        <f>設定!$I$82</f>
        <v>0</v>
      </c>
      <c r="AO391" s="954">
        <f t="shared" si="100"/>
        <v>29480</v>
      </c>
      <c r="AP391" s="168"/>
      <c r="AQ391" s="204">
        <f t="shared" si="108"/>
        <v>1</v>
      </c>
    </row>
    <row r="392" spans="2:43">
      <c r="B392" s="246">
        <v>1</v>
      </c>
      <c r="D392" s="1" t="s">
        <v>1109</v>
      </c>
      <c r="E392" s="1" t="s">
        <v>320</v>
      </c>
      <c r="F392" s="1" t="s">
        <v>298</v>
      </c>
      <c r="G392" s="208" t="str">
        <f t="shared" si="104"/>
        <v>255</v>
      </c>
      <c r="H392" s="208" t="str">
        <f t="shared" si="105"/>
        <v>70</v>
      </c>
      <c r="I392" s="208" t="str">
        <f t="shared" si="106"/>
        <v>15</v>
      </c>
      <c r="J392" s="130"/>
      <c r="L392" s="130"/>
      <c r="M392" s="130" t="s">
        <v>1837</v>
      </c>
      <c r="N392" s="1" t="s">
        <v>176</v>
      </c>
      <c r="O392" s="1" t="s">
        <v>1552</v>
      </c>
      <c r="P392" s="1" t="str">
        <f t="shared" si="87"/>
        <v/>
      </c>
      <c r="Q392" s="168">
        <v>30300</v>
      </c>
      <c r="R392" s="169">
        <f>設定!$F$3</f>
        <v>1</v>
      </c>
      <c r="S392" s="130">
        <f>設定!$E$6</f>
        <v>1</v>
      </c>
      <c r="T392" s="950">
        <f t="shared" si="107"/>
        <v>30300</v>
      </c>
      <c r="U392" s="130">
        <f>設定!$E$12</f>
        <v>0</v>
      </c>
      <c r="V392" s="130">
        <f>設定!$I$12</f>
        <v>1</v>
      </c>
      <c r="W392" s="170">
        <f>設定!$E$26</f>
        <v>0</v>
      </c>
      <c r="X392" s="951">
        <f t="shared" si="99"/>
        <v>30300</v>
      </c>
      <c r="Y392" s="130">
        <f>設定!$E$35</f>
        <v>0</v>
      </c>
      <c r="Z392" s="130">
        <f>設定!$I$35</f>
        <v>1</v>
      </c>
      <c r="AA392" s="171">
        <f>設定!$D$41</f>
        <v>0</v>
      </c>
      <c r="AB392" s="170">
        <f>設定!$E$52</f>
        <v>1</v>
      </c>
      <c r="AC392" s="950">
        <f t="shared" si="91"/>
        <v>30300</v>
      </c>
      <c r="AD392" s="169">
        <f>設定!$D$78</f>
        <v>1.1000000000000001</v>
      </c>
      <c r="AE392" s="130">
        <f>設定!$E$82</f>
        <v>0</v>
      </c>
      <c r="AF392" s="130">
        <f>設定!$I$82</f>
        <v>0</v>
      </c>
      <c r="AG392" s="952">
        <f t="shared" si="92"/>
        <v>33330</v>
      </c>
      <c r="AH392" s="130">
        <f>設定!$E$35</f>
        <v>0</v>
      </c>
      <c r="AI392" s="130">
        <f>設定!$I$35</f>
        <v>1</v>
      </c>
      <c r="AJ392" s="170">
        <f>設定!$E$71</f>
        <v>0</v>
      </c>
      <c r="AK392" s="953">
        <f t="shared" si="93"/>
        <v>30300</v>
      </c>
      <c r="AL392" s="169">
        <f>設定!$D$78</f>
        <v>1.1000000000000001</v>
      </c>
      <c r="AM392" s="130">
        <f>設定!$E$82</f>
        <v>0</v>
      </c>
      <c r="AN392" s="130">
        <f>設定!$I$82</f>
        <v>0</v>
      </c>
      <c r="AO392" s="954">
        <f t="shared" si="100"/>
        <v>33330</v>
      </c>
      <c r="AP392" s="168"/>
      <c r="AQ392" s="204">
        <f t="shared" si="108"/>
        <v>1</v>
      </c>
    </row>
    <row r="393" spans="2:43">
      <c r="B393" s="246">
        <v>1</v>
      </c>
      <c r="D393" s="1" t="s">
        <v>1107</v>
      </c>
      <c r="E393" s="1" t="s">
        <v>320</v>
      </c>
      <c r="F393" s="1" t="s">
        <v>298</v>
      </c>
      <c r="G393" s="208" t="str">
        <f t="shared" si="104"/>
        <v>215</v>
      </c>
      <c r="H393" s="208" t="str">
        <f t="shared" si="105"/>
        <v>80</v>
      </c>
      <c r="I393" s="208" t="str">
        <f t="shared" si="106"/>
        <v>15</v>
      </c>
      <c r="J393" s="130"/>
      <c r="L393" s="130"/>
      <c r="M393" s="130" t="s">
        <v>1837</v>
      </c>
      <c r="N393" s="1" t="s">
        <v>166</v>
      </c>
      <c r="O393" s="1" t="s">
        <v>1553</v>
      </c>
      <c r="P393" s="1" t="str">
        <f t="shared" si="87"/>
        <v/>
      </c>
      <c r="Q393" s="168">
        <v>27400</v>
      </c>
      <c r="R393" s="169">
        <f>設定!$F$3</f>
        <v>1</v>
      </c>
      <c r="S393" s="130">
        <f>設定!$E$6</f>
        <v>1</v>
      </c>
      <c r="T393" s="950">
        <f t="shared" si="107"/>
        <v>27400</v>
      </c>
      <c r="U393" s="130">
        <f>設定!$E$12</f>
        <v>0</v>
      </c>
      <c r="V393" s="130">
        <f>設定!$I$12</f>
        <v>1</v>
      </c>
      <c r="W393" s="170">
        <f>設定!$E$26</f>
        <v>0</v>
      </c>
      <c r="X393" s="951">
        <f t="shared" si="99"/>
        <v>27400</v>
      </c>
      <c r="Y393" s="130">
        <f>設定!$E$35</f>
        <v>0</v>
      </c>
      <c r="Z393" s="130">
        <f>設定!$I$35</f>
        <v>1</v>
      </c>
      <c r="AA393" s="171">
        <f>設定!$D$41</f>
        <v>0</v>
      </c>
      <c r="AB393" s="170">
        <f>設定!$E$52</f>
        <v>1</v>
      </c>
      <c r="AC393" s="950">
        <f t="shared" si="91"/>
        <v>27400</v>
      </c>
      <c r="AD393" s="169">
        <f>設定!$D$78</f>
        <v>1.1000000000000001</v>
      </c>
      <c r="AE393" s="130">
        <f>設定!$E$82</f>
        <v>0</v>
      </c>
      <c r="AF393" s="130">
        <f>設定!$I$82</f>
        <v>0</v>
      </c>
      <c r="AG393" s="952">
        <f t="shared" si="92"/>
        <v>30140</v>
      </c>
      <c r="AH393" s="130">
        <f>設定!$E$35</f>
        <v>0</v>
      </c>
      <c r="AI393" s="130">
        <f>設定!$I$35</f>
        <v>1</v>
      </c>
      <c r="AJ393" s="170">
        <f>設定!$E$71</f>
        <v>0</v>
      </c>
      <c r="AK393" s="953">
        <f t="shared" si="93"/>
        <v>27400</v>
      </c>
      <c r="AL393" s="169">
        <f>設定!$D$78</f>
        <v>1.1000000000000001</v>
      </c>
      <c r="AM393" s="130">
        <f>設定!$E$82</f>
        <v>0</v>
      </c>
      <c r="AN393" s="130">
        <f>設定!$I$82</f>
        <v>0</v>
      </c>
      <c r="AO393" s="954">
        <f t="shared" si="100"/>
        <v>30140</v>
      </c>
      <c r="AP393" s="168"/>
      <c r="AQ393" s="204">
        <f t="shared" si="108"/>
        <v>1</v>
      </c>
    </row>
    <row r="394" spans="2:43">
      <c r="B394" s="246">
        <v>1</v>
      </c>
      <c r="D394" s="1" t="s">
        <v>1108</v>
      </c>
      <c r="E394" s="1" t="s">
        <v>320</v>
      </c>
      <c r="F394" s="1" t="s">
        <v>298</v>
      </c>
      <c r="G394" s="208" t="str">
        <f t="shared" si="104"/>
        <v>215</v>
      </c>
      <c r="H394" s="208" t="str">
        <f t="shared" si="105"/>
        <v>80</v>
      </c>
      <c r="I394" s="208" t="str">
        <f t="shared" si="106"/>
        <v>15</v>
      </c>
      <c r="J394" s="130"/>
      <c r="L394" s="130"/>
      <c r="M394" s="130" t="s">
        <v>1837</v>
      </c>
      <c r="N394" s="1" t="s">
        <v>166</v>
      </c>
      <c r="O394" s="1" t="s">
        <v>1554</v>
      </c>
      <c r="P394" s="1" t="str">
        <f t="shared" ref="P394:P457" si="109">IF(M394="△","△","") &amp; J394 &amp; K394 &amp; L394</f>
        <v/>
      </c>
      <c r="Q394" s="168">
        <v>29300</v>
      </c>
      <c r="R394" s="169">
        <f>設定!$F$3</f>
        <v>1</v>
      </c>
      <c r="S394" s="130">
        <f>設定!$E$6</f>
        <v>1</v>
      </c>
      <c r="T394" s="950">
        <f t="shared" si="107"/>
        <v>29300</v>
      </c>
      <c r="U394" s="130">
        <f>設定!$E$12</f>
        <v>0</v>
      </c>
      <c r="V394" s="130">
        <f>設定!$I$12</f>
        <v>1</v>
      </c>
      <c r="W394" s="170">
        <f>設定!$E$26</f>
        <v>0</v>
      </c>
      <c r="X394" s="951">
        <f t="shared" si="99"/>
        <v>29300</v>
      </c>
      <c r="Y394" s="130">
        <f>設定!$E$35</f>
        <v>0</v>
      </c>
      <c r="Z394" s="130">
        <f>設定!$I$35</f>
        <v>1</v>
      </c>
      <c r="AA394" s="171">
        <f>設定!$D$41</f>
        <v>0</v>
      </c>
      <c r="AB394" s="170">
        <f>設定!$E$52</f>
        <v>1</v>
      </c>
      <c r="AC394" s="950">
        <f t="shared" si="91"/>
        <v>29300</v>
      </c>
      <c r="AD394" s="169">
        <f>設定!$D$78</f>
        <v>1.1000000000000001</v>
      </c>
      <c r="AE394" s="130">
        <f>設定!$E$82</f>
        <v>0</v>
      </c>
      <c r="AF394" s="130">
        <f>設定!$I$82</f>
        <v>0</v>
      </c>
      <c r="AG394" s="952">
        <f t="shared" si="92"/>
        <v>32230</v>
      </c>
      <c r="AH394" s="130">
        <f>設定!$E$35</f>
        <v>0</v>
      </c>
      <c r="AI394" s="130">
        <f>設定!$I$35</f>
        <v>1</v>
      </c>
      <c r="AJ394" s="170">
        <f>設定!$E$71</f>
        <v>0</v>
      </c>
      <c r="AK394" s="953">
        <f t="shared" si="93"/>
        <v>29300</v>
      </c>
      <c r="AL394" s="169">
        <f>設定!$D$78</f>
        <v>1.1000000000000001</v>
      </c>
      <c r="AM394" s="130">
        <f>設定!$E$82</f>
        <v>0</v>
      </c>
      <c r="AN394" s="130">
        <f>設定!$I$82</f>
        <v>0</v>
      </c>
      <c r="AO394" s="954">
        <f t="shared" si="100"/>
        <v>32230</v>
      </c>
      <c r="AP394" s="168"/>
      <c r="AQ394" s="204">
        <f t="shared" si="108"/>
        <v>1</v>
      </c>
    </row>
    <row r="395" spans="2:43">
      <c r="B395" s="246">
        <v>1</v>
      </c>
      <c r="D395" s="1" t="s">
        <v>1110</v>
      </c>
      <c r="E395" s="1" t="s">
        <v>320</v>
      </c>
      <c r="F395" s="1" t="s">
        <v>298</v>
      </c>
      <c r="G395" s="208">
        <v>31</v>
      </c>
      <c r="H395" s="208">
        <v>10.050000000000001</v>
      </c>
      <c r="I395" s="208" t="s">
        <v>1070</v>
      </c>
      <c r="J395" s="130"/>
      <c r="L395" s="130"/>
      <c r="M395" s="130" t="s">
        <v>1837</v>
      </c>
      <c r="N395" s="1" t="s">
        <v>767</v>
      </c>
      <c r="O395" s="1" t="s">
        <v>1555</v>
      </c>
      <c r="P395" s="1" t="str">
        <f t="shared" si="109"/>
        <v/>
      </c>
      <c r="Q395" s="168">
        <v>32200</v>
      </c>
      <c r="R395" s="169">
        <f>設定!$F$3</f>
        <v>1</v>
      </c>
      <c r="S395" s="130">
        <f>設定!$E$6</f>
        <v>1</v>
      </c>
      <c r="T395" s="950">
        <f t="shared" si="107"/>
        <v>32200</v>
      </c>
      <c r="U395" s="130">
        <f>設定!$E$12</f>
        <v>0</v>
      </c>
      <c r="V395" s="130">
        <f>設定!$I$12</f>
        <v>1</v>
      </c>
      <c r="W395" s="170">
        <f>設定!$E$26</f>
        <v>0</v>
      </c>
      <c r="X395" s="951">
        <f t="shared" si="99"/>
        <v>32200</v>
      </c>
      <c r="Y395" s="130">
        <f>設定!$E$35</f>
        <v>0</v>
      </c>
      <c r="Z395" s="130">
        <f>設定!$I$35</f>
        <v>1</v>
      </c>
      <c r="AA395" s="171">
        <f>設定!$D$41</f>
        <v>0</v>
      </c>
      <c r="AB395" s="170">
        <f>設定!$E$52</f>
        <v>1</v>
      </c>
      <c r="AC395" s="950">
        <f t="shared" si="91"/>
        <v>32200</v>
      </c>
      <c r="AD395" s="169">
        <f>設定!$D$78</f>
        <v>1.1000000000000001</v>
      </c>
      <c r="AE395" s="130">
        <f>設定!$E$82</f>
        <v>0</v>
      </c>
      <c r="AF395" s="130">
        <f>設定!$I$82</f>
        <v>0</v>
      </c>
      <c r="AG395" s="952">
        <f t="shared" si="92"/>
        <v>35420</v>
      </c>
      <c r="AH395" s="130">
        <f>設定!$E$35</f>
        <v>0</v>
      </c>
      <c r="AI395" s="130">
        <f>設定!$I$35</f>
        <v>1</v>
      </c>
      <c r="AJ395" s="170">
        <f>設定!$E$71</f>
        <v>0</v>
      </c>
      <c r="AK395" s="953">
        <f t="shared" si="93"/>
        <v>32200</v>
      </c>
      <c r="AL395" s="169">
        <f>設定!$D$78</f>
        <v>1.1000000000000001</v>
      </c>
      <c r="AM395" s="130">
        <f>設定!$E$82</f>
        <v>0</v>
      </c>
      <c r="AN395" s="130">
        <f>設定!$I$82</f>
        <v>0</v>
      </c>
      <c r="AO395" s="954">
        <f t="shared" si="100"/>
        <v>35420</v>
      </c>
      <c r="AP395" s="168"/>
      <c r="AQ395" s="204">
        <f t="shared" si="108"/>
        <v>1</v>
      </c>
    </row>
    <row r="396" spans="2:43">
      <c r="B396" s="246">
        <v>1</v>
      </c>
      <c r="D396" s="1" t="s">
        <v>560</v>
      </c>
      <c r="E396" s="1" t="s">
        <v>316</v>
      </c>
      <c r="F396" s="1" t="s">
        <v>581</v>
      </c>
      <c r="G396" s="208">
        <v>195</v>
      </c>
      <c r="H396" s="208">
        <v>80</v>
      </c>
      <c r="I396" s="208">
        <v>15</v>
      </c>
      <c r="J396" s="130"/>
      <c r="L396" s="130"/>
      <c r="M396" s="130" t="s">
        <v>1837</v>
      </c>
      <c r="N396" s="1" t="s">
        <v>165</v>
      </c>
      <c r="O396" s="1" t="s">
        <v>1549</v>
      </c>
      <c r="P396" s="1" t="str">
        <f t="shared" si="109"/>
        <v/>
      </c>
      <c r="Q396" s="168">
        <v>26000</v>
      </c>
      <c r="R396" s="169">
        <f>設定!$F$3</f>
        <v>1</v>
      </c>
      <c r="S396" s="130">
        <f>設定!$E$6</f>
        <v>1</v>
      </c>
      <c r="T396" s="950">
        <f t="shared" si="107"/>
        <v>26000</v>
      </c>
      <c r="U396" s="130">
        <f>設定!$E$12</f>
        <v>0</v>
      </c>
      <c r="V396" s="130">
        <f>設定!$I$12</f>
        <v>1</v>
      </c>
      <c r="W396" s="170">
        <f>設定!$I$24</f>
        <v>0</v>
      </c>
      <c r="X396" s="951">
        <f t="shared" si="99"/>
        <v>26000</v>
      </c>
      <c r="Y396" s="130">
        <f>設定!$E$35</f>
        <v>0</v>
      </c>
      <c r="Z396" s="130">
        <f>設定!$I$35</f>
        <v>1</v>
      </c>
      <c r="AA396" s="171">
        <f>設定!$D$41</f>
        <v>0</v>
      </c>
      <c r="AB396" s="170">
        <f>設定!$I$50</f>
        <v>1</v>
      </c>
      <c r="AC396" s="950">
        <f t="shared" si="91"/>
        <v>26000</v>
      </c>
      <c r="AD396" s="169">
        <f>設定!$D$78</f>
        <v>1.1000000000000001</v>
      </c>
      <c r="AE396" s="130">
        <f>設定!$E$82</f>
        <v>0</v>
      </c>
      <c r="AF396" s="130">
        <f>設定!$I$82</f>
        <v>0</v>
      </c>
      <c r="AG396" s="952">
        <f t="shared" si="92"/>
        <v>28600</v>
      </c>
      <c r="AH396" s="130">
        <f>設定!$E$35</f>
        <v>0</v>
      </c>
      <c r="AI396" s="130">
        <f>設定!$I$35</f>
        <v>1</v>
      </c>
      <c r="AJ396" s="170">
        <f>設定!$I$69</f>
        <v>0</v>
      </c>
      <c r="AK396" s="953">
        <f t="shared" si="93"/>
        <v>26000</v>
      </c>
      <c r="AL396" s="169">
        <f>設定!$D$78</f>
        <v>1.1000000000000001</v>
      </c>
      <c r="AM396" s="130">
        <f>設定!$E$82</f>
        <v>0</v>
      </c>
      <c r="AN396" s="130">
        <f>設定!$I$82</f>
        <v>0</v>
      </c>
      <c r="AO396" s="954">
        <f t="shared" si="100"/>
        <v>28600</v>
      </c>
      <c r="AP396" s="167"/>
      <c r="AQ396" s="206">
        <f t="shared" si="108"/>
        <v>1</v>
      </c>
    </row>
    <row r="397" spans="2:43">
      <c r="B397" s="246">
        <v>1</v>
      </c>
      <c r="D397" s="1" t="s">
        <v>561</v>
      </c>
      <c r="E397" s="1" t="s">
        <v>316</v>
      </c>
      <c r="F397" s="1" t="s">
        <v>581</v>
      </c>
      <c r="G397" s="208">
        <v>195</v>
      </c>
      <c r="H397" s="208">
        <v>80</v>
      </c>
      <c r="I397" s="208">
        <v>15</v>
      </c>
      <c r="J397" s="130"/>
      <c r="L397" s="130"/>
      <c r="M397" s="130" t="s">
        <v>1837</v>
      </c>
      <c r="N397" s="1" t="s">
        <v>165</v>
      </c>
      <c r="O397" s="1" t="s">
        <v>1556</v>
      </c>
      <c r="P397" s="1" t="str">
        <f t="shared" si="109"/>
        <v/>
      </c>
      <c r="Q397" s="168">
        <v>24600</v>
      </c>
      <c r="R397" s="169">
        <f>設定!$F$3</f>
        <v>1</v>
      </c>
      <c r="S397" s="130">
        <f>設定!$E$6</f>
        <v>1</v>
      </c>
      <c r="T397" s="950">
        <f t="shared" si="107"/>
        <v>24600</v>
      </c>
      <c r="U397" s="130">
        <f>設定!$E$12</f>
        <v>0</v>
      </c>
      <c r="V397" s="130">
        <f>設定!$I$12</f>
        <v>1</v>
      </c>
      <c r="W397" s="170">
        <f>設定!$I$24</f>
        <v>0</v>
      </c>
      <c r="X397" s="951">
        <f t="shared" si="99"/>
        <v>24600</v>
      </c>
      <c r="Y397" s="130">
        <f>設定!$E$35</f>
        <v>0</v>
      </c>
      <c r="Z397" s="130">
        <f>設定!$I$35</f>
        <v>1</v>
      </c>
      <c r="AA397" s="171">
        <f>設定!$D$41</f>
        <v>0</v>
      </c>
      <c r="AB397" s="170">
        <f>設定!$I$50</f>
        <v>1</v>
      </c>
      <c r="AC397" s="950">
        <f t="shared" si="91"/>
        <v>24600</v>
      </c>
      <c r="AD397" s="169">
        <f>設定!$D$78</f>
        <v>1.1000000000000001</v>
      </c>
      <c r="AE397" s="130">
        <f>設定!$E$82</f>
        <v>0</v>
      </c>
      <c r="AF397" s="130">
        <f>設定!$I$82</f>
        <v>0</v>
      </c>
      <c r="AG397" s="952">
        <f t="shared" si="92"/>
        <v>27060</v>
      </c>
      <c r="AH397" s="130">
        <f>設定!$E$35</f>
        <v>0</v>
      </c>
      <c r="AI397" s="130">
        <f>設定!$I$35</f>
        <v>1</v>
      </c>
      <c r="AJ397" s="170">
        <f>設定!$I$69</f>
        <v>0</v>
      </c>
      <c r="AK397" s="953">
        <f t="shared" si="93"/>
        <v>24600</v>
      </c>
      <c r="AL397" s="169">
        <f>設定!$D$78</f>
        <v>1.1000000000000001</v>
      </c>
      <c r="AM397" s="130">
        <f>設定!$E$82</f>
        <v>0</v>
      </c>
      <c r="AN397" s="130">
        <f>設定!$I$82</f>
        <v>0</v>
      </c>
      <c r="AO397" s="954">
        <f t="shared" si="100"/>
        <v>27060</v>
      </c>
      <c r="AP397" s="167"/>
      <c r="AQ397" s="206">
        <f t="shared" si="108"/>
        <v>1</v>
      </c>
    </row>
    <row r="398" spans="2:43">
      <c r="B398" s="246">
        <v>1</v>
      </c>
      <c r="D398" s="1" t="s">
        <v>464</v>
      </c>
      <c r="E398" s="1" t="s">
        <v>316</v>
      </c>
      <c r="F398" s="1" t="s">
        <v>581</v>
      </c>
      <c r="G398" s="208">
        <v>155</v>
      </c>
      <c r="H398" s="208">
        <v>80</v>
      </c>
      <c r="I398" s="208">
        <v>14</v>
      </c>
      <c r="J398" s="130"/>
      <c r="L398" s="130"/>
      <c r="M398" s="130" t="s">
        <v>1837</v>
      </c>
      <c r="N398" s="1" t="s">
        <v>944</v>
      </c>
      <c r="O398" s="1" t="s">
        <v>1557</v>
      </c>
      <c r="P398" s="1" t="str">
        <f t="shared" si="109"/>
        <v/>
      </c>
      <c r="Q398" s="168">
        <v>16000</v>
      </c>
      <c r="R398" s="169">
        <f>設定!$F$3</f>
        <v>1</v>
      </c>
      <c r="S398" s="130">
        <f>設定!$E$6</f>
        <v>1</v>
      </c>
      <c r="T398" s="950">
        <f t="shared" si="107"/>
        <v>16000</v>
      </c>
      <c r="U398" s="130">
        <f>設定!$E$12</f>
        <v>0</v>
      </c>
      <c r="V398" s="130">
        <f>設定!$I$12</f>
        <v>1</v>
      </c>
      <c r="W398" s="170">
        <f>設定!$I$24</f>
        <v>0</v>
      </c>
      <c r="X398" s="951">
        <f t="shared" si="99"/>
        <v>16000</v>
      </c>
      <c r="Y398" s="130">
        <f>設定!$E$35</f>
        <v>0</v>
      </c>
      <c r="Z398" s="130">
        <f>設定!$I$35</f>
        <v>1</v>
      </c>
      <c r="AA398" s="171">
        <f>設定!$D$41</f>
        <v>0</v>
      </c>
      <c r="AB398" s="170">
        <f>設定!$I$50</f>
        <v>1</v>
      </c>
      <c r="AC398" s="950">
        <f t="shared" si="91"/>
        <v>16000</v>
      </c>
      <c r="AD398" s="169">
        <f>設定!$D$78</f>
        <v>1.1000000000000001</v>
      </c>
      <c r="AE398" s="130">
        <f>設定!$E$82</f>
        <v>0</v>
      </c>
      <c r="AF398" s="130">
        <f>設定!$I$82</f>
        <v>0</v>
      </c>
      <c r="AG398" s="952">
        <f t="shared" si="92"/>
        <v>17600</v>
      </c>
      <c r="AH398" s="130">
        <f>設定!$E$35</f>
        <v>0</v>
      </c>
      <c r="AI398" s="130">
        <f>設定!$I$35</f>
        <v>1</v>
      </c>
      <c r="AJ398" s="170">
        <f>設定!$I$69</f>
        <v>0</v>
      </c>
      <c r="AK398" s="953">
        <f t="shared" si="93"/>
        <v>16000</v>
      </c>
      <c r="AL398" s="169">
        <f>設定!$D$78</f>
        <v>1.1000000000000001</v>
      </c>
      <c r="AM398" s="130">
        <f>設定!$E$82</f>
        <v>0</v>
      </c>
      <c r="AN398" s="130">
        <f>設定!$I$82</f>
        <v>0</v>
      </c>
      <c r="AO398" s="954">
        <f t="shared" si="100"/>
        <v>17600</v>
      </c>
      <c r="AP398" s="167"/>
      <c r="AQ398" s="206">
        <f t="shared" si="108"/>
        <v>1</v>
      </c>
    </row>
    <row r="399" spans="2:43">
      <c r="B399" s="246">
        <v>1</v>
      </c>
      <c r="D399" s="1" t="s">
        <v>562</v>
      </c>
      <c r="E399" s="1" t="s">
        <v>316</v>
      </c>
      <c r="F399" s="1" t="s">
        <v>581</v>
      </c>
      <c r="G399" s="208">
        <v>165</v>
      </c>
      <c r="H399" s="208">
        <v>80</v>
      </c>
      <c r="I399" s="208">
        <v>14</v>
      </c>
      <c r="J399" s="130"/>
      <c r="L399" s="130"/>
      <c r="M399" s="130" t="s">
        <v>1837</v>
      </c>
      <c r="N399" s="1" t="s">
        <v>582</v>
      </c>
      <c r="O399" s="1" t="s">
        <v>1558</v>
      </c>
      <c r="P399" s="1" t="str">
        <f t="shared" si="109"/>
        <v/>
      </c>
      <c r="Q399" s="168">
        <v>17500</v>
      </c>
      <c r="R399" s="169">
        <f>設定!$F$3</f>
        <v>1</v>
      </c>
      <c r="S399" s="130">
        <f>設定!$E$6</f>
        <v>1</v>
      </c>
      <c r="T399" s="950">
        <f t="shared" si="107"/>
        <v>17500</v>
      </c>
      <c r="U399" s="130">
        <f>設定!$E$12</f>
        <v>0</v>
      </c>
      <c r="V399" s="130">
        <f>設定!$I$12</f>
        <v>1</v>
      </c>
      <c r="W399" s="170">
        <f>設定!$I$24</f>
        <v>0</v>
      </c>
      <c r="X399" s="951">
        <f t="shared" si="99"/>
        <v>17500</v>
      </c>
      <c r="Y399" s="130">
        <f>設定!$E$35</f>
        <v>0</v>
      </c>
      <c r="Z399" s="130">
        <f>設定!$I$35</f>
        <v>1</v>
      </c>
      <c r="AA399" s="171">
        <f>設定!$D$41</f>
        <v>0</v>
      </c>
      <c r="AB399" s="170">
        <f>設定!$I$50</f>
        <v>1</v>
      </c>
      <c r="AC399" s="950">
        <f t="shared" si="91"/>
        <v>17500</v>
      </c>
      <c r="AD399" s="169">
        <f>設定!$D$78</f>
        <v>1.1000000000000001</v>
      </c>
      <c r="AE399" s="130">
        <f>設定!$E$82</f>
        <v>0</v>
      </c>
      <c r="AF399" s="130">
        <f>設定!$I$82</f>
        <v>0</v>
      </c>
      <c r="AG399" s="952">
        <f t="shared" si="92"/>
        <v>19250</v>
      </c>
      <c r="AH399" s="130">
        <f>設定!$E$35</f>
        <v>0</v>
      </c>
      <c r="AI399" s="130">
        <f>設定!$I$35</f>
        <v>1</v>
      </c>
      <c r="AJ399" s="170">
        <f>設定!$I$69</f>
        <v>0</v>
      </c>
      <c r="AK399" s="953">
        <f t="shared" si="93"/>
        <v>17500</v>
      </c>
      <c r="AL399" s="169">
        <f>設定!$D$78</f>
        <v>1.1000000000000001</v>
      </c>
      <c r="AM399" s="130">
        <f>設定!$E$82</f>
        <v>0</v>
      </c>
      <c r="AN399" s="130">
        <f>設定!$I$82</f>
        <v>0</v>
      </c>
      <c r="AO399" s="954">
        <f t="shared" si="100"/>
        <v>19250</v>
      </c>
      <c r="AP399" s="167"/>
      <c r="AQ399" s="206">
        <f t="shared" si="108"/>
        <v>1</v>
      </c>
    </row>
    <row r="400" spans="2:43">
      <c r="B400" s="246">
        <v>1</v>
      </c>
      <c r="D400" s="1" t="s">
        <v>563</v>
      </c>
      <c r="E400" s="1" t="s">
        <v>316</v>
      </c>
      <c r="F400" s="1" t="s">
        <v>581</v>
      </c>
      <c r="G400" s="208">
        <v>165</v>
      </c>
      <c r="H400" s="208">
        <v>80</v>
      </c>
      <c r="I400" s="208">
        <v>14</v>
      </c>
      <c r="J400" s="130"/>
      <c r="L400" s="130"/>
      <c r="M400" s="130" t="s">
        <v>1837</v>
      </c>
      <c r="N400" s="1" t="s">
        <v>582</v>
      </c>
      <c r="O400" s="1" t="s">
        <v>1559</v>
      </c>
      <c r="P400" s="1" t="str">
        <f t="shared" si="109"/>
        <v/>
      </c>
      <c r="Q400" s="168">
        <v>18200</v>
      </c>
      <c r="R400" s="169">
        <f>設定!$F$3</f>
        <v>1</v>
      </c>
      <c r="S400" s="130">
        <f>設定!$E$6</f>
        <v>1</v>
      </c>
      <c r="T400" s="950">
        <f t="shared" si="107"/>
        <v>18200</v>
      </c>
      <c r="U400" s="130">
        <f>設定!$E$12</f>
        <v>0</v>
      </c>
      <c r="V400" s="130">
        <f>設定!$I$12</f>
        <v>1</v>
      </c>
      <c r="W400" s="170">
        <f>設定!$I$24</f>
        <v>0</v>
      </c>
      <c r="X400" s="951">
        <f t="shared" si="99"/>
        <v>18200</v>
      </c>
      <c r="Y400" s="130">
        <f>設定!$E$35</f>
        <v>0</v>
      </c>
      <c r="Z400" s="130">
        <f>設定!$I$35</f>
        <v>1</v>
      </c>
      <c r="AA400" s="171">
        <f>設定!$D$41</f>
        <v>0</v>
      </c>
      <c r="AB400" s="170">
        <f>設定!$I$50</f>
        <v>1</v>
      </c>
      <c r="AC400" s="950">
        <f t="shared" si="91"/>
        <v>18200</v>
      </c>
      <c r="AD400" s="169">
        <f>設定!$D$78</f>
        <v>1.1000000000000001</v>
      </c>
      <c r="AE400" s="130">
        <f>設定!$E$82</f>
        <v>0</v>
      </c>
      <c r="AF400" s="130">
        <f>設定!$I$82</f>
        <v>0</v>
      </c>
      <c r="AG400" s="952">
        <f t="shared" si="92"/>
        <v>20020</v>
      </c>
      <c r="AH400" s="130">
        <f>設定!$E$35</f>
        <v>0</v>
      </c>
      <c r="AI400" s="130">
        <f>設定!$I$35</f>
        <v>1</v>
      </c>
      <c r="AJ400" s="170">
        <f>設定!$I$69</f>
        <v>0</v>
      </c>
      <c r="AK400" s="953">
        <f t="shared" si="93"/>
        <v>18200</v>
      </c>
      <c r="AL400" s="169">
        <f>設定!$D$78</f>
        <v>1.1000000000000001</v>
      </c>
      <c r="AM400" s="130">
        <f>設定!$E$82</f>
        <v>0</v>
      </c>
      <c r="AN400" s="130">
        <f>設定!$I$82</f>
        <v>0</v>
      </c>
      <c r="AO400" s="954">
        <f t="shared" si="100"/>
        <v>20020</v>
      </c>
      <c r="AP400" s="167"/>
      <c r="AQ400" s="206">
        <f t="shared" si="108"/>
        <v>1</v>
      </c>
    </row>
    <row r="401" spans="2:43">
      <c r="B401" s="246">
        <v>1</v>
      </c>
      <c r="D401" s="1" t="s">
        <v>564</v>
      </c>
      <c r="E401" s="1" t="s">
        <v>316</v>
      </c>
      <c r="F401" s="1" t="s">
        <v>581</v>
      </c>
      <c r="G401" s="208">
        <v>175</v>
      </c>
      <c r="H401" s="208">
        <v>80</v>
      </c>
      <c r="I401" s="208">
        <v>14</v>
      </c>
      <c r="J401" s="130"/>
      <c r="L401" s="130"/>
      <c r="M401" s="130" t="s">
        <v>1837</v>
      </c>
      <c r="N401" s="1" t="s">
        <v>120</v>
      </c>
      <c r="O401" s="1" t="s">
        <v>1560</v>
      </c>
      <c r="P401" s="1" t="str">
        <f t="shared" si="109"/>
        <v/>
      </c>
      <c r="Q401" s="168">
        <v>20400</v>
      </c>
      <c r="R401" s="169">
        <f>設定!$F$3</f>
        <v>1</v>
      </c>
      <c r="S401" s="130">
        <f>設定!$E$6</f>
        <v>1</v>
      </c>
      <c r="T401" s="950">
        <f t="shared" si="107"/>
        <v>20400</v>
      </c>
      <c r="U401" s="130">
        <f>設定!$E$12</f>
        <v>0</v>
      </c>
      <c r="V401" s="130">
        <f>設定!$I$12</f>
        <v>1</v>
      </c>
      <c r="W401" s="170">
        <f>設定!$I$24</f>
        <v>0</v>
      </c>
      <c r="X401" s="951">
        <f t="shared" si="99"/>
        <v>20400</v>
      </c>
      <c r="Y401" s="130">
        <f>設定!$E$35</f>
        <v>0</v>
      </c>
      <c r="Z401" s="130">
        <f>設定!$I$35</f>
        <v>1</v>
      </c>
      <c r="AA401" s="171">
        <f>設定!$D$41</f>
        <v>0</v>
      </c>
      <c r="AB401" s="170">
        <f>設定!$I$50</f>
        <v>1</v>
      </c>
      <c r="AC401" s="950">
        <f t="shared" si="91"/>
        <v>20400</v>
      </c>
      <c r="AD401" s="169">
        <f>設定!$D$78</f>
        <v>1.1000000000000001</v>
      </c>
      <c r="AE401" s="130">
        <f>設定!$E$82</f>
        <v>0</v>
      </c>
      <c r="AF401" s="130">
        <f>設定!$I$82</f>
        <v>0</v>
      </c>
      <c r="AG401" s="952">
        <f t="shared" si="92"/>
        <v>22440</v>
      </c>
      <c r="AH401" s="130">
        <f>設定!$E$35</f>
        <v>0</v>
      </c>
      <c r="AI401" s="130">
        <f>設定!$I$35</f>
        <v>1</v>
      </c>
      <c r="AJ401" s="170">
        <f>設定!$I$69</f>
        <v>0</v>
      </c>
      <c r="AK401" s="953">
        <f t="shared" si="93"/>
        <v>20400</v>
      </c>
      <c r="AL401" s="169">
        <f>設定!$D$78</f>
        <v>1.1000000000000001</v>
      </c>
      <c r="AM401" s="130">
        <f>設定!$E$82</f>
        <v>0</v>
      </c>
      <c r="AN401" s="130">
        <f>設定!$I$82</f>
        <v>0</v>
      </c>
      <c r="AO401" s="954">
        <f t="shared" si="100"/>
        <v>22440</v>
      </c>
      <c r="AP401" s="167"/>
      <c r="AQ401" s="206">
        <f t="shared" si="108"/>
        <v>1</v>
      </c>
    </row>
    <row r="402" spans="2:43">
      <c r="B402" s="246">
        <v>1</v>
      </c>
      <c r="D402" s="1" t="s">
        <v>565</v>
      </c>
      <c r="E402" s="1" t="s">
        <v>316</v>
      </c>
      <c r="F402" s="1" t="s">
        <v>581</v>
      </c>
      <c r="G402" s="208">
        <v>175</v>
      </c>
      <c r="H402" s="208">
        <v>80</v>
      </c>
      <c r="I402" s="208">
        <v>14</v>
      </c>
      <c r="J402" s="130"/>
      <c r="L402" s="130"/>
      <c r="M402" s="130" t="s">
        <v>1837</v>
      </c>
      <c r="N402" s="1" t="s">
        <v>120</v>
      </c>
      <c r="O402" s="1" t="s">
        <v>1561</v>
      </c>
      <c r="P402" s="1" t="str">
        <f t="shared" si="109"/>
        <v/>
      </c>
      <c r="Q402" s="168">
        <v>19500</v>
      </c>
      <c r="R402" s="169">
        <f>設定!$F$3</f>
        <v>1</v>
      </c>
      <c r="S402" s="130">
        <f>設定!$E$6</f>
        <v>1</v>
      </c>
      <c r="T402" s="950">
        <f t="shared" si="107"/>
        <v>19500</v>
      </c>
      <c r="U402" s="130">
        <f>設定!$E$12</f>
        <v>0</v>
      </c>
      <c r="V402" s="130">
        <f>設定!$I$12</f>
        <v>1</v>
      </c>
      <c r="W402" s="170">
        <f>設定!$I$24</f>
        <v>0</v>
      </c>
      <c r="X402" s="951">
        <f t="shared" si="99"/>
        <v>19500</v>
      </c>
      <c r="Y402" s="130">
        <f>設定!$E$35</f>
        <v>0</v>
      </c>
      <c r="Z402" s="130">
        <f>設定!$I$35</f>
        <v>1</v>
      </c>
      <c r="AA402" s="171">
        <f>設定!$D$41</f>
        <v>0</v>
      </c>
      <c r="AB402" s="170">
        <f>設定!$I$50</f>
        <v>1</v>
      </c>
      <c r="AC402" s="950">
        <f t="shared" si="91"/>
        <v>19500</v>
      </c>
      <c r="AD402" s="169">
        <f>設定!$D$78</f>
        <v>1.1000000000000001</v>
      </c>
      <c r="AE402" s="130">
        <f>設定!$E$82</f>
        <v>0</v>
      </c>
      <c r="AF402" s="130">
        <f>設定!$I$82</f>
        <v>0</v>
      </c>
      <c r="AG402" s="952">
        <f t="shared" si="92"/>
        <v>21450</v>
      </c>
      <c r="AH402" s="130">
        <f>設定!$E$35</f>
        <v>0</v>
      </c>
      <c r="AI402" s="130">
        <f>設定!$I$35</f>
        <v>1</v>
      </c>
      <c r="AJ402" s="170">
        <f>設定!$I$69</f>
        <v>0</v>
      </c>
      <c r="AK402" s="953">
        <f t="shared" si="93"/>
        <v>19500</v>
      </c>
      <c r="AL402" s="169">
        <f>設定!$D$78</f>
        <v>1.1000000000000001</v>
      </c>
      <c r="AM402" s="130">
        <f>設定!$E$82</f>
        <v>0</v>
      </c>
      <c r="AN402" s="130">
        <f>設定!$I$82</f>
        <v>0</v>
      </c>
      <c r="AO402" s="954">
        <f t="shared" si="100"/>
        <v>21450</v>
      </c>
      <c r="AP402" s="167"/>
      <c r="AQ402" s="206">
        <f t="shared" si="108"/>
        <v>1</v>
      </c>
    </row>
    <row r="403" spans="2:43">
      <c r="B403" s="246">
        <v>1</v>
      </c>
      <c r="D403" s="1" t="s">
        <v>566</v>
      </c>
      <c r="E403" s="1" t="s">
        <v>316</v>
      </c>
      <c r="F403" s="1" t="s">
        <v>581</v>
      </c>
      <c r="G403" s="208">
        <v>185</v>
      </c>
      <c r="H403" s="208">
        <v>80</v>
      </c>
      <c r="I403" s="208">
        <v>14</v>
      </c>
      <c r="J403" s="130"/>
      <c r="L403" s="130"/>
      <c r="M403" s="130" t="s">
        <v>1837</v>
      </c>
      <c r="N403" s="1" t="s">
        <v>121</v>
      </c>
      <c r="O403" s="1" t="s">
        <v>1562</v>
      </c>
      <c r="P403" s="1" t="str">
        <f t="shared" si="109"/>
        <v/>
      </c>
      <c r="Q403" s="168">
        <v>20900</v>
      </c>
      <c r="R403" s="169">
        <f>設定!$F$3</f>
        <v>1</v>
      </c>
      <c r="S403" s="130">
        <f>設定!$E$6</f>
        <v>1</v>
      </c>
      <c r="T403" s="950">
        <f t="shared" si="107"/>
        <v>20900</v>
      </c>
      <c r="U403" s="130">
        <f>設定!$E$12</f>
        <v>0</v>
      </c>
      <c r="V403" s="130">
        <f>設定!$I$12</f>
        <v>1</v>
      </c>
      <c r="W403" s="170">
        <f>設定!$I$24</f>
        <v>0</v>
      </c>
      <c r="X403" s="951">
        <f t="shared" si="99"/>
        <v>20900</v>
      </c>
      <c r="Y403" s="130">
        <f>設定!$E$35</f>
        <v>0</v>
      </c>
      <c r="Z403" s="130">
        <f>設定!$I$35</f>
        <v>1</v>
      </c>
      <c r="AA403" s="171">
        <f>設定!$D$41</f>
        <v>0</v>
      </c>
      <c r="AB403" s="170">
        <f>設定!$I$50</f>
        <v>1</v>
      </c>
      <c r="AC403" s="950">
        <f t="shared" si="91"/>
        <v>20900</v>
      </c>
      <c r="AD403" s="169">
        <f>設定!$D$78</f>
        <v>1.1000000000000001</v>
      </c>
      <c r="AE403" s="130">
        <f>設定!$E$82</f>
        <v>0</v>
      </c>
      <c r="AF403" s="130">
        <f>設定!$I$82</f>
        <v>0</v>
      </c>
      <c r="AG403" s="952">
        <f t="shared" si="92"/>
        <v>22990</v>
      </c>
      <c r="AH403" s="130">
        <f>設定!$E$35</f>
        <v>0</v>
      </c>
      <c r="AI403" s="130">
        <f>設定!$I$35</f>
        <v>1</v>
      </c>
      <c r="AJ403" s="170">
        <f>設定!$I$69</f>
        <v>0</v>
      </c>
      <c r="AK403" s="953">
        <f t="shared" si="93"/>
        <v>20900</v>
      </c>
      <c r="AL403" s="169">
        <f>設定!$D$78</f>
        <v>1.1000000000000001</v>
      </c>
      <c r="AM403" s="130">
        <f>設定!$E$82</f>
        <v>0</v>
      </c>
      <c r="AN403" s="130">
        <f>設定!$I$82</f>
        <v>0</v>
      </c>
      <c r="AO403" s="954">
        <f t="shared" si="100"/>
        <v>22990</v>
      </c>
      <c r="AP403" s="167"/>
      <c r="AQ403" s="206">
        <f t="shared" si="108"/>
        <v>1</v>
      </c>
    </row>
    <row r="404" spans="2:43">
      <c r="B404" s="246">
        <v>1</v>
      </c>
      <c r="D404" s="1" t="s">
        <v>567</v>
      </c>
      <c r="E404" s="1" t="s">
        <v>316</v>
      </c>
      <c r="F404" s="1" t="s">
        <v>581</v>
      </c>
      <c r="G404" s="208">
        <v>185</v>
      </c>
      <c r="H404" s="208">
        <v>80</v>
      </c>
      <c r="I404" s="208">
        <v>14</v>
      </c>
      <c r="J404" s="130"/>
      <c r="L404" s="130"/>
      <c r="M404" s="130" t="s">
        <v>1837</v>
      </c>
      <c r="N404" s="1" t="s">
        <v>121</v>
      </c>
      <c r="O404" s="1" t="s">
        <v>1563</v>
      </c>
      <c r="P404" s="1" t="str">
        <f t="shared" si="109"/>
        <v/>
      </c>
      <c r="Q404" s="168">
        <v>20200</v>
      </c>
      <c r="R404" s="169">
        <f>設定!$F$3</f>
        <v>1</v>
      </c>
      <c r="S404" s="130">
        <f>設定!$E$6</f>
        <v>1</v>
      </c>
      <c r="T404" s="950">
        <f t="shared" si="107"/>
        <v>20200</v>
      </c>
      <c r="U404" s="130">
        <f>設定!$E$12</f>
        <v>0</v>
      </c>
      <c r="V404" s="130">
        <f>設定!$I$12</f>
        <v>1</v>
      </c>
      <c r="W404" s="170">
        <f>設定!$I$24</f>
        <v>0</v>
      </c>
      <c r="X404" s="951">
        <f t="shared" si="99"/>
        <v>20200</v>
      </c>
      <c r="Y404" s="130">
        <f>設定!$E$35</f>
        <v>0</v>
      </c>
      <c r="Z404" s="130">
        <f>設定!$I$35</f>
        <v>1</v>
      </c>
      <c r="AA404" s="171">
        <f>設定!$D$41</f>
        <v>0</v>
      </c>
      <c r="AB404" s="170">
        <f>設定!$I$50</f>
        <v>1</v>
      </c>
      <c r="AC404" s="950">
        <f t="shared" si="91"/>
        <v>20200</v>
      </c>
      <c r="AD404" s="169">
        <f>設定!$D$78</f>
        <v>1.1000000000000001</v>
      </c>
      <c r="AE404" s="130">
        <f>設定!$E$82</f>
        <v>0</v>
      </c>
      <c r="AF404" s="130">
        <f>設定!$I$82</f>
        <v>0</v>
      </c>
      <c r="AG404" s="952">
        <f t="shared" si="92"/>
        <v>22220</v>
      </c>
      <c r="AH404" s="130">
        <f>設定!$E$35</f>
        <v>0</v>
      </c>
      <c r="AI404" s="130">
        <f>設定!$I$35</f>
        <v>1</v>
      </c>
      <c r="AJ404" s="170">
        <f>設定!$I$69</f>
        <v>0</v>
      </c>
      <c r="AK404" s="953">
        <f t="shared" si="93"/>
        <v>20200</v>
      </c>
      <c r="AL404" s="169">
        <f>設定!$D$78</f>
        <v>1.1000000000000001</v>
      </c>
      <c r="AM404" s="130">
        <f>設定!$E$82</f>
        <v>0</v>
      </c>
      <c r="AN404" s="130">
        <f>設定!$I$82</f>
        <v>0</v>
      </c>
      <c r="AO404" s="954">
        <f t="shared" si="100"/>
        <v>22220</v>
      </c>
      <c r="AP404" s="167"/>
      <c r="AQ404" s="206">
        <f t="shared" si="108"/>
        <v>1</v>
      </c>
    </row>
    <row r="405" spans="2:43">
      <c r="B405" s="246">
        <v>1</v>
      </c>
      <c r="D405" s="1" t="s">
        <v>568</v>
      </c>
      <c r="E405" s="1" t="s">
        <v>316</v>
      </c>
      <c r="F405" s="1" t="s">
        <v>581</v>
      </c>
      <c r="G405" s="208">
        <v>195</v>
      </c>
      <c r="H405" s="208">
        <v>80</v>
      </c>
      <c r="I405" s="208">
        <v>14</v>
      </c>
      <c r="J405" s="130"/>
      <c r="L405" s="130"/>
      <c r="M405" s="130" t="s">
        <v>1837</v>
      </c>
      <c r="N405" s="1" t="s">
        <v>583</v>
      </c>
      <c r="O405" s="1" t="s">
        <v>1564</v>
      </c>
      <c r="P405" s="1" t="str">
        <f t="shared" si="109"/>
        <v/>
      </c>
      <c r="Q405" s="168">
        <v>23200</v>
      </c>
      <c r="R405" s="169">
        <f>設定!$F$3</f>
        <v>1</v>
      </c>
      <c r="S405" s="130">
        <f>設定!$E$6</f>
        <v>1</v>
      </c>
      <c r="T405" s="950">
        <f t="shared" si="107"/>
        <v>23200</v>
      </c>
      <c r="U405" s="130">
        <f>設定!$E$12</f>
        <v>0</v>
      </c>
      <c r="V405" s="130">
        <f>設定!$I$12</f>
        <v>1</v>
      </c>
      <c r="W405" s="170">
        <f>設定!$I$24</f>
        <v>0</v>
      </c>
      <c r="X405" s="951">
        <f t="shared" si="99"/>
        <v>23200</v>
      </c>
      <c r="Y405" s="130">
        <f>設定!$E$35</f>
        <v>0</v>
      </c>
      <c r="Z405" s="130">
        <f>設定!$I$35</f>
        <v>1</v>
      </c>
      <c r="AA405" s="171">
        <f>設定!$D$41</f>
        <v>0</v>
      </c>
      <c r="AB405" s="170">
        <f>設定!$I$50</f>
        <v>1</v>
      </c>
      <c r="AC405" s="950">
        <f t="shared" si="91"/>
        <v>23200</v>
      </c>
      <c r="AD405" s="169">
        <f>設定!$D$78</f>
        <v>1.1000000000000001</v>
      </c>
      <c r="AE405" s="130">
        <f>設定!$E$82</f>
        <v>0</v>
      </c>
      <c r="AF405" s="130">
        <f>設定!$I$82</f>
        <v>0</v>
      </c>
      <c r="AG405" s="952">
        <f t="shared" si="92"/>
        <v>25520</v>
      </c>
      <c r="AH405" s="130">
        <f>設定!$E$35</f>
        <v>0</v>
      </c>
      <c r="AI405" s="130">
        <f>設定!$I$35</f>
        <v>1</v>
      </c>
      <c r="AJ405" s="170">
        <f>設定!$I$69</f>
        <v>0</v>
      </c>
      <c r="AK405" s="953">
        <f t="shared" si="93"/>
        <v>23200</v>
      </c>
      <c r="AL405" s="169">
        <f>設定!$D$78</f>
        <v>1.1000000000000001</v>
      </c>
      <c r="AM405" s="130">
        <f>設定!$E$82</f>
        <v>0</v>
      </c>
      <c r="AN405" s="130">
        <f>設定!$I$82</f>
        <v>0</v>
      </c>
      <c r="AO405" s="954">
        <f t="shared" si="100"/>
        <v>25520</v>
      </c>
      <c r="AP405" s="167"/>
      <c r="AQ405" s="206">
        <f t="shared" si="108"/>
        <v>1</v>
      </c>
    </row>
    <row r="406" spans="2:43">
      <c r="B406" s="246">
        <v>1</v>
      </c>
      <c r="D406" s="1" t="s">
        <v>569</v>
      </c>
      <c r="E406" s="1" t="s">
        <v>316</v>
      </c>
      <c r="F406" s="1" t="s">
        <v>581</v>
      </c>
      <c r="G406" s="208">
        <v>195</v>
      </c>
      <c r="H406" s="208">
        <v>80</v>
      </c>
      <c r="I406" s="208">
        <v>14</v>
      </c>
      <c r="J406" s="130"/>
      <c r="L406" s="130"/>
      <c r="M406" s="130" t="s">
        <v>1837</v>
      </c>
      <c r="N406" s="1" t="s">
        <v>583</v>
      </c>
      <c r="O406" s="1" t="s">
        <v>1565</v>
      </c>
      <c r="P406" s="1" t="str">
        <f t="shared" si="109"/>
        <v/>
      </c>
      <c r="Q406" s="168">
        <v>24400</v>
      </c>
      <c r="R406" s="169">
        <f>設定!$F$3</f>
        <v>1</v>
      </c>
      <c r="S406" s="130">
        <f>設定!$E$6</f>
        <v>1</v>
      </c>
      <c r="T406" s="950">
        <f t="shared" si="107"/>
        <v>24400</v>
      </c>
      <c r="U406" s="130">
        <f>設定!$E$12</f>
        <v>0</v>
      </c>
      <c r="V406" s="130">
        <f>設定!$I$12</f>
        <v>1</v>
      </c>
      <c r="W406" s="170">
        <f>設定!$I$24</f>
        <v>0</v>
      </c>
      <c r="X406" s="951">
        <f t="shared" si="99"/>
        <v>24400</v>
      </c>
      <c r="Y406" s="130">
        <f>設定!$E$35</f>
        <v>0</v>
      </c>
      <c r="Z406" s="130">
        <f>設定!$I$35</f>
        <v>1</v>
      </c>
      <c r="AA406" s="171">
        <f>設定!$D$41</f>
        <v>0</v>
      </c>
      <c r="AB406" s="170">
        <f>設定!$I$50</f>
        <v>1</v>
      </c>
      <c r="AC406" s="950">
        <f t="shared" si="91"/>
        <v>24400</v>
      </c>
      <c r="AD406" s="169">
        <f>設定!$D$78</f>
        <v>1.1000000000000001</v>
      </c>
      <c r="AE406" s="130">
        <f>設定!$E$82</f>
        <v>0</v>
      </c>
      <c r="AF406" s="130">
        <f>設定!$I$82</f>
        <v>0</v>
      </c>
      <c r="AG406" s="952">
        <f t="shared" si="92"/>
        <v>26840</v>
      </c>
      <c r="AH406" s="130">
        <f>設定!$E$35</f>
        <v>0</v>
      </c>
      <c r="AI406" s="130">
        <f>設定!$I$35</f>
        <v>1</v>
      </c>
      <c r="AJ406" s="170">
        <f>設定!$I$69</f>
        <v>0</v>
      </c>
      <c r="AK406" s="953">
        <f t="shared" si="93"/>
        <v>24400</v>
      </c>
      <c r="AL406" s="169">
        <f>設定!$D$78</f>
        <v>1.1000000000000001</v>
      </c>
      <c r="AM406" s="130">
        <f>設定!$E$82</f>
        <v>0</v>
      </c>
      <c r="AN406" s="130">
        <f>設定!$I$82</f>
        <v>0</v>
      </c>
      <c r="AO406" s="954">
        <f t="shared" si="100"/>
        <v>26840</v>
      </c>
      <c r="AP406" s="167"/>
      <c r="AQ406" s="206">
        <f t="shared" si="108"/>
        <v>1</v>
      </c>
    </row>
    <row r="407" spans="2:43">
      <c r="B407" s="246">
        <v>1</v>
      </c>
      <c r="D407" s="1" t="s">
        <v>570</v>
      </c>
      <c r="E407" s="1" t="s">
        <v>316</v>
      </c>
      <c r="F407" s="1" t="s">
        <v>581</v>
      </c>
      <c r="G407" s="208">
        <v>145</v>
      </c>
      <c r="H407" s="208">
        <v>80</v>
      </c>
      <c r="I407" s="208">
        <v>13</v>
      </c>
      <c r="J407" s="130"/>
      <c r="L407" s="130"/>
      <c r="M407" s="130" t="s">
        <v>1837</v>
      </c>
      <c r="N407" s="1" t="s">
        <v>105</v>
      </c>
      <c r="O407" s="1" t="s">
        <v>1566</v>
      </c>
      <c r="P407" s="1" t="str">
        <f t="shared" si="109"/>
        <v/>
      </c>
      <c r="Q407" s="168">
        <v>12500</v>
      </c>
      <c r="R407" s="169">
        <f>設定!$F$3</f>
        <v>1</v>
      </c>
      <c r="S407" s="130">
        <f>設定!$E$6</f>
        <v>1</v>
      </c>
      <c r="T407" s="950">
        <f t="shared" si="107"/>
        <v>12500</v>
      </c>
      <c r="U407" s="130">
        <f>設定!$E$12</f>
        <v>0</v>
      </c>
      <c r="V407" s="130">
        <f>設定!$I$12</f>
        <v>1</v>
      </c>
      <c r="W407" s="170">
        <f>設定!$I$24</f>
        <v>0</v>
      </c>
      <c r="X407" s="951">
        <f t="shared" si="99"/>
        <v>12500</v>
      </c>
      <c r="Y407" s="130">
        <f>設定!$E$35</f>
        <v>0</v>
      </c>
      <c r="Z407" s="130">
        <f>設定!$I$35</f>
        <v>1</v>
      </c>
      <c r="AA407" s="171">
        <f>設定!$D$41</f>
        <v>0</v>
      </c>
      <c r="AB407" s="170">
        <f>設定!$I$50</f>
        <v>1</v>
      </c>
      <c r="AC407" s="950">
        <f t="shared" si="91"/>
        <v>12500</v>
      </c>
      <c r="AD407" s="169">
        <f>設定!$D$78</f>
        <v>1.1000000000000001</v>
      </c>
      <c r="AE407" s="130">
        <f>設定!$E$82</f>
        <v>0</v>
      </c>
      <c r="AF407" s="130">
        <f>設定!$I$82</f>
        <v>0</v>
      </c>
      <c r="AG407" s="952">
        <f t="shared" si="92"/>
        <v>13750</v>
      </c>
      <c r="AH407" s="130">
        <f>設定!$E$35</f>
        <v>0</v>
      </c>
      <c r="AI407" s="130">
        <f>設定!$I$35</f>
        <v>1</v>
      </c>
      <c r="AJ407" s="170">
        <f>設定!$I$69</f>
        <v>0</v>
      </c>
      <c r="AK407" s="953">
        <f t="shared" si="93"/>
        <v>12500</v>
      </c>
      <c r="AL407" s="169">
        <f>設定!$D$78</f>
        <v>1.1000000000000001</v>
      </c>
      <c r="AM407" s="130">
        <f>設定!$E$82</f>
        <v>0</v>
      </c>
      <c r="AN407" s="130">
        <f>設定!$I$82</f>
        <v>0</v>
      </c>
      <c r="AO407" s="954">
        <f t="shared" si="100"/>
        <v>13750</v>
      </c>
      <c r="AP407" s="167"/>
      <c r="AQ407" s="206">
        <f t="shared" si="108"/>
        <v>1</v>
      </c>
    </row>
    <row r="408" spans="2:43">
      <c r="B408" s="246">
        <v>1</v>
      </c>
      <c r="D408" s="1" t="s">
        <v>571</v>
      </c>
      <c r="E408" s="1" t="s">
        <v>316</v>
      </c>
      <c r="F408" s="1" t="s">
        <v>581</v>
      </c>
      <c r="G408" s="208">
        <v>145</v>
      </c>
      <c r="H408" s="208">
        <v>80</v>
      </c>
      <c r="I408" s="208">
        <v>13</v>
      </c>
      <c r="J408" s="130"/>
      <c r="L408" s="130"/>
      <c r="M408" s="130" t="s">
        <v>1837</v>
      </c>
      <c r="N408" s="1" t="s">
        <v>105</v>
      </c>
      <c r="O408" s="1" t="s">
        <v>1567</v>
      </c>
      <c r="P408" s="1" t="str">
        <f t="shared" si="109"/>
        <v/>
      </c>
      <c r="Q408" s="168">
        <v>12800</v>
      </c>
      <c r="R408" s="169">
        <f>設定!$F$3</f>
        <v>1</v>
      </c>
      <c r="S408" s="130">
        <f>設定!$E$6</f>
        <v>1</v>
      </c>
      <c r="T408" s="950">
        <f t="shared" si="107"/>
        <v>12800</v>
      </c>
      <c r="U408" s="130">
        <f>設定!$E$12</f>
        <v>0</v>
      </c>
      <c r="V408" s="130">
        <f>設定!$I$12</f>
        <v>1</v>
      </c>
      <c r="W408" s="170">
        <f>設定!$I$24</f>
        <v>0</v>
      </c>
      <c r="X408" s="951">
        <f t="shared" si="99"/>
        <v>12800</v>
      </c>
      <c r="Y408" s="130">
        <f>設定!$E$35</f>
        <v>0</v>
      </c>
      <c r="Z408" s="130">
        <f>設定!$I$35</f>
        <v>1</v>
      </c>
      <c r="AA408" s="171">
        <f>設定!$D$41</f>
        <v>0</v>
      </c>
      <c r="AB408" s="170">
        <f>設定!$I$50</f>
        <v>1</v>
      </c>
      <c r="AC408" s="950">
        <f t="shared" si="91"/>
        <v>12800</v>
      </c>
      <c r="AD408" s="169">
        <f>設定!$D$78</f>
        <v>1.1000000000000001</v>
      </c>
      <c r="AE408" s="130">
        <f>設定!$E$82</f>
        <v>0</v>
      </c>
      <c r="AF408" s="130">
        <f>設定!$I$82</f>
        <v>0</v>
      </c>
      <c r="AG408" s="952">
        <f t="shared" ref="AG408:AG471" si="110">IF(AE408=0,ROUND(AD408*AC408,-AF408),IF(AE408=1,ROUNDUP(AD408*AC408,-AF408),IF(AE408=2,ROUNDDOWN(AD408*AC408,-AF408))))</f>
        <v>14080</v>
      </c>
      <c r="AH408" s="130">
        <f>設定!$E$35</f>
        <v>0</v>
      </c>
      <c r="AI408" s="130">
        <f>設定!$I$35</f>
        <v>1</v>
      </c>
      <c r="AJ408" s="170">
        <f>設定!$I$69</f>
        <v>0</v>
      </c>
      <c r="AK408" s="953">
        <f t="shared" si="93"/>
        <v>12800</v>
      </c>
      <c r="AL408" s="169">
        <f>設定!$D$78</f>
        <v>1.1000000000000001</v>
      </c>
      <c r="AM408" s="130">
        <f>設定!$E$82</f>
        <v>0</v>
      </c>
      <c r="AN408" s="130">
        <f>設定!$I$82</f>
        <v>0</v>
      </c>
      <c r="AO408" s="954">
        <f t="shared" si="100"/>
        <v>14080</v>
      </c>
      <c r="AP408" s="167"/>
      <c r="AQ408" s="206">
        <f t="shared" si="108"/>
        <v>1</v>
      </c>
    </row>
    <row r="409" spans="2:43">
      <c r="B409" s="246">
        <v>1</v>
      </c>
      <c r="D409" s="1" t="s">
        <v>572</v>
      </c>
      <c r="E409" s="1" t="s">
        <v>316</v>
      </c>
      <c r="F409" s="1" t="s">
        <v>581</v>
      </c>
      <c r="G409" s="208">
        <v>155</v>
      </c>
      <c r="H409" s="208">
        <v>80</v>
      </c>
      <c r="I409" s="208">
        <v>13</v>
      </c>
      <c r="J409" s="130"/>
      <c r="L409" s="130"/>
      <c r="M409" s="130" t="s">
        <v>1837</v>
      </c>
      <c r="N409" s="1" t="s">
        <v>106</v>
      </c>
      <c r="O409" s="1" t="s">
        <v>1568</v>
      </c>
      <c r="P409" s="1" t="str">
        <f t="shared" si="109"/>
        <v/>
      </c>
      <c r="Q409" s="168">
        <v>14400</v>
      </c>
      <c r="R409" s="169">
        <f>設定!$F$3</f>
        <v>1</v>
      </c>
      <c r="S409" s="130">
        <f>設定!$E$6</f>
        <v>1</v>
      </c>
      <c r="T409" s="950">
        <f t="shared" si="107"/>
        <v>14400</v>
      </c>
      <c r="U409" s="130">
        <f>設定!$E$12</f>
        <v>0</v>
      </c>
      <c r="V409" s="130">
        <f>設定!$I$12</f>
        <v>1</v>
      </c>
      <c r="W409" s="170">
        <f>設定!$I$24</f>
        <v>0</v>
      </c>
      <c r="X409" s="951">
        <f t="shared" si="99"/>
        <v>14400</v>
      </c>
      <c r="Y409" s="130">
        <f>設定!$E$35</f>
        <v>0</v>
      </c>
      <c r="Z409" s="130">
        <f>設定!$I$35</f>
        <v>1</v>
      </c>
      <c r="AA409" s="171">
        <f>設定!$D$41</f>
        <v>0</v>
      </c>
      <c r="AB409" s="170">
        <f>設定!$I$50</f>
        <v>1</v>
      </c>
      <c r="AC409" s="950">
        <f t="shared" si="91"/>
        <v>14400</v>
      </c>
      <c r="AD409" s="169">
        <f>設定!$D$78</f>
        <v>1.1000000000000001</v>
      </c>
      <c r="AE409" s="130">
        <f>設定!$E$82</f>
        <v>0</v>
      </c>
      <c r="AF409" s="130">
        <f>設定!$I$82</f>
        <v>0</v>
      </c>
      <c r="AG409" s="952">
        <f t="shared" si="110"/>
        <v>15840</v>
      </c>
      <c r="AH409" s="130">
        <f>設定!$E$35</f>
        <v>0</v>
      </c>
      <c r="AI409" s="130">
        <f>設定!$I$35</f>
        <v>1</v>
      </c>
      <c r="AJ409" s="170">
        <f>設定!$I$69</f>
        <v>0</v>
      </c>
      <c r="AK409" s="953">
        <f t="shared" si="93"/>
        <v>14400</v>
      </c>
      <c r="AL409" s="169">
        <f>設定!$D$78</f>
        <v>1.1000000000000001</v>
      </c>
      <c r="AM409" s="130">
        <f>設定!$E$82</f>
        <v>0</v>
      </c>
      <c r="AN409" s="130">
        <f>設定!$I$82</f>
        <v>0</v>
      </c>
      <c r="AO409" s="954">
        <f t="shared" si="100"/>
        <v>15840</v>
      </c>
      <c r="AP409" s="167"/>
      <c r="AQ409" s="206">
        <f t="shared" si="108"/>
        <v>1</v>
      </c>
    </row>
    <row r="410" spans="2:43">
      <c r="B410" s="246">
        <v>1</v>
      </c>
      <c r="D410" s="1" t="s">
        <v>573</v>
      </c>
      <c r="E410" s="1" t="s">
        <v>316</v>
      </c>
      <c r="F410" s="1" t="s">
        <v>581</v>
      </c>
      <c r="G410" s="208">
        <v>155</v>
      </c>
      <c r="H410" s="208">
        <v>80</v>
      </c>
      <c r="I410" s="208">
        <v>13</v>
      </c>
      <c r="J410" s="130"/>
      <c r="L410" s="130"/>
      <c r="M410" s="130" t="s">
        <v>1837</v>
      </c>
      <c r="N410" s="1" t="s">
        <v>106</v>
      </c>
      <c r="O410" s="1" t="s">
        <v>1569</v>
      </c>
      <c r="P410" s="1" t="str">
        <f t="shared" si="109"/>
        <v/>
      </c>
      <c r="Q410" s="168">
        <v>15100</v>
      </c>
      <c r="R410" s="169">
        <f>設定!$F$3</f>
        <v>1</v>
      </c>
      <c r="S410" s="130">
        <f>設定!$E$6</f>
        <v>1</v>
      </c>
      <c r="T410" s="950">
        <f t="shared" si="107"/>
        <v>15100</v>
      </c>
      <c r="U410" s="130">
        <f>設定!$E$12</f>
        <v>0</v>
      </c>
      <c r="V410" s="130">
        <f>設定!$I$12</f>
        <v>1</v>
      </c>
      <c r="W410" s="170">
        <f>設定!$I$24</f>
        <v>0</v>
      </c>
      <c r="X410" s="951">
        <f t="shared" si="99"/>
        <v>15100</v>
      </c>
      <c r="Y410" s="130">
        <f>設定!$E$35</f>
        <v>0</v>
      </c>
      <c r="Z410" s="130">
        <f>設定!$I$35</f>
        <v>1</v>
      </c>
      <c r="AA410" s="171">
        <f>設定!$D$41</f>
        <v>0</v>
      </c>
      <c r="AB410" s="170">
        <f>設定!$I$50</f>
        <v>1</v>
      </c>
      <c r="AC410" s="950">
        <f t="shared" si="91"/>
        <v>15100</v>
      </c>
      <c r="AD410" s="169">
        <f>設定!$D$78</f>
        <v>1.1000000000000001</v>
      </c>
      <c r="AE410" s="130">
        <f>設定!$E$82</f>
        <v>0</v>
      </c>
      <c r="AF410" s="130">
        <f>設定!$I$82</f>
        <v>0</v>
      </c>
      <c r="AG410" s="952">
        <f t="shared" si="110"/>
        <v>16610</v>
      </c>
      <c r="AH410" s="130">
        <f>設定!$E$35</f>
        <v>0</v>
      </c>
      <c r="AI410" s="130">
        <f>設定!$I$35</f>
        <v>1</v>
      </c>
      <c r="AJ410" s="170">
        <f>設定!$I$69</f>
        <v>0</v>
      </c>
      <c r="AK410" s="953">
        <f t="shared" si="93"/>
        <v>15100</v>
      </c>
      <c r="AL410" s="169">
        <f>設定!$D$78</f>
        <v>1.1000000000000001</v>
      </c>
      <c r="AM410" s="130">
        <f>設定!$E$82</f>
        <v>0</v>
      </c>
      <c r="AN410" s="130">
        <f>設定!$I$82</f>
        <v>0</v>
      </c>
      <c r="AO410" s="954">
        <f t="shared" si="100"/>
        <v>16610</v>
      </c>
      <c r="AP410" s="167"/>
      <c r="AQ410" s="206">
        <f t="shared" si="108"/>
        <v>1</v>
      </c>
    </row>
    <row r="411" spans="2:43">
      <c r="B411" s="246">
        <v>1</v>
      </c>
      <c r="D411" s="1" t="s">
        <v>574</v>
      </c>
      <c r="E411" s="1" t="s">
        <v>316</v>
      </c>
      <c r="F411" s="1" t="s">
        <v>581</v>
      </c>
      <c r="G411" s="208">
        <v>165</v>
      </c>
      <c r="H411" s="208">
        <v>80</v>
      </c>
      <c r="I411" s="208">
        <v>13</v>
      </c>
      <c r="J411" s="130"/>
      <c r="L411" s="130"/>
      <c r="M411" s="130" t="s">
        <v>1837</v>
      </c>
      <c r="N411" s="1" t="s">
        <v>107</v>
      </c>
      <c r="O411" s="1" t="s">
        <v>1570</v>
      </c>
      <c r="P411" s="1" t="str">
        <f t="shared" si="109"/>
        <v/>
      </c>
      <c r="Q411" s="168">
        <v>15500</v>
      </c>
      <c r="R411" s="169">
        <f>設定!$F$3</f>
        <v>1</v>
      </c>
      <c r="S411" s="130">
        <f>設定!$E$6</f>
        <v>1</v>
      </c>
      <c r="T411" s="950">
        <f t="shared" si="107"/>
        <v>15500</v>
      </c>
      <c r="U411" s="130">
        <f>設定!$E$12</f>
        <v>0</v>
      </c>
      <c r="V411" s="130">
        <f>設定!$I$12</f>
        <v>1</v>
      </c>
      <c r="W411" s="170">
        <f>設定!$I$24</f>
        <v>0</v>
      </c>
      <c r="X411" s="951">
        <f t="shared" si="99"/>
        <v>15500</v>
      </c>
      <c r="Y411" s="130">
        <f>設定!$E$35</f>
        <v>0</v>
      </c>
      <c r="Z411" s="130">
        <f>設定!$I$35</f>
        <v>1</v>
      </c>
      <c r="AA411" s="171">
        <f>設定!$D$41</f>
        <v>0</v>
      </c>
      <c r="AB411" s="170">
        <f>設定!$I$50</f>
        <v>1</v>
      </c>
      <c r="AC411" s="950">
        <f t="shared" si="91"/>
        <v>15500</v>
      </c>
      <c r="AD411" s="169">
        <f>設定!$D$78</f>
        <v>1.1000000000000001</v>
      </c>
      <c r="AE411" s="130">
        <f>設定!$E$82</f>
        <v>0</v>
      </c>
      <c r="AF411" s="130">
        <f>設定!$I$82</f>
        <v>0</v>
      </c>
      <c r="AG411" s="952">
        <f t="shared" si="110"/>
        <v>17050</v>
      </c>
      <c r="AH411" s="130">
        <f>設定!$E$35</f>
        <v>0</v>
      </c>
      <c r="AI411" s="130">
        <f>設定!$I$35</f>
        <v>1</v>
      </c>
      <c r="AJ411" s="170">
        <f>設定!$I$69</f>
        <v>0</v>
      </c>
      <c r="AK411" s="953">
        <f t="shared" si="93"/>
        <v>15500</v>
      </c>
      <c r="AL411" s="169">
        <f>設定!$D$78</f>
        <v>1.1000000000000001</v>
      </c>
      <c r="AM411" s="130">
        <f>設定!$E$82</f>
        <v>0</v>
      </c>
      <c r="AN411" s="130">
        <f>設定!$I$82</f>
        <v>0</v>
      </c>
      <c r="AO411" s="954">
        <f t="shared" si="100"/>
        <v>17050</v>
      </c>
      <c r="AP411" s="167"/>
      <c r="AQ411" s="206">
        <f t="shared" si="108"/>
        <v>1</v>
      </c>
    </row>
    <row r="412" spans="2:43">
      <c r="B412" s="246">
        <v>1</v>
      </c>
      <c r="D412" s="1" t="s">
        <v>575</v>
      </c>
      <c r="E412" s="1" t="s">
        <v>316</v>
      </c>
      <c r="F412" s="1" t="s">
        <v>581</v>
      </c>
      <c r="G412" s="208">
        <v>165</v>
      </c>
      <c r="H412" s="208">
        <v>80</v>
      </c>
      <c r="I412" s="208">
        <v>13</v>
      </c>
      <c r="J412" s="130"/>
      <c r="L412" s="130"/>
      <c r="M412" s="130" t="s">
        <v>1837</v>
      </c>
      <c r="N412" s="1" t="s">
        <v>107</v>
      </c>
      <c r="O412" s="1" t="s">
        <v>1571</v>
      </c>
      <c r="P412" s="1" t="str">
        <f t="shared" si="109"/>
        <v/>
      </c>
      <c r="Q412" s="168">
        <v>16400</v>
      </c>
      <c r="R412" s="169">
        <f>設定!$F$3</f>
        <v>1</v>
      </c>
      <c r="S412" s="130">
        <f>設定!$E$6</f>
        <v>1</v>
      </c>
      <c r="T412" s="950">
        <f t="shared" si="107"/>
        <v>16400</v>
      </c>
      <c r="U412" s="130">
        <f>設定!$E$12</f>
        <v>0</v>
      </c>
      <c r="V412" s="130">
        <f>設定!$I$12</f>
        <v>1</v>
      </c>
      <c r="W412" s="170">
        <f>設定!$I$24</f>
        <v>0</v>
      </c>
      <c r="X412" s="951">
        <f t="shared" si="99"/>
        <v>16400</v>
      </c>
      <c r="Y412" s="130">
        <f>設定!$E$35</f>
        <v>0</v>
      </c>
      <c r="Z412" s="130">
        <f>設定!$I$35</f>
        <v>1</v>
      </c>
      <c r="AA412" s="171">
        <f>設定!$D$41</f>
        <v>0</v>
      </c>
      <c r="AB412" s="170">
        <f>設定!$I$50</f>
        <v>1</v>
      </c>
      <c r="AC412" s="950">
        <f t="shared" si="91"/>
        <v>16400</v>
      </c>
      <c r="AD412" s="169">
        <f>設定!$D$78</f>
        <v>1.1000000000000001</v>
      </c>
      <c r="AE412" s="130">
        <f>設定!$E$82</f>
        <v>0</v>
      </c>
      <c r="AF412" s="130">
        <f>設定!$I$82</f>
        <v>0</v>
      </c>
      <c r="AG412" s="952">
        <f t="shared" si="110"/>
        <v>18040</v>
      </c>
      <c r="AH412" s="130">
        <f>設定!$E$35</f>
        <v>0</v>
      </c>
      <c r="AI412" s="130">
        <f>設定!$I$35</f>
        <v>1</v>
      </c>
      <c r="AJ412" s="170">
        <f>設定!$I$69</f>
        <v>0</v>
      </c>
      <c r="AK412" s="953">
        <f t="shared" si="93"/>
        <v>16400</v>
      </c>
      <c r="AL412" s="169">
        <f>設定!$D$78</f>
        <v>1.1000000000000001</v>
      </c>
      <c r="AM412" s="130">
        <f>設定!$E$82</f>
        <v>0</v>
      </c>
      <c r="AN412" s="130">
        <f>設定!$I$82</f>
        <v>0</v>
      </c>
      <c r="AO412" s="954">
        <f t="shared" si="100"/>
        <v>18040</v>
      </c>
      <c r="AP412" s="167"/>
      <c r="AQ412" s="206">
        <f t="shared" si="108"/>
        <v>1</v>
      </c>
    </row>
    <row r="413" spans="2:43">
      <c r="B413" s="246">
        <v>1</v>
      </c>
      <c r="D413" s="1" t="s">
        <v>576</v>
      </c>
      <c r="E413" s="1" t="s">
        <v>316</v>
      </c>
      <c r="F413" s="1" t="s">
        <v>581</v>
      </c>
      <c r="G413" s="208">
        <v>175</v>
      </c>
      <c r="H413" s="208">
        <v>80</v>
      </c>
      <c r="I413" s="208">
        <v>13</v>
      </c>
      <c r="J413" s="130"/>
      <c r="L413" s="130"/>
      <c r="M413" s="130" t="s">
        <v>1837</v>
      </c>
      <c r="N413" s="1" t="s">
        <v>584</v>
      </c>
      <c r="O413" s="1" t="s">
        <v>1572</v>
      </c>
      <c r="P413" s="1" t="str">
        <f t="shared" si="109"/>
        <v/>
      </c>
      <c r="Q413" s="168">
        <v>18500</v>
      </c>
      <c r="R413" s="169">
        <f>設定!$F$3</f>
        <v>1</v>
      </c>
      <c r="S413" s="130">
        <f>設定!$E$6</f>
        <v>1</v>
      </c>
      <c r="T413" s="950">
        <f t="shared" si="107"/>
        <v>18500</v>
      </c>
      <c r="U413" s="130">
        <f>設定!$E$12</f>
        <v>0</v>
      </c>
      <c r="V413" s="130">
        <f>設定!$I$12</f>
        <v>1</v>
      </c>
      <c r="W413" s="170">
        <f>設定!$I$24</f>
        <v>0</v>
      </c>
      <c r="X413" s="951">
        <f t="shared" si="99"/>
        <v>18500</v>
      </c>
      <c r="Y413" s="130">
        <f>設定!$E$35</f>
        <v>0</v>
      </c>
      <c r="Z413" s="130">
        <f>設定!$I$35</f>
        <v>1</v>
      </c>
      <c r="AA413" s="171">
        <f>設定!$D$41</f>
        <v>0</v>
      </c>
      <c r="AB413" s="170">
        <f>設定!$I$50</f>
        <v>1</v>
      </c>
      <c r="AC413" s="950">
        <f t="shared" si="91"/>
        <v>18500</v>
      </c>
      <c r="AD413" s="169">
        <f>設定!$D$78</f>
        <v>1.1000000000000001</v>
      </c>
      <c r="AE413" s="130">
        <f>設定!$E$82</f>
        <v>0</v>
      </c>
      <c r="AF413" s="130">
        <f>設定!$I$82</f>
        <v>0</v>
      </c>
      <c r="AG413" s="952">
        <f t="shared" si="110"/>
        <v>20350</v>
      </c>
      <c r="AH413" s="130">
        <f>設定!$E$35</f>
        <v>0</v>
      </c>
      <c r="AI413" s="130">
        <f>設定!$I$35</f>
        <v>1</v>
      </c>
      <c r="AJ413" s="170">
        <f>設定!$I$69</f>
        <v>0</v>
      </c>
      <c r="AK413" s="953">
        <f t="shared" si="93"/>
        <v>18500</v>
      </c>
      <c r="AL413" s="169">
        <f>設定!$D$78</f>
        <v>1.1000000000000001</v>
      </c>
      <c r="AM413" s="130">
        <f>設定!$E$82</f>
        <v>0</v>
      </c>
      <c r="AN413" s="130">
        <f>設定!$I$82</f>
        <v>0</v>
      </c>
      <c r="AO413" s="954">
        <f t="shared" si="100"/>
        <v>20350</v>
      </c>
      <c r="AP413" s="167"/>
      <c r="AQ413" s="206">
        <f t="shared" si="108"/>
        <v>1</v>
      </c>
    </row>
    <row r="414" spans="2:43">
      <c r="B414" s="246">
        <v>1</v>
      </c>
      <c r="D414" s="1" t="s">
        <v>577</v>
      </c>
      <c r="E414" s="1" t="s">
        <v>316</v>
      </c>
      <c r="F414" s="1" t="s">
        <v>581</v>
      </c>
      <c r="G414" s="208">
        <v>145</v>
      </c>
      <c r="H414" s="208">
        <v>80</v>
      </c>
      <c r="I414" s="208">
        <v>12</v>
      </c>
      <c r="J414" s="130"/>
      <c r="L414" s="130"/>
      <c r="M414" s="130" t="s">
        <v>1837</v>
      </c>
      <c r="N414" s="1" t="s">
        <v>111</v>
      </c>
      <c r="O414" s="1" t="s">
        <v>1573</v>
      </c>
      <c r="P414" s="1" t="str">
        <f t="shared" si="109"/>
        <v/>
      </c>
      <c r="Q414" s="168">
        <v>9800</v>
      </c>
      <c r="R414" s="169">
        <f>設定!$F$3</f>
        <v>1</v>
      </c>
      <c r="S414" s="130">
        <f>設定!$E$6</f>
        <v>1</v>
      </c>
      <c r="T414" s="950">
        <f t="shared" si="107"/>
        <v>9800</v>
      </c>
      <c r="U414" s="130">
        <f>設定!$E$12</f>
        <v>0</v>
      </c>
      <c r="V414" s="130">
        <f>設定!$I$12</f>
        <v>1</v>
      </c>
      <c r="W414" s="170">
        <f>設定!$I$24</f>
        <v>0</v>
      </c>
      <c r="X414" s="951">
        <f t="shared" si="99"/>
        <v>9800</v>
      </c>
      <c r="Y414" s="130">
        <f>設定!$E$35</f>
        <v>0</v>
      </c>
      <c r="Z414" s="130">
        <f>設定!$I$35</f>
        <v>1</v>
      </c>
      <c r="AA414" s="171">
        <f>設定!$D$41</f>
        <v>0</v>
      </c>
      <c r="AB414" s="170">
        <f>設定!$I$50</f>
        <v>1</v>
      </c>
      <c r="AC414" s="950">
        <f t="shared" si="91"/>
        <v>9800</v>
      </c>
      <c r="AD414" s="169">
        <f>設定!$D$78</f>
        <v>1.1000000000000001</v>
      </c>
      <c r="AE414" s="130">
        <f>設定!$E$82</f>
        <v>0</v>
      </c>
      <c r="AF414" s="130">
        <f>設定!$I$82</f>
        <v>0</v>
      </c>
      <c r="AG414" s="952">
        <f t="shared" si="110"/>
        <v>10780</v>
      </c>
      <c r="AH414" s="130">
        <f>設定!$E$35</f>
        <v>0</v>
      </c>
      <c r="AI414" s="130">
        <f>設定!$I$35</f>
        <v>1</v>
      </c>
      <c r="AJ414" s="170">
        <f>設定!$I$69</f>
        <v>0</v>
      </c>
      <c r="AK414" s="953">
        <f t="shared" si="93"/>
        <v>9800</v>
      </c>
      <c r="AL414" s="169">
        <f>設定!$D$78</f>
        <v>1.1000000000000001</v>
      </c>
      <c r="AM414" s="130">
        <f>設定!$E$82</f>
        <v>0</v>
      </c>
      <c r="AN414" s="130">
        <f>設定!$I$82</f>
        <v>0</v>
      </c>
      <c r="AO414" s="954">
        <f t="shared" si="100"/>
        <v>10780</v>
      </c>
      <c r="AP414" s="167"/>
      <c r="AQ414" s="206">
        <f t="shared" si="108"/>
        <v>1</v>
      </c>
    </row>
    <row r="415" spans="2:43">
      <c r="B415" s="246">
        <v>1</v>
      </c>
      <c r="D415" s="1" t="s">
        <v>578</v>
      </c>
      <c r="E415" s="1" t="s">
        <v>316</v>
      </c>
      <c r="F415" s="1" t="s">
        <v>581</v>
      </c>
      <c r="G415" s="208">
        <v>145</v>
      </c>
      <c r="H415" s="208">
        <v>80</v>
      </c>
      <c r="I415" s="208">
        <v>12</v>
      </c>
      <c r="J415" s="130"/>
      <c r="L415" s="130"/>
      <c r="M415" s="130" t="s">
        <v>1837</v>
      </c>
      <c r="N415" s="1" t="s">
        <v>111</v>
      </c>
      <c r="O415" s="1" t="s">
        <v>1574</v>
      </c>
      <c r="P415" s="1" t="str">
        <f t="shared" si="109"/>
        <v/>
      </c>
      <c r="Q415" s="168">
        <v>12600</v>
      </c>
      <c r="R415" s="169">
        <f>設定!$F$3</f>
        <v>1</v>
      </c>
      <c r="S415" s="130">
        <f>設定!$E$6</f>
        <v>1</v>
      </c>
      <c r="T415" s="950">
        <f t="shared" si="107"/>
        <v>12600</v>
      </c>
      <c r="U415" s="130">
        <f>設定!$E$12</f>
        <v>0</v>
      </c>
      <c r="V415" s="130">
        <f>設定!$I$12</f>
        <v>1</v>
      </c>
      <c r="W415" s="170">
        <f>設定!$I$24</f>
        <v>0</v>
      </c>
      <c r="X415" s="951">
        <f t="shared" si="99"/>
        <v>12600</v>
      </c>
      <c r="Y415" s="130">
        <f>設定!$E$35</f>
        <v>0</v>
      </c>
      <c r="Z415" s="130">
        <f>設定!$I$35</f>
        <v>1</v>
      </c>
      <c r="AA415" s="171">
        <f>設定!$D$41</f>
        <v>0</v>
      </c>
      <c r="AB415" s="170">
        <f>設定!$I$50</f>
        <v>1</v>
      </c>
      <c r="AC415" s="950">
        <f t="shared" si="91"/>
        <v>12600</v>
      </c>
      <c r="AD415" s="169">
        <f>設定!$D$78</f>
        <v>1.1000000000000001</v>
      </c>
      <c r="AE415" s="130">
        <f>設定!$E$82</f>
        <v>0</v>
      </c>
      <c r="AF415" s="130">
        <f>設定!$I$82</f>
        <v>0</v>
      </c>
      <c r="AG415" s="952">
        <f t="shared" si="110"/>
        <v>13860</v>
      </c>
      <c r="AH415" s="130">
        <f>設定!$E$35</f>
        <v>0</v>
      </c>
      <c r="AI415" s="130">
        <f>設定!$I$35</f>
        <v>1</v>
      </c>
      <c r="AJ415" s="170">
        <f>設定!$I$69</f>
        <v>0</v>
      </c>
      <c r="AK415" s="953">
        <f t="shared" si="93"/>
        <v>12600</v>
      </c>
      <c r="AL415" s="169">
        <f>設定!$D$78</f>
        <v>1.1000000000000001</v>
      </c>
      <c r="AM415" s="130">
        <f>設定!$E$82</f>
        <v>0</v>
      </c>
      <c r="AN415" s="130">
        <f>設定!$I$82</f>
        <v>0</v>
      </c>
      <c r="AO415" s="954">
        <f t="shared" si="100"/>
        <v>13860</v>
      </c>
      <c r="AP415" s="167"/>
      <c r="AQ415" s="206">
        <f t="shared" si="108"/>
        <v>1</v>
      </c>
    </row>
    <row r="416" spans="2:43">
      <c r="B416" s="246">
        <v>1</v>
      </c>
      <c r="D416" s="1" t="s">
        <v>579</v>
      </c>
      <c r="E416" s="1" t="s">
        <v>316</v>
      </c>
      <c r="F416" s="1" t="s">
        <v>581</v>
      </c>
      <c r="G416" s="208">
        <v>155</v>
      </c>
      <c r="H416" s="208">
        <v>80</v>
      </c>
      <c r="I416" s="208">
        <v>12</v>
      </c>
      <c r="J416" s="130"/>
      <c r="L416" s="130"/>
      <c r="M416" s="130" t="s">
        <v>1837</v>
      </c>
      <c r="N416" s="1" t="s">
        <v>585</v>
      </c>
      <c r="O416" s="1" t="s">
        <v>1575</v>
      </c>
      <c r="P416" s="1" t="str">
        <f t="shared" si="109"/>
        <v/>
      </c>
      <c r="Q416" s="168">
        <v>13700</v>
      </c>
      <c r="R416" s="169">
        <f>設定!$F$3</f>
        <v>1</v>
      </c>
      <c r="S416" s="130">
        <f>設定!$E$6</f>
        <v>1</v>
      </c>
      <c r="T416" s="950">
        <f t="shared" si="107"/>
        <v>13700</v>
      </c>
      <c r="U416" s="130">
        <f>設定!$E$12</f>
        <v>0</v>
      </c>
      <c r="V416" s="130">
        <f>設定!$I$12</f>
        <v>1</v>
      </c>
      <c r="W416" s="170">
        <f>設定!$I$24</f>
        <v>0</v>
      </c>
      <c r="X416" s="951">
        <f t="shared" si="99"/>
        <v>13700</v>
      </c>
      <c r="Y416" s="130">
        <f>設定!$E$35</f>
        <v>0</v>
      </c>
      <c r="Z416" s="130">
        <f>設定!$I$35</f>
        <v>1</v>
      </c>
      <c r="AA416" s="171">
        <f>設定!$D$41</f>
        <v>0</v>
      </c>
      <c r="AB416" s="170">
        <f>設定!$I$50</f>
        <v>1</v>
      </c>
      <c r="AC416" s="950">
        <f t="shared" si="91"/>
        <v>13700</v>
      </c>
      <c r="AD416" s="169">
        <f>設定!$D$78</f>
        <v>1.1000000000000001</v>
      </c>
      <c r="AE416" s="130">
        <f>設定!$E$82</f>
        <v>0</v>
      </c>
      <c r="AF416" s="130">
        <f>設定!$I$82</f>
        <v>0</v>
      </c>
      <c r="AG416" s="952">
        <f t="shared" si="110"/>
        <v>15070</v>
      </c>
      <c r="AH416" s="130">
        <f>設定!$E$35</f>
        <v>0</v>
      </c>
      <c r="AI416" s="130">
        <f>設定!$I$35</f>
        <v>1</v>
      </c>
      <c r="AJ416" s="170">
        <f>設定!$I$69</f>
        <v>0</v>
      </c>
      <c r="AK416" s="953">
        <f t="shared" si="93"/>
        <v>13700</v>
      </c>
      <c r="AL416" s="169">
        <f>設定!$D$78</f>
        <v>1.1000000000000001</v>
      </c>
      <c r="AM416" s="130">
        <f>設定!$E$82</f>
        <v>0</v>
      </c>
      <c r="AN416" s="130">
        <f>設定!$I$82</f>
        <v>0</v>
      </c>
      <c r="AO416" s="954">
        <f t="shared" si="100"/>
        <v>15070</v>
      </c>
      <c r="AP416" s="167"/>
      <c r="AQ416" s="206">
        <f t="shared" si="108"/>
        <v>1</v>
      </c>
    </row>
    <row r="417" spans="1:43">
      <c r="B417" s="246">
        <v>1</v>
      </c>
      <c r="D417" s="1" t="s">
        <v>580</v>
      </c>
      <c r="E417" s="1" t="s">
        <v>316</v>
      </c>
      <c r="F417" s="1" t="s">
        <v>581</v>
      </c>
      <c r="G417" s="208">
        <v>155</v>
      </c>
      <c r="H417" s="208">
        <v>80</v>
      </c>
      <c r="I417" s="208">
        <v>12</v>
      </c>
      <c r="J417" s="130"/>
      <c r="L417" s="130"/>
      <c r="M417" s="130" t="s">
        <v>1837</v>
      </c>
      <c r="N417" s="1" t="s">
        <v>585</v>
      </c>
      <c r="O417" s="1" t="s">
        <v>1576</v>
      </c>
      <c r="P417" s="1" t="str">
        <f t="shared" si="109"/>
        <v/>
      </c>
      <c r="Q417" s="168">
        <v>14400</v>
      </c>
      <c r="R417" s="169">
        <f>設定!$F$3</f>
        <v>1</v>
      </c>
      <c r="S417" s="130">
        <f>設定!$E$6</f>
        <v>1</v>
      </c>
      <c r="T417" s="950">
        <f t="shared" si="107"/>
        <v>14400</v>
      </c>
      <c r="U417" s="130">
        <f>設定!$E$12</f>
        <v>0</v>
      </c>
      <c r="V417" s="130">
        <f>設定!$I$12</f>
        <v>1</v>
      </c>
      <c r="W417" s="170">
        <f>設定!$I$24</f>
        <v>0</v>
      </c>
      <c r="X417" s="951">
        <f t="shared" si="99"/>
        <v>14400</v>
      </c>
      <c r="Y417" s="130">
        <f>設定!$E$35</f>
        <v>0</v>
      </c>
      <c r="Z417" s="130">
        <f>設定!$I$35</f>
        <v>1</v>
      </c>
      <c r="AA417" s="171">
        <f>設定!$D$41</f>
        <v>0</v>
      </c>
      <c r="AB417" s="170">
        <f>設定!$I$50</f>
        <v>1</v>
      </c>
      <c r="AC417" s="950">
        <f t="shared" si="91"/>
        <v>14400</v>
      </c>
      <c r="AD417" s="169">
        <f>設定!$D$78</f>
        <v>1.1000000000000001</v>
      </c>
      <c r="AE417" s="130">
        <f>設定!$E$82</f>
        <v>0</v>
      </c>
      <c r="AF417" s="130">
        <f>設定!$I$82</f>
        <v>0</v>
      </c>
      <c r="AG417" s="952">
        <f t="shared" si="110"/>
        <v>15840</v>
      </c>
      <c r="AH417" s="130">
        <f>設定!$E$35</f>
        <v>0</v>
      </c>
      <c r="AI417" s="130">
        <f>設定!$I$35</f>
        <v>1</v>
      </c>
      <c r="AJ417" s="170">
        <f>設定!$I$69</f>
        <v>0</v>
      </c>
      <c r="AK417" s="953">
        <f t="shared" si="93"/>
        <v>14400</v>
      </c>
      <c r="AL417" s="169">
        <f>設定!$D$78</f>
        <v>1.1000000000000001</v>
      </c>
      <c r="AM417" s="130">
        <f>設定!$E$82</f>
        <v>0</v>
      </c>
      <c r="AN417" s="130">
        <f>設定!$I$82</f>
        <v>0</v>
      </c>
      <c r="AO417" s="954">
        <f t="shared" si="100"/>
        <v>15840</v>
      </c>
      <c r="AP417" s="167"/>
      <c r="AQ417" s="206">
        <f t="shared" si="108"/>
        <v>1</v>
      </c>
    </row>
    <row r="418" spans="1:43" ht="15.6" customHeight="1">
      <c r="B418" s="246">
        <v>0</v>
      </c>
      <c r="C418" s="1" t="s">
        <v>519</v>
      </c>
      <c r="D418" s="1" t="s">
        <v>2</v>
      </c>
      <c r="E418" s="1" t="s">
        <v>315</v>
      </c>
      <c r="F418" s="1" t="s">
        <v>301</v>
      </c>
      <c r="G418" s="208" t="s">
        <v>1073</v>
      </c>
      <c r="H418" s="208" t="s">
        <v>302</v>
      </c>
      <c r="I418" s="208" t="s">
        <v>1072</v>
      </c>
      <c r="J418" s="130"/>
      <c r="L418" s="130"/>
      <c r="M418" s="130" t="s">
        <v>1837</v>
      </c>
      <c r="N418" s="1" t="s">
        <v>120</v>
      </c>
      <c r="O418" s="1" t="s">
        <v>265</v>
      </c>
      <c r="P418" s="1" t="str">
        <f t="shared" si="109"/>
        <v/>
      </c>
      <c r="Q418" s="168">
        <v>16000</v>
      </c>
      <c r="R418" s="186">
        <f>設定!$F$3</f>
        <v>1</v>
      </c>
      <c r="S418" s="130">
        <f>設定!$E$6</f>
        <v>1</v>
      </c>
      <c r="T418" s="950">
        <f t="shared" si="107"/>
        <v>16000</v>
      </c>
      <c r="U418" s="130">
        <f>設定!$E$12</f>
        <v>0</v>
      </c>
      <c r="V418" s="130">
        <f>設定!$I$12</f>
        <v>1</v>
      </c>
      <c r="W418" s="187">
        <f>設定!$G$24</f>
        <v>0</v>
      </c>
      <c r="X418" s="951">
        <f t="shared" si="99"/>
        <v>16000</v>
      </c>
      <c r="Y418" s="130">
        <f>設定!$E$35</f>
        <v>0</v>
      </c>
      <c r="Z418" s="130">
        <f>設定!$I$35</f>
        <v>1</v>
      </c>
      <c r="AA418" s="188">
        <f>設定!$D$41</f>
        <v>0</v>
      </c>
      <c r="AB418" s="187">
        <f>設定!$G$50</f>
        <v>1</v>
      </c>
      <c r="AC418" s="950">
        <f t="shared" si="91"/>
        <v>16000</v>
      </c>
      <c r="AD418" s="186">
        <f>設定!$D$78</f>
        <v>1.1000000000000001</v>
      </c>
      <c r="AE418" s="130">
        <f>設定!$E$82</f>
        <v>0</v>
      </c>
      <c r="AF418" s="130">
        <f>設定!$I$82</f>
        <v>0</v>
      </c>
      <c r="AG418" s="952">
        <f t="shared" si="110"/>
        <v>17600</v>
      </c>
      <c r="AH418" s="130">
        <f>設定!$E$35</f>
        <v>0</v>
      </c>
      <c r="AI418" s="130">
        <f>設定!$I$35</f>
        <v>1</v>
      </c>
      <c r="AJ418" s="187">
        <f>設定!$G$69</f>
        <v>0</v>
      </c>
      <c r="AK418" s="953">
        <f t="shared" si="93"/>
        <v>16000</v>
      </c>
      <c r="AL418" s="186">
        <f>設定!$D$78</f>
        <v>1.1000000000000001</v>
      </c>
      <c r="AM418" s="130">
        <f>設定!$E$82</f>
        <v>0</v>
      </c>
      <c r="AN418" s="130">
        <f>設定!$I$82</f>
        <v>0</v>
      </c>
      <c r="AO418" s="954">
        <f t="shared" si="100"/>
        <v>17600</v>
      </c>
      <c r="AP418" s="167"/>
      <c r="AQ418" s="206">
        <f t="shared" si="108"/>
        <v>1</v>
      </c>
    </row>
    <row r="419" spans="1:43" ht="15" customHeight="1">
      <c r="B419" s="246">
        <v>0</v>
      </c>
      <c r="C419" s="1" t="s">
        <v>519</v>
      </c>
      <c r="D419" s="1" t="s">
        <v>677</v>
      </c>
      <c r="E419" s="1" t="s">
        <v>315</v>
      </c>
      <c r="F419" s="1" t="s">
        <v>300</v>
      </c>
      <c r="G419" s="208">
        <v>185</v>
      </c>
      <c r="H419" s="208">
        <v>65</v>
      </c>
      <c r="I419" s="208">
        <v>15</v>
      </c>
      <c r="J419" s="130"/>
      <c r="K419" s="130" t="s">
        <v>314</v>
      </c>
      <c r="L419" s="130"/>
      <c r="M419" s="130" t="s">
        <v>1837</v>
      </c>
      <c r="N419" s="1" t="s">
        <v>679</v>
      </c>
      <c r="O419" s="1" t="s">
        <v>228</v>
      </c>
      <c r="P419" s="1" t="str">
        <f t="shared" si="109"/>
        <v>◎</v>
      </c>
      <c r="Q419" s="168">
        <v>21600</v>
      </c>
      <c r="R419" s="186">
        <f>設定!$F$3</f>
        <v>1</v>
      </c>
      <c r="S419" s="130">
        <f>設定!$E$6</f>
        <v>1</v>
      </c>
      <c r="T419" s="950">
        <f t="shared" si="107"/>
        <v>21600</v>
      </c>
      <c r="U419" s="130">
        <f>設定!$E$12</f>
        <v>0</v>
      </c>
      <c r="V419" s="130">
        <f>設定!$I$12</f>
        <v>1</v>
      </c>
      <c r="W419" s="187">
        <f>設定!$G$24</f>
        <v>0</v>
      </c>
      <c r="X419" s="951">
        <f t="shared" si="99"/>
        <v>21600</v>
      </c>
      <c r="Y419" s="130">
        <f>設定!$E$35</f>
        <v>0</v>
      </c>
      <c r="Z419" s="130">
        <f>設定!$I$35</f>
        <v>1</v>
      </c>
      <c r="AA419" s="188">
        <f>設定!$D$41</f>
        <v>0</v>
      </c>
      <c r="AB419" s="187">
        <f>設定!$G$50</f>
        <v>1</v>
      </c>
      <c r="AC419" s="950">
        <f t="shared" si="91"/>
        <v>21600</v>
      </c>
      <c r="AD419" s="186">
        <f>設定!$D$78</f>
        <v>1.1000000000000001</v>
      </c>
      <c r="AE419" s="130">
        <f>設定!$E$82</f>
        <v>0</v>
      </c>
      <c r="AF419" s="130">
        <f>設定!$I$82</f>
        <v>0</v>
      </c>
      <c r="AG419" s="952">
        <f t="shared" si="110"/>
        <v>23760</v>
      </c>
      <c r="AH419" s="130">
        <f>設定!$E$35</f>
        <v>0</v>
      </c>
      <c r="AI419" s="130">
        <f>設定!$I$35</f>
        <v>1</v>
      </c>
      <c r="AJ419" s="187">
        <f>設定!$G$69</f>
        <v>0</v>
      </c>
      <c r="AK419" s="953">
        <f t="shared" si="93"/>
        <v>21600</v>
      </c>
      <c r="AL419" s="186">
        <f>設定!$D$78</f>
        <v>1.1000000000000001</v>
      </c>
      <c r="AM419" s="130">
        <f>設定!$E$82</f>
        <v>0</v>
      </c>
      <c r="AN419" s="130">
        <f>設定!$I$82</f>
        <v>0</v>
      </c>
      <c r="AO419" s="954">
        <f t="shared" si="100"/>
        <v>23760</v>
      </c>
      <c r="AP419" s="167"/>
      <c r="AQ419" s="206">
        <f t="shared" si="108"/>
        <v>1</v>
      </c>
    </row>
    <row r="420" spans="1:43" ht="15" customHeight="1">
      <c r="B420" s="246">
        <v>0</v>
      </c>
      <c r="C420" s="1" t="s">
        <v>519</v>
      </c>
      <c r="D420" s="1" t="s">
        <v>3</v>
      </c>
      <c r="E420" s="1" t="s">
        <v>315</v>
      </c>
      <c r="F420" s="1" t="s">
        <v>300</v>
      </c>
      <c r="G420" s="208" t="s">
        <v>1069</v>
      </c>
      <c r="H420" s="208" t="s">
        <v>1071</v>
      </c>
      <c r="I420" s="208" t="s">
        <v>1070</v>
      </c>
      <c r="J420" s="130"/>
      <c r="K420" s="130" t="s">
        <v>314</v>
      </c>
      <c r="L420" s="130"/>
      <c r="M420" s="130" t="s">
        <v>1837</v>
      </c>
      <c r="N420" s="1" t="s">
        <v>79</v>
      </c>
      <c r="O420" s="1" t="s">
        <v>229</v>
      </c>
      <c r="P420" s="1" t="str">
        <f t="shared" si="109"/>
        <v>◎</v>
      </c>
      <c r="Q420" s="168">
        <v>23900</v>
      </c>
      <c r="R420" s="186">
        <f>設定!$F$3</f>
        <v>1</v>
      </c>
      <c r="S420" s="130">
        <f>設定!$E$6</f>
        <v>1</v>
      </c>
      <c r="T420" s="950">
        <f t="shared" si="107"/>
        <v>23900</v>
      </c>
      <c r="U420" s="130">
        <f>設定!$E$12</f>
        <v>0</v>
      </c>
      <c r="V420" s="130">
        <f>設定!$I$12</f>
        <v>1</v>
      </c>
      <c r="W420" s="187">
        <f>設定!$G$24</f>
        <v>0</v>
      </c>
      <c r="X420" s="951">
        <f t="shared" si="99"/>
        <v>23900</v>
      </c>
      <c r="Y420" s="130">
        <f>設定!$E$35</f>
        <v>0</v>
      </c>
      <c r="Z420" s="130">
        <f>設定!$I$35</f>
        <v>1</v>
      </c>
      <c r="AA420" s="188">
        <f>設定!$D$41</f>
        <v>0</v>
      </c>
      <c r="AB420" s="187">
        <f>設定!$G$50</f>
        <v>1</v>
      </c>
      <c r="AC420" s="950">
        <f t="shared" si="91"/>
        <v>23900</v>
      </c>
      <c r="AD420" s="186">
        <f>設定!$D$78</f>
        <v>1.1000000000000001</v>
      </c>
      <c r="AE420" s="130">
        <f>設定!$E$82</f>
        <v>0</v>
      </c>
      <c r="AF420" s="130">
        <f>設定!$I$82</f>
        <v>0</v>
      </c>
      <c r="AG420" s="952">
        <f t="shared" si="110"/>
        <v>26290</v>
      </c>
      <c r="AH420" s="130">
        <f>設定!$E$35</f>
        <v>0</v>
      </c>
      <c r="AI420" s="130">
        <f>設定!$I$35</f>
        <v>1</v>
      </c>
      <c r="AJ420" s="187">
        <f>設定!$G$69</f>
        <v>0</v>
      </c>
      <c r="AK420" s="953">
        <f t="shared" si="93"/>
        <v>23900</v>
      </c>
      <c r="AL420" s="186">
        <f>設定!$D$78</f>
        <v>1.1000000000000001</v>
      </c>
      <c r="AM420" s="130">
        <f>設定!$E$82</f>
        <v>0</v>
      </c>
      <c r="AN420" s="130">
        <f>設定!$I$82</f>
        <v>0</v>
      </c>
      <c r="AO420" s="954">
        <f t="shared" si="100"/>
        <v>26290</v>
      </c>
      <c r="AP420" s="167"/>
      <c r="AQ420" s="206">
        <f t="shared" si="108"/>
        <v>1</v>
      </c>
    </row>
    <row r="421" spans="1:43" ht="15" customHeight="1">
      <c r="B421" s="246">
        <v>0</v>
      </c>
      <c r="D421" s="1" t="s">
        <v>4</v>
      </c>
      <c r="E421" s="1" t="s">
        <v>315</v>
      </c>
      <c r="F421" s="1" t="s">
        <v>301</v>
      </c>
      <c r="G421" s="208" t="s">
        <v>1073</v>
      </c>
      <c r="H421" s="208" t="s">
        <v>302</v>
      </c>
      <c r="I421" s="208" t="s">
        <v>1072</v>
      </c>
      <c r="J421" s="130"/>
      <c r="L421" s="130"/>
      <c r="M421" s="130" t="s">
        <v>1837</v>
      </c>
      <c r="N421" s="1" t="s">
        <v>120</v>
      </c>
      <c r="O421" s="1" t="s">
        <v>265</v>
      </c>
      <c r="P421" s="1" t="str">
        <f t="shared" si="109"/>
        <v/>
      </c>
      <c r="Q421" s="168">
        <v>16000</v>
      </c>
      <c r="R421" s="186">
        <f>設定!$F$3</f>
        <v>1</v>
      </c>
      <c r="S421" s="130">
        <f>設定!$E$6</f>
        <v>1</v>
      </c>
      <c r="T421" s="950">
        <f t="shared" si="107"/>
        <v>16000</v>
      </c>
      <c r="U421" s="130">
        <f>設定!$E$12</f>
        <v>0</v>
      </c>
      <c r="V421" s="130">
        <f>設定!$I$12</f>
        <v>1</v>
      </c>
      <c r="W421" s="187">
        <f>設定!$G$24</f>
        <v>0</v>
      </c>
      <c r="X421" s="951">
        <f t="shared" si="99"/>
        <v>16000</v>
      </c>
      <c r="Y421" s="130">
        <f>設定!$E$35</f>
        <v>0</v>
      </c>
      <c r="Z421" s="130">
        <f>設定!$I$35</f>
        <v>1</v>
      </c>
      <c r="AA421" s="188">
        <f>設定!$D$41</f>
        <v>0</v>
      </c>
      <c r="AB421" s="187">
        <f>設定!$G$50</f>
        <v>1</v>
      </c>
      <c r="AC421" s="950">
        <f t="shared" ref="AC421:AC482" si="111">IF(Y421=0,ROUND(AB421*X421,-Z421),IF(Y421=1,ROUNDUP(AB421*X421,-Z421),IF(Y421=2,ROUNDDOWN(AB421*X421,-Z421))))+AA421</f>
        <v>16000</v>
      </c>
      <c r="AD421" s="186">
        <f>設定!$D$78</f>
        <v>1.1000000000000001</v>
      </c>
      <c r="AE421" s="130">
        <f>設定!$E$82</f>
        <v>0</v>
      </c>
      <c r="AF421" s="130">
        <f>設定!$I$82</f>
        <v>0</v>
      </c>
      <c r="AG421" s="952">
        <f t="shared" si="110"/>
        <v>17600</v>
      </c>
      <c r="AH421" s="130">
        <f>設定!$E$35</f>
        <v>0</v>
      </c>
      <c r="AI421" s="130">
        <f>設定!$I$35</f>
        <v>1</v>
      </c>
      <c r="AJ421" s="187">
        <f>設定!$G$69</f>
        <v>0</v>
      </c>
      <c r="AK421" s="953">
        <f t="shared" ref="AK421:AK481" si="112">IF(AH421=0,ROUND(X421/(1-AJ421),-AI421),IF(AH421=1,ROUNDUP(X421/(1-AJ421),-AI421),IF(AH421=2,ROUNDDOWN(X421/(1-AJ421),-AI421))))</f>
        <v>16000</v>
      </c>
      <c r="AL421" s="186">
        <f>設定!$D$78</f>
        <v>1.1000000000000001</v>
      </c>
      <c r="AM421" s="130">
        <f>設定!$E$82</f>
        <v>0</v>
      </c>
      <c r="AN421" s="130">
        <f>設定!$I$82</f>
        <v>0</v>
      </c>
      <c r="AO421" s="954">
        <f t="shared" si="100"/>
        <v>17600</v>
      </c>
      <c r="AP421" s="167"/>
      <c r="AQ421" s="206">
        <f t="shared" si="108"/>
        <v>1</v>
      </c>
    </row>
    <row r="422" spans="1:43" ht="15" customHeight="1">
      <c r="B422" s="246">
        <v>0</v>
      </c>
      <c r="D422" s="1" t="s">
        <v>678</v>
      </c>
      <c r="E422" s="1" t="s">
        <v>315</v>
      </c>
      <c r="F422" s="1" t="s">
        <v>300</v>
      </c>
      <c r="G422" s="208">
        <v>185</v>
      </c>
      <c r="H422" s="208">
        <v>65</v>
      </c>
      <c r="I422" s="208">
        <v>15</v>
      </c>
      <c r="J422" s="130"/>
      <c r="K422" s="130" t="s">
        <v>314</v>
      </c>
      <c r="L422" s="130"/>
      <c r="M422" s="130" t="s">
        <v>1837</v>
      </c>
      <c r="N422" s="1" t="s">
        <v>679</v>
      </c>
      <c r="O422" s="1" t="s">
        <v>228</v>
      </c>
      <c r="P422" s="1" t="str">
        <f t="shared" si="109"/>
        <v>◎</v>
      </c>
      <c r="Q422" s="168">
        <v>21600</v>
      </c>
      <c r="R422" s="186">
        <f>設定!$F$3</f>
        <v>1</v>
      </c>
      <c r="S422" s="130">
        <f>設定!$E$6</f>
        <v>1</v>
      </c>
      <c r="T422" s="950">
        <f t="shared" si="107"/>
        <v>21600</v>
      </c>
      <c r="U422" s="130">
        <f>設定!$E$12</f>
        <v>0</v>
      </c>
      <c r="V422" s="130">
        <f>設定!$I$12</f>
        <v>1</v>
      </c>
      <c r="W422" s="187">
        <f>設定!$G$24</f>
        <v>0</v>
      </c>
      <c r="X422" s="951">
        <f t="shared" si="99"/>
        <v>21600</v>
      </c>
      <c r="Y422" s="130">
        <f>設定!$E$35</f>
        <v>0</v>
      </c>
      <c r="Z422" s="130">
        <f>設定!$I$35</f>
        <v>1</v>
      </c>
      <c r="AA422" s="188">
        <f>設定!$D$41</f>
        <v>0</v>
      </c>
      <c r="AB422" s="187">
        <f>設定!$G$50</f>
        <v>1</v>
      </c>
      <c r="AC422" s="950">
        <f t="shared" si="111"/>
        <v>21600</v>
      </c>
      <c r="AD422" s="186">
        <f>設定!$D$78</f>
        <v>1.1000000000000001</v>
      </c>
      <c r="AE422" s="130">
        <f>設定!$E$82</f>
        <v>0</v>
      </c>
      <c r="AF422" s="130">
        <f>設定!$I$82</f>
        <v>0</v>
      </c>
      <c r="AG422" s="952">
        <f t="shared" si="110"/>
        <v>23760</v>
      </c>
      <c r="AH422" s="130">
        <f>設定!$E$35</f>
        <v>0</v>
      </c>
      <c r="AI422" s="130">
        <f>設定!$I$35</f>
        <v>1</v>
      </c>
      <c r="AJ422" s="187">
        <f>設定!$G$69</f>
        <v>0</v>
      </c>
      <c r="AK422" s="953">
        <f t="shared" si="112"/>
        <v>21600</v>
      </c>
      <c r="AL422" s="186">
        <f>設定!$D$78</f>
        <v>1.1000000000000001</v>
      </c>
      <c r="AM422" s="130">
        <f>設定!$E$82</f>
        <v>0</v>
      </c>
      <c r="AN422" s="130">
        <f>設定!$I$82</f>
        <v>0</v>
      </c>
      <c r="AO422" s="954">
        <f t="shared" si="100"/>
        <v>23760</v>
      </c>
      <c r="AP422" s="167"/>
      <c r="AQ422" s="206">
        <f t="shared" si="108"/>
        <v>1</v>
      </c>
    </row>
    <row r="423" spans="1:43" ht="15" customHeight="1">
      <c r="B423" s="246">
        <v>0</v>
      </c>
      <c r="D423" s="1" t="s">
        <v>5</v>
      </c>
      <c r="E423" s="1" t="s">
        <v>315</v>
      </c>
      <c r="F423" s="1" t="s">
        <v>300</v>
      </c>
      <c r="G423" s="208" t="s">
        <v>1069</v>
      </c>
      <c r="H423" s="208" t="s">
        <v>1071</v>
      </c>
      <c r="I423" s="208" t="s">
        <v>1070</v>
      </c>
      <c r="J423" s="130"/>
      <c r="K423" s="130" t="s">
        <v>314</v>
      </c>
      <c r="L423" s="130"/>
      <c r="M423" s="130" t="s">
        <v>1837</v>
      </c>
      <c r="N423" s="1" t="s">
        <v>79</v>
      </c>
      <c r="O423" s="1" t="s">
        <v>229</v>
      </c>
      <c r="P423" s="1" t="str">
        <f t="shared" si="109"/>
        <v>◎</v>
      </c>
      <c r="Q423" s="168">
        <v>23900</v>
      </c>
      <c r="R423" s="186">
        <f>設定!$F$3</f>
        <v>1</v>
      </c>
      <c r="S423" s="130">
        <f>設定!$E$6</f>
        <v>1</v>
      </c>
      <c r="T423" s="950">
        <f t="shared" si="107"/>
        <v>23900</v>
      </c>
      <c r="U423" s="130">
        <f>設定!$E$12</f>
        <v>0</v>
      </c>
      <c r="V423" s="130">
        <f>設定!$I$12</f>
        <v>1</v>
      </c>
      <c r="W423" s="187">
        <f>設定!$G$24</f>
        <v>0</v>
      </c>
      <c r="X423" s="951">
        <f t="shared" si="99"/>
        <v>23900</v>
      </c>
      <c r="Y423" s="130">
        <f>設定!$E$35</f>
        <v>0</v>
      </c>
      <c r="Z423" s="130">
        <f>設定!$I$35</f>
        <v>1</v>
      </c>
      <c r="AA423" s="188">
        <f>設定!$D$41</f>
        <v>0</v>
      </c>
      <c r="AB423" s="187">
        <f>設定!$G$50</f>
        <v>1</v>
      </c>
      <c r="AC423" s="950">
        <f t="shared" si="111"/>
        <v>23900</v>
      </c>
      <c r="AD423" s="186">
        <f>設定!$D$78</f>
        <v>1.1000000000000001</v>
      </c>
      <c r="AE423" s="130">
        <f>設定!$E$82</f>
        <v>0</v>
      </c>
      <c r="AF423" s="130">
        <f>設定!$I$82</f>
        <v>0</v>
      </c>
      <c r="AG423" s="952">
        <f t="shared" si="110"/>
        <v>26290</v>
      </c>
      <c r="AH423" s="130">
        <f>設定!$E$35</f>
        <v>0</v>
      </c>
      <c r="AI423" s="130">
        <f>設定!$I$35</f>
        <v>1</v>
      </c>
      <c r="AJ423" s="187">
        <f>設定!$G$69</f>
        <v>0</v>
      </c>
      <c r="AK423" s="953">
        <f t="shared" si="112"/>
        <v>23900</v>
      </c>
      <c r="AL423" s="186">
        <f>設定!$D$78</f>
        <v>1.1000000000000001</v>
      </c>
      <c r="AM423" s="130">
        <f>設定!$E$82</f>
        <v>0</v>
      </c>
      <c r="AN423" s="130">
        <f>設定!$I$82</f>
        <v>0</v>
      </c>
      <c r="AO423" s="954">
        <f t="shared" si="100"/>
        <v>26290</v>
      </c>
      <c r="AP423" s="167"/>
      <c r="AQ423" s="206">
        <f t="shared" si="108"/>
        <v>1</v>
      </c>
    </row>
    <row r="424" spans="1:43" ht="15" customHeight="1">
      <c r="B424" s="246">
        <v>0</v>
      </c>
      <c r="C424" s="1" t="s">
        <v>518</v>
      </c>
      <c r="D424" s="1" t="s">
        <v>6</v>
      </c>
      <c r="E424" s="1" t="s">
        <v>315</v>
      </c>
      <c r="F424" s="1" t="s">
        <v>301</v>
      </c>
      <c r="G424" s="208" t="s">
        <v>1073</v>
      </c>
      <c r="H424" s="208" t="s">
        <v>302</v>
      </c>
      <c r="I424" s="208" t="s">
        <v>1072</v>
      </c>
      <c r="J424" s="130"/>
      <c r="L424" s="130"/>
      <c r="M424" s="130" t="s">
        <v>1837</v>
      </c>
      <c r="N424" s="1" t="s">
        <v>120</v>
      </c>
      <c r="O424" s="1" t="s">
        <v>265</v>
      </c>
      <c r="P424" s="1" t="str">
        <f t="shared" si="109"/>
        <v/>
      </c>
      <c r="Q424" s="168">
        <v>16000</v>
      </c>
      <c r="R424" s="186">
        <f>設定!$F$3</f>
        <v>1</v>
      </c>
      <c r="S424" s="130">
        <f>設定!$E$6</f>
        <v>1</v>
      </c>
      <c r="T424" s="950">
        <f t="shared" si="107"/>
        <v>16000</v>
      </c>
      <c r="U424" s="130">
        <f>設定!$E$12</f>
        <v>0</v>
      </c>
      <c r="V424" s="130">
        <f>設定!$I$12</f>
        <v>1</v>
      </c>
      <c r="W424" s="187">
        <f>設定!$G$24</f>
        <v>0</v>
      </c>
      <c r="X424" s="951">
        <f t="shared" si="99"/>
        <v>16000</v>
      </c>
      <c r="Y424" s="130">
        <f>設定!$E$35</f>
        <v>0</v>
      </c>
      <c r="Z424" s="130">
        <f>設定!$I$35</f>
        <v>1</v>
      </c>
      <c r="AA424" s="188">
        <f>設定!$D$41</f>
        <v>0</v>
      </c>
      <c r="AB424" s="187">
        <f>設定!$G$50</f>
        <v>1</v>
      </c>
      <c r="AC424" s="950">
        <f t="shared" si="111"/>
        <v>16000</v>
      </c>
      <c r="AD424" s="186">
        <f>設定!$D$78</f>
        <v>1.1000000000000001</v>
      </c>
      <c r="AE424" s="130">
        <f>設定!$E$82</f>
        <v>0</v>
      </c>
      <c r="AF424" s="130">
        <f>設定!$I$82</f>
        <v>0</v>
      </c>
      <c r="AG424" s="952">
        <f t="shared" si="110"/>
        <v>17600</v>
      </c>
      <c r="AH424" s="130">
        <f>設定!$E$35</f>
        <v>0</v>
      </c>
      <c r="AI424" s="130">
        <f>設定!$I$35</f>
        <v>1</v>
      </c>
      <c r="AJ424" s="187">
        <f>設定!$G$69</f>
        <v>0</v>
      </c>
      <c r="AK424" s="953">
        <f t="shared" si="112"/>
        <v>16000</v>
      </c>
      <c r="AL424" s="186">
        <f>設定!$D$78</f>
        <v>1.1000000000000001</v>
      </c>
      <c r="AM424" s="130">
        <f>設定!$E$82</f>
        <v>0</v>
      </c>
      <c r="AN424" s="130">
        <f>設定!$I$82</f>
        <v>0</v>
      </c>
      <c r="AO424" s="954">
        <f t="shared" si="100"/>
        <v>17600</v>
      </c>
      <c r="AP424" s="167"/>
      <c r="AQ424" s="206">
        <f t="shared" si="108"/>
        <v>1</v>
      </c>
    </row>
    <row r="425" spans="1:43" ht="15" customHeight="1">
      <c r="A425" s="1" t="s">
        <v>1836</v>
      </c>
      <c r="B425" s="246">
        <v>0</v>
      </c>
      <c r="C425" s="1" t="s">
        <v>518</v>
      </c>
      <c r="D425" s="215" t="s">
        <v>1724</v>
      </c>
      <c r="E425" s="215" t="s">
        <v>1729</v>
      </c>
      <c r="F425" s="215" t="s">
        <v>301</v>
      </c>
      <c r="G425" s="249">
        <v>185</v>
      </c>
      <c r="H425" s="249">
        <v>65</v>
      </c>
      <c r="I425" s="249">
        <v>15</v>
      </c>
      <c r="J425" s="215"/>
      <c r="K425" s="249" t="s">
        <v>1835</v>
      </c>
      <c r="L425" s="215" t="s">
        <v>1848</v>
      </c>
      <c r="M425" s="249" t="s">
        <v>1837</v>
      </c>
      <c r="N425" s="215" t="s">
        <v>78</v>
      </c>
      <c r="O425" s="215" t="s">
        <v>228</v>
      </c>
      <c r="P425" s="1" t="str">
        <f>IF(M425="△","△","") &amp; J425 &amp; K425 &amp; L425</f>
        <v>◎⑨</v>
      </c>
      <c r="Q425" s="949"/>
      <c r="R425" s="186">
        <f>設定!$F$3</f>
        <v>1</v>
      </c>
      <c r="S425" s="130">
        <f>設定!$E$6</f>
        <v>1</v>
      </c>
      <c r="T425" s="950">
        <f t="shared" si="107"/>
        <v>0</v>
      </c>
      <c r="U425" s="130">
        <f>設定!$E$12</f>
        <v>0</v>
      </c>
      <c r="V425" s="130">
        <f>設定!$I$12</f>
        <v>1</v>
      </c>
      <c r="W425" s="187">
        <f>設定!$G$24</f>
        <v>0</v>
      </c>
      <c r="X425" s="951">
        <f t="shared" si="99"/>
        <v>0</v>
      </c>
      <c r="Y425" s="130">
        <f>設定!$E$35</f>
        <v>0</v>
      </c>
      <c r="Z425" s="130">
        <f>設定!$I$35</f>
        <v>1</v>
      </c>
      <c r="AA425" s="188">
        <f>設定!$D$41</f>
        <v>0</v>
      </c>
      <c r="AB425" s="170">
        <f>設定!$G$50</f>
        <v>1</v>
      </c>
      <c r="AC425" s="950">
        <f t="shared" si="111"/>
        <v>0</v>
      </c>
      <c r="AD425" s="186">
        <f>設定!$D$78</f>
        <v>1.1000000000000001</v>
      </c>
      <c r="AE425" s="130">
        <f>設定!$E$82</f>
        <v>0</v>
      </c>
      <c r="AF425" s="130">
        <f>設定!$I$82</f>
        <v>0</v>
      </c>
      <c r="AG425" s="952">
        <f t="shared" si="110"/>
        <v>0</v>
      </c>
      <c r="AH425" s="130">
        <f>設定!$E$35</f>
        <v>0</v>
      </c>
      <c r="AI425" s="130">
        <f>設定!$I$35</f>
        <v>1</v>
      </c>
      <c r="AJ425" s="170">
        <f>設定!$G$69</f>
        <v>0</v>
      </c>
      <c r="AK425" s="953">
        <f t="shared" si="112"/>
        <v>0</v>
      </c>
      <c r="AL425" s="186">
        <f>設定!$D$78</f>
        <v>1.1000000000000001</v>
      </c>
      <c r="AM425" s="130">
        <f>設定!$E$82</f>
        <v>0</v>
      </c>
      <c r="AN425" s="130">
        <f>設定!$I$82</f>
        <v>0</v>
      </c>
      <c r="AO425" s="954">
        <f t="shared" si="100"/>
        <v>0</v>
      </c>
      <c r="AQ425" s="206">
        <f t="shared" si="108"/>
        <v>1</v>
      </c>
    </row>
    <row r="426" spans="1:43" ht="15.6" customHeight="1">
      <c r="B426" s="246">
        <v>0</v>
      </c>
      <c r="C426" s="1" t="s">
        <v>518</v>
      </c>
      <c r="D426" s="1" t="s">
        <v>7</v>
      </c>
      <c r="E426" s="1" t="s">
        <v>315</v>
      </c>
      <c r="F426" s="1" t="s">
        <v>300</v>
      </c>
      <c r="G426" s="208" t="s">
        <v>1069</v>
      </c>
      <c r="H426" s="208" t="s">
        <v>1071</v>
      </c>
      <c r="I426" s="208" t="s">
        <v>1070</v>
      </c>
      <c r="J426" s="130"/>
      <c r="K426" s="130" t="s">
        <v>314</v>
      </c>
      <c r="L426" s="130"/>
      <c r="M426" s="130" t="s">
        <v>1837</v>
      </c>
      <c r="N426" s="1" t="s">
        <v>79</v>
      </c>
      <c r="O426" s="1" t="s">
        <v>229</v>
      </c>
      <c r="P426" s="1" t="str">
        <f t="shared" si="109"/>
        <v>◎</v>
      </c>
      <c r="Q426" s="168">
        <v>23900</v>
      </c>
      <c r="R426" s="186">
        <f>設定!$F$3</f>
        <v>1</v>
      </c>
      <c r="S426" s="130">
        <f>設定!$E$6</f>
        <v>1</v>
      </c>
      <c r="T426" s="950">
        <f t="shared" si="107"/>
        <v>23900</v>
      </c>
      <c r="U426" s="130">
        <f>設定!$E$12</f>
        <v>0</v>
      </c>
      <c r="V426" s="130">
        <f>設定!$I$12</f>
        <v>1</v>
      </c>
      <c r="W426" s="187">
        <f>設定!$G$24</f>
        <v>0</v>
      </c>
      <c r="X426" s="951">
        <f t="shared" ref="X426:X482" si="113">IF(U426=0,T426-ROUND(ROUND(T426*W426,0),-V426),IF(U426=1,T426-ROUNDUP(ROUND(T426*W426,0),-V426),IF(U426=2,T426-ROUNDDOWN(ROUND(T426*W426,0),-V426))))</f>
        <v>23900</v>
      </c>
      <c r="Y426" s="130">
        <f>設定!$E$35</f>
        <v>0</v>
      </c>
      <c r="Z426" s="130">
        <f>設定!$I$35</f>
        <v>1</v>
      </c>
      <c r="AA426" s="188">
        <f>設定!$D$41</f>
        <v>0</v>
      </c>
      <c r="AB426" s="187">
        <f>設定!$G$50</f>
        <v>1</v>
      </c>
      <c r="AC426" s="950">
        <f t="shared" si="111"/>
        <v>23900</v>
      </c>
      <c r="AD426" s="186">
        <f>設定!$D$78</f>
        <v>1.1000000000000001</v>
      </c>
      <c r="AE426" s="130">
        <f>設定!$E$82</f>
        <v>0</v>
      </c>
      <c r="AF426" s="130">
        <f>設定!$I$82</f>
        <v>0</v>
      </c>
      <c r="AG426" s="952">
        <f t="shared" si="110"/>
        <v>26290</v>
      </c>
      <c r="AH426" s="130">
        <f>設定!$E$35</f>
        <v>0</v>
      </c>
      <c r="AI426" s="130">
        <f>設定!$I$35</f>
        <v>1</v>
      </c>
      <c r="AJ426" s="187">
        <f>設定!$G$69</f>
        <v>0</v>
      </c>
      <c r="AK426" s="953">
        <f t="shared" si="112"/>
        <v>23900</v>
      </c>
      <c r="AL426" s="186">
        <f>設定!$D$78</f>
        <v>1.1000000000000001</v>
      </c>
      <c r="AM426" s="130">
        <f>設定!$E$82</f>
        <v>0</v>
      </c>
      <c r="AN426" s="130">
        <f>設定!$I$82</f>
        <v>0</v>
      </c>
      <c r="AO426" s="954">
        <f t="shared" ref="AO426:AO482" si="114">IF(AM426=0,ROUND(AL426*AK426,-AN426),IF(AM426=1,ROUNDUP(AL426*AK426,-AN426),IF(AM426=2,ROUNDDOWN(AL426*AK426,-AN426))))</f>
        <v>26290</v>
      </c>
      <c r="AP426" s="167"/>
      <c r="AQ426" s="206">
        <f t="shared" si="108"/>
        <v>1</v>
      </c>
    </row>
    <row r="427" spans="1:43">
      <c r="B427" s="246">
        <v>1</v>
      </c>
      <c r="D427" s="1" t="s">
        <v>1131</v>
      </c>
      <c r="E427" s="1" t="s">
        <v>1344</v>
      </c>
      <c r="F427" s="1" t="s">
        <v>469</v>
      </c>
      <c r="G427" s="208" t="s">
        <v>920</v>
      </c>
      <c r="H427" s="208" t="s">
        <v>914</v>
      </c>
      <c r="I427" s="208" t="s">
        <v>839</v>
      </c>
      <c r="J427" s="130"/>
      <c r="L427" s="130"/>
      <c r="M427" s="130" t="s">
        <v>1837</v>
      </c>
      <c r="N427" s="1" t="s">
        <v>984</v>
      </c>
      <c r="O427" s="1" t="s">
        <v>1577</v>
      </c>
      <c r="P427" s="1" t="str">
        <f t="shared" si="109"/>
        <v/>
      </c>
      <c r="Q427" s="168">
        <v>41100</v>
      </c>
      <c r="R427" s="169">
        <f>設定!$F$3</f>
        <v>1</v>
      </c>
      <c r="S427" s="130">
        <f>設定!$E$6</f>
        <v>1</v>
      </c>
      <c r="T427" s="950">
        <f t="shared" si="107"/>
        <v>41100</v>
      </c>
      <c r="U427" s="130">
        <f>設定!$E$12</f>
        <v>0</v>
      </c>
      <c r="V427" s="130">
        <f>設定!$I$12</f>
        <v>1</v>
      </c>
      <c r="W427" s="170">
        <f>設定!$I$26</f>
        <v>0</v>
      </c>
      <c r="X427" s="951">
        <f t="shared" si="113"/>
        <v>41100</v>
      </c>
      <c r="Y427" s="130">
        <f>設定!$E$35</f>
        <v>0</v>
      </c>
      <c r="Z427" s="130">
        <f>設定!$I$35</f>
        <v>1</v>
      </c>
      <c r="AA427" s="171">
        <f>設定!$D$41</f>
        <v>0</v>
      </c>
      <c r="AB427" s="170">
        <f>設定!$I$52</f>
        <v>1</v>
      </c>
      <c r="AC427" s="950">
        <f t="shared" si="111"/>
        <v>41100</v>
      </c>
      <c r="AD427" s="169">
        <f>設定!$D$78</f>
        <v>1.1000000000000001</v>
      </c>
      <c r="AE427" s="130">
        <f>設定!$E$82</f>
        <v>0</v>
      </c>
      <c r="AF427" s="130">
        <f>設定!$I$82</f>
        <v>0</v>
      </c>
      <c r="AG427" s="952">
        <f t="shared" si="110"/>
        <v>45210</v>
      </c>
      <c r="AH427" s="130">
        <f>設定!$E$35</f>
        <v>0</v>
      </c>
      <c r="AI427" s="130">
        <f>設定!$I$35</f>
        <v>1</v>
      </c>
      <c r="AJ427" s="170">
        <f>設定!$I$71</f>
        <v>0</v>
      </c>
      <c r="AK427" s="953">
        <f t="shared" si="112"/>
        <v>41100</v>
      </c>
      <c r="AL427" s="169">
        <f>設定!$D$78</f>
        <v>1.1000000000000001</v>
      </c>
      <c r="AM427" s="130">
        <f>設定!$E$82</f>
        <v>0</v>
      </c>
      <c r="AN427" s="130">
        <f>設定!$I$82</f>
        <v>0</v>
      </c>
      <c r="AO427" s="954">
        <f t="shared" si="114"/>
        <v>45210</v>
      </c>
      <c r="AP427" s="167"/>
      <c r="AQ427" s="206">
        <f t="shared" si="108"/>
        <v>1</v>
      </c>
    </row>
    <row r="428" spans="1:43">
      <c r="B428" s="246">
        <v>1</v>
      </c>
      <c r="D428" s="1" t="s">
        <v>596</v>
      </c>
      <c r="E428" s="1" t="s">
        <v>1343</v>
      </c>
      <c r="F428" s="1" t="s">
        <v>469</v>
      </c>
      <c r="G428" s="208">
        <v>205</v>
      </c>
      <c r="H428" s="208">
        <v>65</v>
      </c>
      <c r="I428" s="208">
        <v>16</v>
      </c>
      <c r="N428" s="1" t="s">
        <v>62</v>
      </c>
      <c r="O428" s="1" t="s">
        <v>1578</v>
      </c>
      <c r="P428" s="1" t="str">
        <f t="shared" si="109"/>
        <v/>
      </c>
      <c r="Q428" s="168">
        <v>35100</v>
      </c>
      <c r="R428" s="186">
        <f>設定!$F$3</f>
        <v>1</v>
      </c>
      <c r="S428" s="130">
        <f>設定!$E$6</f>
        <v>1</v>
      </c>
      <c r="T428" s="950">
        <f t="shared" si="107"/>
        <v>35100</v>
      </c>
      <c r="U428" s="130">
        <f>設定!$E$12</f>
        <v>0</v>
      </c>
      <c r="V428" s="130">
        <f>設定!$I$12</f>
        <v>1</v>
      </c>
      <c r="W428" s="187">
        <f>設定!$I$26</f>
        <v>0</v>
      </c>
      <c r="X428" s="951">
        <f t="shared" si="113"/>
        <v>35100</v>
      </c>
      <c r="Y428" s="130">
        <f>設定!$E$35</f>
        <v>0</v>
      </c>
      <c r="Z428" s="130">
        <f>設定!$I$35</f>
        <v>1</v>
      </c>
      <c r="AA428" s="188">
        <f>設定!$D$41</f>
        <v>0</v>
      </c>
      <c r="AB428" s="187">
        <f>設定!$I$52</f>
        <v>1</v>
      </c>
      <c r="AC428" s="950">
        <f t="shared" si="111"/>
        <v>35100</v>
      </c>
      <c r="AD428" s="186">
        <f>設定!$D$78</f>
        <v>1.1000000000000001</v>
      </c>
      <c r="AE428" s="130">
        <f>設定!$E$82</f>
        <v>0</v>
      </c>
      <c r="AF428" s="130">
        <f>設定!$I$82</f>
        <v>0</v>
      </c>
      <c r="AG428" s="952">
        <f t="shared" si="110"/>
        <v>38610</v>
      </c>
      <c r="AH428" s="130">
        <f>設定!$E$35</f>
        <v>0</v>
      </c>
      <c r="AI428" s="130">
        <f>設定!$I$35</f>
        <v>1</v>
      </c>
      <c r="AJ428" s="187">
        <f>設定!$I$71</f>
        <v>0</v>
      </c>
      <c r="AK428" s="953">
        <f t="shared" si="112"/>
        <v>35100</v>
      </c>
      <c r="AL428" s="186">
        <f>設定!$D$78</f>
        <v>1.1000000000000001</v>
      </c>
      <c r="AM428" s="130">
        <f>設定!$E$82</f>
        <v>0</v>
      </c>
      <c r="AN428" s="130">
        <f>設定!$I$82</f>
        <v>0</v>
      </c>
      <c r="AO428" s="954">
        <f t="shared" si="114"/>
        <v>38610</v>
      </c>
      <c r="AP428" s="167"/>
      <c r="AQ428" s="206">
        <f t="shared" si="108"/>
        <v>1</v>
      </c>
    </row>
    <row r="429" spans="1:43">
      <c r="B429" s="246">
        <v>1</v>
      </c>
      <c r="D429" s="1" t="s">
        <v>597</v>
      </c>
      <c r="E429" s="1" t="s">
        <v>1343</v>
      </c>
      <c r="F429" s="1" t="s">
        <v>926</v>
      </c>
      <c r="G429" s="208">
        <v>195</v>
      </c>
      <c r="H429" s="208">
        <v>70</v>
      </c>
      <c r="I429" s="208">
        <v>16</v>
      </c>
      <c r="N429" s="1" t="s">
        <v>329</v>
      </c>
      <c r="O429" s="1" t="s">
        <v>1579</v>
      </c>
      <c r="P429" s="1" t="str">
        <f t="shared" si="109"/>
        <v/>
      </c>
      <c r="Q429" s="168">
        <v>30300</v>
      </c>
      <c r="R429" s="186">
        <f>設定!$F$3</f>
        <v>1</v>
      </c>
      <c r="S429" s="130">
        <f>設定!$E$6</f>
        <v>1</v>
      </c>
      <c r="T429" s="950">
        <f t="shared" si="107"/>
        <v>30300</v>
      </c>
      <c r="U429" s="130">
        <f>設定!$E$12</f>
        <v>0</v>
      </c>
      <c r="V429" s="130">
        <f>設定!$I$12</f>
        <v>1</v>
      </c>
      <c r="W429" s="187">
        <f>設定!$I$26</f>
        <v>0</v>
      </c>
      <c r="X429" s="951">
        <f t="shared" si="113"/>
        <v>30300</v>
      </c>
      <c r="Y429" s="130">
        <f>設定!$E$35</f>
        <v>0</v>
      </c>
      <c r="Z429" s="130">
        <f>設定!$I$35</f>
        <v>1</v>
      </c>
      <c r="AA429" s="188">
        <f>設定!$D$41</f>
        <v>0</v>
      </c>
      <c r="AB429" s="187">
        <f>設定!$I$52</f>
        <v>1</v>
      </c>
      <c r="AC429" s="950">
        <f t="shared" si="111"/>
        <v>30300</v>
      </c>
      <c r="AD429" s="186">
        <f>設定!$D$78</f>
        <v>1.1000000000000001</v>
      </c>
      <c r="AE429" s="130">
        <f>設定!$E$82</f>
        <v>0</v>
      </c>
      <c r="AF429" s="130">
        <f>設定!$I$82</f>
        <v>0</v>
      </c>
      <c r="AG429" s="952">
        <f t="shared" si="110"/>
        <v>33330</v>
      </c>
      <c r="AH429" s="130">
        <f>設定!$E$35</f>
        <v>0</v>
      </c>
      <c r="AI429" s="130">
        <f>設定!$I$35</f>
        <v>1</v>
      </c>
      <c r="AJ429" s="187">
        <f>設定!$I$71</f>
        <v>0</v>
      </c>
      <c r="AK429" s="953">
        <f t="shared" si="112"/>
        <v>30300</v>
      </c>
      <c r="AL429" s="186">
        <f>設定!$D$78</f>
        <v>1.1000000000000001</v>
      </c>
      <c r="AM429" s="130">
        <f>設定!$E$82</f>
        <v>0</v>
      </c>
      <c r="AN429" s="130">
        <f>設定!$I$82</f>
        <v>0</v>
      </c>
      <c r="AO429" s="954">
        <f t="shared" si="114"/>
        <v>33330</v>
      </c>
      <c r="AP429" s="167"/>
      <c r="AQ429" s="206">
        <f t="shared" si="108"/>
        <v>1</v>
      </c>
    </row>
    <row r="430" spans="1:43">
      <c r="B430" s="246">
        <v>1</v>
      </c>
      <c r="D430" s="1" t="s">
        <v>598</v>
      </c>
      <c r="E430" s="1" t="s">
        <v>1343</v>
      </c>
      <c r="F430" s="1" t="s">
        <v>926</v>
      </c>
      <c r="G430" s="208">
        <v>205</v>
      </c>
      <c r="H430" s="208">
        <v>70</v>
      </c>
      <c r="I430" s="208">
        <v>16</v>
      </c>
      <c r="N430" s="1" t="s">
        <v>331</v>
      </c>
      <c r="O430" s="1" t="s">
        <v>1580</v>
      </c>
      <c r="P430" s="1" t="str">
        <f t="shared" si="109"/>
        <v/>
      </c>
      <c r="Q430" s="168">
        <v>32000</v>
      </c>
      <c r="R430" s="186">
        <f>設定!$F$3</f>
        <v>1</v>
      </c>
      <c r="S430" s="130">
        <f>設定!$E$6</f>
        <v>1</v>
      </c>
      <c r="T430" s="950">
        <f t="shared" si="107"/>
        <v>32000</v>
      </c>
      <c r="U430" s="130">
        <f>設定!$E$12</f>
        <v>0</v>
      </c>
      <c r="V430" s="130">
        <f>設定!$I$12</f>
        <v>1</v>
      </c>
      <c r="W430" s="187">
        <f>設定!$I$26</f>
        <v>0</v>
      </c>
      <c r="X430" s="951">
        <f t="shared" si="113"/>
        <v>32000</v>
      </c>
      <c r="Y430" s="130">
        <f>設定!$E$35</f>
        <v>0</v>
      </c>
      <c r="Z430" s="130">
        <f>設定!$I$35</f>
        <v>1</v>
      </c>
      <c r="AA430" s="188">
        <f>設定!$D$41</f>
        <v>0</v>
      </c>
      <c r="AB430" s="187">
        <f>設定!$I$52</f>
        <v>1</v>
      </c>
      <c r="AC430" s="950">
        <f t="shared" si="111"/>
        <v>32000</v>
      </c>
      <c r="AD430" s="186">
        <f>設定!$D$78</f>
        <v>1.1000000000000001</v>
      </c>
      <c r="AE430" s="130">
        <f>設定!$E$82</f>
        <v>0</v>
      </c>
      <c r="AF430" s="130">
        <f>設定!$I$82</f>
        <v>0</v>
      </c>
      <c r="AG430" s="952">
        <f t="shared" si="110"/>
        <v>35200</v>
      </c>
      <c r="AH430" s="130">
        <f>設定!$E$35</f>
        <v>0</v>
      </c>
      <c r="AI430" s="130">
        <f>設定!$I$35</f>
        <v>1</v>
      </c>
      <c r="AJ430" s="187">
        <f>設定!$I$71</f>
        <v>0</v>
      </c>
      <c r="AK430" s="953">
        <f t="shared" si="112"/>
        <v>32000</v>
      </c>
      <c r="AL430" s="186">
        <f>設定!$D$78</f>
        <v>1.1000000000000001</v>
      </c>
      <c r="AM430" s="130">
        <f>設定!$E$82</f>
        <v>0</v>
      </c>
      <c r="AN430" s="130">
        <f>設定!$I$82</f>
        <v>0</v>
      </c>
      <c r="AO430" s="954">
        <f t="shared" si="114"/>
        <v>35200</v>
      </c>
      <c r="AP430" s="167"/>
      <c r="AQ430" s="206">
        <f t="shared" si="108"/>
        <v>1</v>
      </c>
    </row>
    <row r="431" spans="1:43">
      <c r="B431" s="246">
        <v>1</v>
      </c>
      <c r="D431" s="1" t="s">
        <v>599</v>
      </c>
      <c r="E431" s="1" t="s">
        <v>1343</v>
      </c>
      <c r="F431" s="1" t="s">
        <v>926</v>
      </c>
      <c r="G431" s="208">
        <v>225</v>
      </c>
      <c r="H431" s="208">
        <v>70</v>
      </c>
      <c r="I431" s="208">
        <v>16</v>
      </c>
      <c r="N431" s="1" t="s">
        <v>158</v>
      </c>
      <c r="O431" s="1" t="s">
        <v>1581</v>
      </c>
      <c r="P431" s="1" t="str">
        <f t="shared" si="109"/>
        <v/>
      </c>
      <c r="Q431" s="168">
        <v>35700</v>
      </c>
      <c r="R431" s="186">
        <f>設定!$F$3</f>
        <v>1</v>
      </c>
      <c r="S431" s="130">
        <f>設定!$E$6</f>
        <v>1</v>
      </c>
      <c r="T431" s="950">
        <f t="shared" si="107"/>
        <v>35700</v>
      </c>
      <c r="U431" s="130">
        <f>設定!$E$12</f>
        <v>0</v>
      </c>
      <c r="V431" s="130">
        <f>設定!$I$12</f>
        <v>1</v>
      </c>
      <c r="W431" s="187">
        <f>設定!$I$26</f>
        <v>0</v>
      </c>
      <c r="X431" s="951">
        <f t="shared" si="113"/>
        <v>35700</v>
      </c>
      <c r="Y431" s="130">
        <f>設定!$E$35</f>
        <v>0</v>
      </c>
      <c r="Z431" s="130">
        <f>設定!$I$35</f>
        <v>1</v>
      </c>
      <c r="AA431" s="188">
        <f>設定!$D$41</f>
        <v>0</v>
      </c>
      <c r="AB431" s="187">
        <f>設定!$I$52</f>
        <v>1</v>
      </c>
      <c r="AC431" s="950">
        <f t="shared" si="111"/>
        <v>35700</v>
      </c>
      <c r="AD431" s="186">
        <f>設定!$D$78</f>
        <v>1.1000000000000001</v>
      </c>
      <c r="AE431" s="130">
        <f>設定!$E$82</f>
        <v>0</v>
      </c>
      <c r="AF431" s="130">
        <f>設定!$I$82</f>
        <v>0</v>
      </c>
      <c r="AG431" s="952">
        <f t="shared" si="110"/>
        <v>39270</v>
      </c>
      <c r="AH431" s="130">
        <f>設定!$E$35</f>
        <v>0</v>
      </c>
      <c r="AI431" s="130">
        <f>設定!$I$35</f>
        <v>1</v>
      </c>
      <c r="AJ431" s="187">
        <f>設定!$I$71</f>
        <v>0</v>
      </c>
      <c r="AK431" s="953">
        <f t="shared" si="112"/>
        <v>35700</v>
      </c>
      <c r="AL431" s="186">
        <f>設定!$D$78</f>
        <v>1.1000000000000001</v>
      </c>
      <c r="AM431" s="130">
        <f>設定!$E$82</f>
        <v>0</v>
      </c>
      <c r="AN431" s="130">
        <f>設定!$I$82</f>
        <v>0</v>
      </c>
      <c r="AO431" s="954">
        <f t="shared" si="114"/>
        <v>39270</v>
      </c>
      <c r="AP431" s="167"/>
      <c r="AQ431" s="206">
        <f t="shared" si="108"/>
        <v>1</v>
      </c>
    </row>
    <row r="432" spans="1:43">
      <c r="B432" s="246">
        <v>1</v>
      </c>
      <c r="D432" s="1" t="s">
        <v>600</v>
      </c>
      <c r="E432" s="1" t="s">
        <v>1343</v>
      </c>
      <c r="F432" s="1" t="s">
        <v>926</v>
      </c>
      <c r="G432" s="208">
        <v>205</v>
      </c>
      <c r="H432" s="208">
        <v>75</v>
      </c>
      <c r="I432" s="208">
        <v>16</v>
      </c>
      <c r="N432" s="1" t="s">
        <v>337</v>
      </c>
      <c r="O432" s="1" t="s">
        <v>1582</v>
      </c>
      <c r="P432" s="1" t="str">
        <f t="shared" si="109"/>
        <v/>
      </c>
      <c r="Q432" s="168">
        <v>31700</v>
      </c>
      <c r="R432" s="186">
        <f>設定!$F$3</f>
        <v>1</v>
      </c>
      <c r="S432" s="130">
        <f>設定!$E$6</f>
        <v>1</v>
      </c>
      <c r="T432" s="950">
        <f t="shared" si="107"/>
        <v>31700</v>
      </c>
      <c r="U432" s="130">
        <f>設定!$E$12</f>
        <v>0</v>
      </c>
      <c r="V432" s="130">
        <f>設定!$I$12</f>
        <v>1</v>
      </c>
      <c r="W432" s="187">
        <f>設定!$I$26</f>
        <v>0</v>
      </c>
      <c r="X432" s="951">
        <f t="shared" si="113"/>
        <v>31700</v>
      </c>
      <c r="Y432" s="130">
        <f>設定!$E$35</f>
        <v>0</v>
      </c>
      <c r="Z432" s="130">
        <f>設定!$I$35</f>
        <v>1</v>
      </c>
      <c r="AA432" s="188">
        <f>設定!$D$41</f>
        <v>0</v>
      </c>
      <c r="AB432" s="187">
        <f>設定!$I$52</f>
        <v>1</v>
      </c>
      <c r="AC432" s="950">
        <f t="shared" si="111"/>
        <v>31700</v>
      </c>
      <c r="AD432" s="186">
        <f>設定!$D$78</f>
        <v>1.1000000000000001</v>
      </c>
      <c r="AE432" s="130">
        <f>設定!$E$82</f>
        <v>0</v>
      </c>
      <c r="AF432" s="130">
        <f>設定!$I$82</f>
        <v>0</v>
      </c>
      <c r="AG432" s="952">
        <f t="shared" si="110"/>
        <v>34870</v>
      </c>
      <c r="AH432" s="130">
        <f>設定!$E$35</f>
        <v>0</v>
      </c>
      <c r="AI432" s="130">
        <f>設定!$I$35</f>
        <v>1</v>
      </c>
      <c r="AJ432" s="187">
        <f>設定!$I$71</f>
        <v>0</v>
      </c>
      <c r="AK432" s="953">
        <f t="shared" si="112"/>
        <v>31700</v>
      </c>
      <c r="AL432" s="186">
        <f>設定!$D$78</f>
        <v>1.1000000000000001</v>
      </c>
      <c r="AM432" s="130">
        <f>設定!$E$82</f>
        <v>0</v>
      </c>
      <c r="AN432" s="130">
        <f>設定!$I$82</f>
        <v>0</v>
      </c>
      <c r="AO432" s="954">
        <f t="shared" si="114"/>
        <v>34870</v>
      </c>
      <c r="AP432" s="167"/>
      <c r="AQ432" s="206">
        <f t="shared" si="108"/>
        <v>1</v>
      </c>
    </row>
    <row r="433" spans="2:43">
      <c r="B433" s="246">
        <v>1</v>
      </c>
      <c r="D433" s="1" t="s">
        <v>601</v>
      </c>
      <c r="E433" s="1" t="s">
        <v>1343</v>
      </c>
      <c r="F433" s="1" t="s">
        <v>926</v>
      </c>
      <c r="G433" s="208">
        <v>225</v>
      </c>
      <c r="H433" s="208">
        <v>75</v>
      </c>
      <c r="I433" s="208">
        <v>16</v>
      </c>
      <c r="N433" s="1" t="s">
        <v>341</v>
      </c>
      <c r="O433" s="1" t="s">
        <v>1583</v>
      </c>
      <c r="P433" s="1" t="str">
        <f t="shared" si="109"/>
        <v/>
      </c>
      <c r="Q433" s="168">
        <v>36000</v>
      </c>
      <c r="R433" s="186">
        <f>設定!$F$3</f>
        <v>1</v>
      </c>
      <c r="S433" s="130">
        <f>設定!$E$6</f>
        <v>1</v>
      </c>
      <c r="T433" s="950">
        <f t="shared" si="107"/>
        <v>36000</v>
      </c>
      <c r="U433" s="130">
        <f>設定!$E$12</f>
        <v>0</v>
      </c>
      <c r="V433" s="130">
        <f>設定!$I$12</f>
        <v>1</v>
      </c>
      <c r="W433" s="187">
        <f>設定!$I$26</f>
        <v>0</v>
      </c>
      <c r="X433" s="951">
        <f t="shared" si="113"/>
        <v>36000</v>
      </c>
      <c r="Y433" s="130">
        <f>設定!$E$35</f>
        <v>0</v>
      </c>
      <c r="Z433" s="130">
        <f>設定!$I$35</f>
        <v>1</v>
      </c>
      <c r="AA433" s="188">
        <f>設定!$D$41</f>
        <v>0</v>
      </c>
      <c r="AB433" s="187">
        <f>設定!$I$52</f>
        <v>1</v>
      </c>
      <c r="AC433" s="950">
        <f t="shared" si="111"/>
        <v>36000</v>
      </c>
      <c r="AD433" s="186">
        <f>設定!$D$78</f>
        <v>1.1000000000000001</v>
      </c>
      <c r="AE433" s="130">
        <f>設定!$E$82</f>
        <v>0</v>
      </c>
      <c r="AF433" s="130">
        <f>設定!$I$82</f>
        <v>0</v>
      </c>
      <c r="AG433" s="952">
        <f t="shared" si="110"/>
        <v>39600</v>
      </c>
      <c r="AH433" s="130">
        <f>設定!$E$35</f>
        <v>0</v>
      </c>
      <c r="AI433" s="130">
        <f>設定!$I$35</f>
        <v>1</v>
      </c>
      <c r="AJ433" s="187">
        <f>設定!$I$71</f>
        <v>0</v>
      </c>
      <c r="AK433" s="953">
        <f t="shared" si="112"/>
        <v>36000</v>
      </c>
      <c r="AL433" s="186">
        <f>設定!$D$78</f>
        <v>1.1000000000000001</v>
      </c>
      <c r="AM433" s="130">
        <f>設定!$E$82</f>
        <v>0</v>
      </c>
      <c r="AN433" s="130">
        <f>設定!$I$82</f>
        <v>0</v>
      </c>
      <c r="AO433" s="954">
        <f t="shared" si="114"/>
        <v>39600</v>
      </c>
      <c r="AP433" s="167"/>
      <c r="AQ433" s="206">
        <f t="shared" si="108"/>
        <v>1</v>
      </c>
    </row>
    <row r="434" spans="2:43">
      <c r="B434" s="246">
        <v>1</v>
      </c>
      <c r="D434" s="1" t="s">
        <v>602</v>
      </c>
      <c r="E434" s="1" t="s">
        <v>1343</v>
      </c>
      <c r="F434" s="1" t="s">
        <v>926</v>
      </c>
      <c r="G434" s="208">
        <v>185</v>
      </c>
      <c r="H434" s="208">
        <v>85</v>
      </c>
      <c r="I434" s="208">
        <v>16</v>
      </c>
      <c r="N434" s="1" t="s">
        <v>169</v>
      </c>
      <c r="O434" s="1" t="s">
        <v>1584</v>
      </c>
      <c r="P434" s="1" t="str">
        <f t="shared" si="109"/>
        <v/>
      </c>
      <c r="Q434" s="168">
        <v>28000</v>
      </c>
      <c r="R434" s="186">
        <f>設定!$F$3</f>
        <v>1</v>
      </c>
      <c r="S434" s="130">
        <f>設定!$E$6</f>
        <v>1</v>
      </c>
      <c r="T434" s="950">
        <f t="shared" si="107"/>
        <v>28000</v>
      </c>
      <c r="U434" s="130">
        <f>設定!$E$12</f>
        <v>0</v>
      </c>
      <c r="V434" s="130">
        <f>設定!$I$12</f>
        <v>1</v>
      </c>
      <c r="W434" s="187">
        <f>設定!$I$26</f>
        <v>0</v>
      </c>
      <c r="X434" s="951">
        <f t="shared" si="113"/>
        <v>28000</v>
      </c>
      <c r="Y434" s="130">
        <f>設定!$E$35</f>
        <v>0</v>
      </c>
      <c r="Z434" s="130">
        <f>設定!$I$35</f>
        <v>1</v>
      </c>
      <c r="AA434" s="188">
        <f>設定!$D$41</f>
        <v>0</v>
      </c>
      <c r="AB434" s="187">
        <f>設定!$I$52</f>
        <v>1</v>
      </c>
      <c r="AC434" s="950">
        <f t="shared" si="111"/>
        <v>28000</v>
      </c>
      <c r="AD434" s="186">
        <f>設定!$D$78</f>
        <v>1.1000000000000001</v>
      </c>
      <c r="AE434" s="130">
        <f>設定!$E$82</f>
        <v>0</v>
      </c>
      <c r="AF434" s="130">
        <f>設定!$I$82</f>
        <v>0</v>
      </c>
      <c r="AG434" s="952">
        <f t="shared" si="110"/>
        <v>30800</v>
      </c>
      <c r="AH434" s="130">
        <f>設定!$E$35</f>
        <v>0</v>
      </c>
      <c r="AI434" s="130">
        <f>設定!$I$35</f>
        <v>1</v>
      </c>
      <c r="AJ434" s="187">
        <f>設定!$I$71</f>
        <v>0</v>
      </c>
      <c r="AK434" s="953">
        <f t="shared" si="112"/>
        <v>28000</v>
      </c>
      <c r="AL434" s="186">
        <f>設定!$D$78</f>
        <v>1.1000000000000001</v>
      </c>
      <c r="AM434" s="130">
        <f>設定!$E$82</f>
        <v>0</v>
      </c>
      <c r="AN434" s="130">
        <f>設定!$I$82</f>
        <v>0</v>
      </c>
      <c r="AO434" s="954">
        <f t="shared" si="114"/>
        <v>30800</v>
      </c>
      <c r="AP434" s="167"/>
      <c r="AQ434" s="206">
        <f t="shared" si="108"/>
        <v>1</v>
      </c>
    </row>
    <row r="435" spans="2:43">
      <c r="B435" s="246">
        <v>1</v>
      </c>
      <c r="D435" s="1" t="s">
        <v>603</v>
      </c>
      <c r="E435" s="1" t="s">
        <v>1343</v>
      </c>
      <c r="F435" s="1" t="s">
        <v>926</v>
      </c>
      <c r="G435" s="208">
        <v>195</v>
      </c>
      <c r="H435" s="208">
        <v>85</v>
      </c>
      <c r="I435" s="208">
        <v>16</v>
      </c>
      <c r="N435" s="1" t="s">
        <v>344</v>
      </c>
      <c r="O435" s="1" t="s">
        <v>1585</v>
      </c>
      <c r="P435" s="1" t="str">
        <f t="shared" si="109"/>
        <v/>
      </c>
      <c r="Q435" s="168">
        <v>29400</v>
      </c>
      <c r="R435" s="186">
        <f>設定!$F$3</f>
        <v>1</v>
      </c>
      <c r="S435" s="130">
        <f>設定!$E$6</f>
        <v>1</v>
      </c>
      <c r="T435" s="950">
        <f t="shared" si="107"/>
        <v>29400</v>
      </c>
      <c r="U435" s="130">
        <f>設定!$E$12</f>
        <v>0</v>
      </c>
      <c r="V435" s="130">
        <f>設定!$I$12</f>
        <v>1</v>
      </c>
      <c r="W435" s="187">
        <f>設定!$I$26</f>
        <v>0</v>
      </c>
      <c r="X435" s="951">
        <f t="shared" si="113"/>
        <v>29400</v>
      </c>
      <c r="Y435" s="130">
        <f>設定!$E$35</f>
        <v>0</v>
      </c>
      <c r="Z435" s="130">
        <f>設定!$I$35</f>
        <v>1</v>
      </c>
      <c r="AA435" s="188">
        <f>設定!$D$41</f>
        <v>0</v>
      </c>
      <c r="AB435" s="187">
        <f>設定!$I$52</f>
        <v>1</v>
      </c>
      <c r="AC435" s="950">
        <f t="shared" si="111"/>
        <v>29400</v>
      </c>
      <c r="AD435" s="186">
        <f>設定!$D$78</f>
        <v>1.1000000000000001</v>
      </c>
      <c r="AE435" s="130">
        <f>設定!$E$82</f>
        <v>0</v>
      </c>
      <c r="AF435" s="130">
        <f>設定!$I$82</f>
        <v>0</v>
      </c>
      <c r="AG435" s="952">
        <f t="shared" si="110"/>
        <v>32340</v>
      </c>
      <c r="AH435" s="130">
        <f>設定!$E$35</f>
        <v>0</v>
      </c>
      <c r="AI435" s="130">
        <f>設定!$I$35</f>
        <v>1</v>
      </c>
      <c r="AJ435" s="187">
        <f>設定!$I$71</f>
        <v>0</v>
      </c>
      <c r="AK435" s="953">
        <f t="shared" si="112"/>
        <v>29400</v>
      </c>
      <c r="AL435" s="186">
        <f>設定!$D$78</f>
        <v>1.1000000000000001</v>
      </c>
      <c r="AM435" s="130">
        <f>設定!$E$82</f>
        <v>0</v>
      </c>
      <c r="AN435" s="130">
        <f>設定!$I$82</f>
        <v>0</v>
      </c>
      <c r="AO435" s="954">
        <f t="shared" si="114"/>
        <v>32340</v>
      </c>
      <c r="AP435" s="167"/>
      <c r="AQ435" s="206">
        <f t="shared" si="108"/>
        <v>1</v>
      </c>
    </row>
    <row r="436" spans="2:43">
      <c r="B436" s="246">
        <v>1</v>
      </c>
      <c r="D436" s="1" t="s">
        <v>604</v>
      </c>
      <c r="E436" s="1" t="s">
        <v>1343</v>
      </c>
      <c r="F436" s="1" t="s">
        <v>926</v>
      </c>
      <c r="G436" s="208">
        <v>205</v>
      </c>
      <c r="H436" s="208">
        <v>85</v>
      </c>
      <c r="I436" s="208">
        <v>16</v>
      </c>
      <c r="N436" s="1" t="s">
        <v>347</v>
      </c>
      <c r="O436" s="1" t="s">
        <v>1586</v>
      </c>
      <c r="P436" s="1" t="str">
        <f t="shared" si="109"/>
        <v/>
      </c>
      <c r="Q436" s="168">
        <v>30300</v>
      </c>
      <c r="R436" s="186">
        <f>設定!$F$3</f>
        <v>1</v>
      </c>
      <c r="S436" s="130">
        <f>設定!$E$6</f>
        <v>1</v>
      </c>
      <c r="T436" s="950">
        <f t="shared" si="107"/>
        <v>30300</v>
      </c>
      <c r="U436" s="130">
        <f>設定!$E$12</f>
        <v>0</v>
      </c>
      <c r="V436" s="130">
        <f>設定!$I$12</f>
        <v>1</v>
      </c>
      <c r="W436" s="187">
        <f>設定!$I$26</f>
        <v>0</v>
      </c>
      <c r="X436" s="951">
        <f t="shared" si="113"/>
        <v>30300</v>
      </c>
      <c r="Y436" s="130">
        <f>設定!$E$35</f>
        <v>0</v>
      </c>
      <c r="Z436" s="130">
        <f>設定!$I$35</f>
        <v>1</v>
      </c>
      <c r="AA436" s="188">
        <f>設定!$D$41</f>
        <v>0</v>
      </c>
      <c r="AB436" s="187">
        <f>設定!$I$52</f>
        <v>1</v>
      </c>
      <c r="AC436" s="950">
        <f t="shared" si="111"/>
        <v>30300</v>
      </c>
      <c r="AD436" s="186">
        <f>設定!$D$78</f>
        <v>1.1000000000000001</v>
      </c>
      <c r="AE436" s="130">
        <f>設定!$E$82</f>
        <v>0</v>
      </c>
      <c r="AF436" s="130">
        <f>設定!$I$82</f>
        <v>0</v>
      </c>
      <c r="AG436" s="952">
        <f t="shared" si="110"/>
        <v>33330</v>
      </c>
      <c r="AH436" s="130">
        <f>設定!$E$35</f>
        <v>0</v>
      </c>
      <c r="AI436" s="130">
        <f>設定!$I$35</f>
        <v>1</v>
      </c>
      <c r="AJ436" s="187">
        <f>設定!$I$71</f>
        <v>0</v>
      </c>
      <c r="AK436" s="953">
        <f t="shared" si="112"/>
        <v>30300</v>
      </c>
      <c r="AL436" s="186">
        <f>設定!$D$78</f>
        <v>1.1000000000000001</v>
      </c>
      <c r="AM436" s="130">
        <f>設定!$E$82</f>
        <v>0</v>
      </c>
      <c r="AN436" s="130">
        <f>設定!$I$82</f>
        <v>0</v>
      </c>
      <c r="AO436" s="954">
        <f t="shared" si="114"/>
        <v>33330</v>
      </c>
      <c r="AP436" s="167"/>
      <c r="AQ436" s="206">
        <f t="shared" si="108"/>
        <v>1</v>
      </c>
    </row>
    <row r="437" spans="2:43">
      <c r="B437" s="246">
        <v>1</v>
      </c>
      <c r="D437" s="1" t="s">
        <v>605</v>
      </c>
      <c r="E437" s="1" t="s">
        <v>1343</v>
      </c>
      <c r="F437" s="1" t="s">
        <v>926</v>
      </c>
      <c r="G437" s="208">
        <v>215</v>
      </c>
      <c r="H437" s="208">
        <v>85</v>
      </c>
      <c r="I437" s="208">
        <v>16</v>
      </c>
      <c r="N437" s="1" t="s">
        <v>349</v>
      </c>
      <c r="O437" s="1" t="s">
        <v>1587</v>
      </c>
      <c r="P437" s="1" t="str">
        <f t="shared" si="109"/>
        <v/>
      </c>
      <c r="Q437" s="168">
        <v>31900</v>
      </c>
      <c r="R437" s="186">
        <f>設定!$F$3</f>
        <v>1</v>
      </c>
      <c r="S437" s="130">
        <f>設定!$E$6</f>
        <v>1</v>
      </c>
      <c r="T437" s="950">
        <f t="shared" si="107"/>
        <v>31900</v>
      </c>
      <c r="U437" s="130">
        <f>設定!$E$12</f>
        <v>0</v>
      </c>
      <c r="V437" s="130">
        <f>設定!$I$12</f>
        <v>1</v>
      </c>
      <c r="W437" s="187">
        <f>設定!$I$26</f>
        <v>0</v>
      </c>
      <c r="X437" s="951">
        <f t="shared" si="113"/>
        <v>31900</v>
      </c>
      <c r="Y437" s="130">
        <f>設定!$E$35</f>
        <v>0</v>
      </c>
      <c r="Z437" s="130">
        <f>設定!$I$35</f>
        <v>1</v>
      </c>
      <c r="AA437" s="188">
        <f>設定!$D$41</f>
        <v>0</v>
      </c>
      <c r="AB437" s="187">
        <f>設定!$I$52</f>
        <v>1</v>
      </c>
      <c r="AC437" s="950">
        <f t="shared" si="111"/>
        <v>31900</v>
      </c>
      <c r="AD437" s="186">
        <f>設定!$D$78</f>
        <v>1.1000000000000001</v>
      </c>
      <c r="AE437" s="130">
        <f>設定!$E$82</f>
        <v>0</v>
      </c>
      <c r="AF437" s="130">
        <f>設定!$I$82</f>
        <v>0</v>
      </c>
      <c r="AG437" s="952">
        <f t="shared" si="110"/>
        <v>35090</v>
      </c>
      <c r="AH437" s="130">
        <f>設定!$E$35</f>
        <v>0</v>
      </c>
      <c r="AI437" s="130">
        <f>設定!$I$35</f>
        <v>1</v>
      </c>
      <c r="AJ437" s="187">
        <f>設定!$I$71</f>
        <v>0</v>
      </c>
      <c r="AK437" s="953">
        <f t="shared" si="112"/>
        <v>31900</v>
      </c>
      <c r="AL437" s="186">
        <f>設定!$D$78</f>
        <v>1.1000000000000001</v>
      </c>
      <c r="AM437" s="130">
        <f>設定!$E$82</f>
        <v>0</v>
      </c>
      <c r="AN437" s="130">
        <f>設定!$I$82</f>
        <v>0</v>
      </c>
      <c r="AO437" s="954">
        <f t="shared" si="114"/>
        <v>35090</v>
      </c>
      <c r="AP437" s="167"/>
      <c r="AQ437" s="206">
        <f t="shared" si="108"/>
        <v>1</v>
      </c>
    </row>
    <row r="438" spans="2:43">
      <c r="B438" s="246">
        <v>1</v>
      </c>
      <c r="D438" s="1" t="s">
        <v>606</v>
      </c>
      <c r="E438" s="1" t="s">
        <v>1343</v>
      </c>
      <c r="F438" s="1" t="s">
        <v>926</v>
      </c>
      <c r="G438" s="208">
        <v>225</v>
      </c>
      <c r="H438" s="208">
        <v>85</v>
      </c>
      <c r="I438" s="208">
        <v>16</v>
      </c>
      <c r="N438" s="1" t="s">
        <v>352</v>
      </c>
      <c r="O438" s="1" t="s">
        <v>1588</v>
      </c>
      <c r="P438" s="1" t="str">
        <f t="shared" si="109"/>
        <v/>
      </c>
      <c r="Q438" s="168">
        <v>33000</v>
      </c>
      <c r="R438" s="186">
        <f>設定!$F$3</f>
        <v>1</v>
      </c>
      <c r="S438" s="130">
        <f>設定!$E$6</f>
        <v>1</v>
      </c>
      <c r="T438" s="950">
        <f t="shared" si="107"/>
        <v>33000</v>
      </c>
      <c r="U438" s="130">
        <f>設定!$E$12</f>
        <v>0</v>
      </c>
      <c r="V438" s="130">
        <f>設定!$I$12</f>
        <v>1</v>
      </c>
      <c r="W438" s="187">
        <f>設定!$I$26</f>
        <v>0</v>
      </c>
      <c r="X438" s="951">
        <f t="shared" si="113"/>
        <v>33000</v>
      </c>
      <c r="Y438" s="130">
        <f>設定!$E$35</f>
        <v>0</v>
      </c>
      <c r="Z438" s="130">
        <f>設定!$I$35</f>
        <v>1</v>
      </c>
      <c r="AA438" s="188">
        <f>設定!$D$41</f>
        <v>0</v>
      </c>
      <c r="AB438" s="187">
        <f>設定!$I$52</f>
        <v>1</v>
      </c>
      <c r="AC438" s="950">
        <f t="shared" si="111"/>
        <v>33000</v>
      </c>
      <c r="AD438" s="186">
        <f>設定!$D$78</f>
        <v>1.1000000000000001</v>
      </c>
      <c r="AE438" s="130">
        <f>設定!$E$82</f>
        <v>0</v>
      </c>
      <c r="AF438" s="130">
        <f>設定!$I$82</f>
        <v>0</v>
      </c>
      <c r="AG438" s="952">
        <f t="shared" si="110"/>
        <v>36300</v>
      </c>
      <c r="AH438" s="130">
        <f>設定!$E$35</f>
        <v>0</v>
      </c>
      <c r="AI438" s="130">
        <f>設定!$I$35</f>
        <v>1</v>
      </c>
      <c r="AJ438" s="187">
        <f>設定!$I$71</f>
        <v>0</v>
      </c>
      <c r="AK438" s="953">
        <f t="shared" si="112"/>
        <v>33000</v>
      </c>
      <c r="AL438" s="186">
        <f>設定!$D$78</f>
        <v>1.1000000000000001</v>
      </c>
      <c r="AM438" s="130">
        <f>設定!$E$82</f>
        <v>0</v>
      </c>
      <c r="AN438" s="130">
        <f>設定!$I$82</f>
        <v>0</v>
      </c>
      <c r="AO438" s="954">
        <f t="shared" si="114"/>
        <v>36300</v>
      </c>
      <c r="AP438" s="167"/>
      <c r="AQ438" s="206">
        <f t="shared" si="108"/>
        <v>1</v>
      </c>
    </row>
    <row r="439" spans="2:43">
      <c r="B439" s="246">
        <v>1</v>
      </c>
      <c r="D439" s="1" t="s">
        <v>607</v>
      </c>
      <c r="E439" s="1" t="s">
        <v>1343</v>
      </c>
      <c r="F439" s="1" t="s">
        <v>926</v>
      </c>
      <c r="G439" s="208">
        <v>185</v>
      </c>
      <c r="H439" s="208">
        <v>65</v>
      </c>
      <c r="I439" s="208">
        <v>15</v>
      </c>
      <c r="N439" s="1" t="s">
        <v>78</v>
      </c>
      <c r="O439" s="1" t="s">
        <v>1589</v>
      </c>
      <c r="P439" s="1" t="str">
        <f t="shared" si="109"/>
        <v/>
      </c>
      <c r="Q439" s="168">
        <v>30000</v>
      </c>
      <c r="R439" s="186">
        <f>設定!$F$3</f>
        <v>1</v>
      </c>
      <c r="S439" s="130">
        <f>設定!$E$6</f>
        <v>1</v>
      </c>
      <c r="T439" s="950">
        <f t="shared" si="107"/>
        <v>30000</v>
      </c>
      <c r="U439" s="130">
        <f>設定!$E$12</f>
        <v>0</v>
      </c>
      <c r="V439" s="130">
        <f>設定!$I$12</f>
        <v>1</v>
      </c>
      <c r="W439" s="187">
        <f>設定!$I$26</f>
        <v>0</v>
      </c>
      <c r="X439" s="951">
        <f t="shared" si="113"/>
        <v>30000</v>
      </c>
      <c r="Y439" s="130">
        <f>設定!$E$35</f>
        <v>0</v>
      </c>
      <c r="Z439" s="130">
        <f>設定!$I$35</f>
        <v>1</v>
      </c>
      <c r="AA439" s="188">
        <f>設定!$D$41</f>
        <v>0</v>
      </c>
      <c r="AB439" s="187">
        <f>設定!$I$52</f>
        <v>1</v>
      </c>
      <c r="AC439" s="950">
        <f t="shared" si="111"/>
        <v>30000</v>
      </c>
      <c r="AD439" s="186">
        <f>設定!$D$78</f>
        <v>1.1000000000000001</v>
      </c>
      <c r="AE439" s="130">
        <f>設定!$E$82</f>
        <v>0</v>
      </c>
      <c r="AF439" s="130">
        <f>設定!$I$82</f>
        <v>0</v>
      </c>
      <c r="AG439" s="952">
        <f t="shared" si="110"/>
        <v>33000</v>
      </c>
      <c r="AH439" s="130">
        <f>設定!$E$35</f>
        <v>0</v>
      </c>
      <c r="AI439" s="130">
        <f>設定!$I$35</f>
        <v>1</v>
      </c>
      <c r="AJ439" s="187">
        <f>設定!$I$71</f>
        <v>0</v>
      </c>
      <c r="AK439" s="953">
        <f t="shared" si="112"/>
        <v>30000</v>
      </c>
      <c r="AL439" s="186">
        <f>設定!$D$78</f>
        <v>1.1000000000000001</v>
      </c>
      <c r="AM439" s="130">
        <f>設定!$E$82</f>
        <v>0</v>
      </c>
      <c r="AN439" s="130">
        <f>設定!$I$82</f>
        <v>0</v>
      </c>
      <c r="AO439" s="954">
        <f t="shared" si="114"/>
        <v>33000</v>
      </c>
      <c r="AP439" s="167"/>
      <c r="AQ439" s="206">
        <f t="shared" si="108"/>
        <v>1</v>
      </c>
    </row>
    <row r="440" spans="2:43">
      <c r="B440" s="246">
        <v>1</v>
      </c>
      <c r="D440" s="1" t="s">
        <v>608</v>
      </c>
      <c r="E440" s="1" t="s">
        <v>1343</v>
      </c>
      <c r="F440" s="1" t="s">
        <v>926</v>
      </c>
      <c r="G440" s="208">
        <v>215</v>
      </c>
      <c r="H440" s="208">
        <v>65</v>
      </c>
      <c r="I440" s="208">
        <v>15</v>
      </c>
      <c r="N440" s="1" t="s">
        <v>81</v>
      </c>
      <c r="O440" s="1" t="s">
        <v>1590</v>
      </c>
      <c r="P440" s="1" t="str">
        <f t="shared" si="109"/>
        <v/>
      </c>
      <c r="Q440" s="168">
        <v>35000</v>
      </c>
      <c r="R440" s="186">
        <f>設定!$F$3</f>
        <v>1</v>
      </c>
      <c r="S440" s="130">
        <f>設定!$E$6</f>
        <v>1</v>
      </c>
      <c r="T440" s="950">
        <f t="shared" si="107"/>
        <v>35000</v>
      </c>
      <c r="U440" s="130">
        <f>設定!$E$12</f>
        <v>0</v>
      </c>
      <c r="V440" s="130">
        <f>設定!$I$12</f>
        <v>1</v>
      </c>
      <c r="W440" s="187">
        <f>設定!$I$26</f>
        <v>0</v>
      </c>
      <c r="X440" s="951">
        <f t="shared" si="113"/>
        <v>35000</v>
      </c>
      <c r="Y440" s="130">
        <f>設定!$E$35</f>
        <v>0</v>
      </c>
      <c r="Z440" s="130">
        <f>設定!$I$35</f>
        <v>1</v>
      </c>
      <c r="AA440" s="188">
        <f>設定!$D$41</f>
        <v>0</v>
      </c>
      <c r="AB440" s="187">
        <f>設定!$I$52</f>
        <v>1</v>
      </c>
      <c r="AC440" s="950">
        <f t="shared" si="111"/>
        <v>35000</v>
      </c>
      <c r="AD440" s="186">
        <f>設定!$D$78</f>
        <v>1.1000000000000001</v>
      </c>
      <c r="AE440" s="130">
        <f>設定!$E$82</f>
        <v>0</v>
      </c>
      <c r="AF440" s="130">
        <f>設定!$I$82</f>
        <v>0</v>
      </c>
      <c r="AG440" s="952">
        <f t="shared" si="110"/>
        <v>38500</v>
      </c>
      <c r="AH440" s="130">
        <f>設定!$E$35</f>
        <v>0</v>
      </c>
      <c r="AI440" s="130">
        <f>設定!$I$35</f>
        <v>1</v>
      </c>
      <c r="AJ440" s="187">
        <f>設定!$I$71</f>
        <v>0</v>
      </c>
      <c r="AK440" s="953">
        <f t="shared" si="112"/>
        <v>35000</v>
      </c>
      <c r="AL440" s="186">
        <f>設定!$D$78</f>
        <v>1.1000000000000001</v>
      </c>
      <c r="AM440" s="130">
        <f>設定!$E$82</f>
        <v>0</v>
      </c>
      <c r="AN440" s="130">
        <f>設定!$I$82</f>
        <v>0</v>
      </c>
      <c r="AO440" s="954">
        <f t="shared" si="114"/>
        <v>38500</v>
      </c>
      <c r="AP440" s="167"/>
      <c r="AQ440" s="206">
        <f t="shared" si="108"/>
        <v>1</v>
      </c>
    </row>
    <row r="441" spans="2:43">
      <c r="B441" s="246">
        <v>1</v>
      </c>
      <c r="D441" s="1" t="s">
        <v>609</v>
      </c>
      <c r="E441" s="1" t="s">
        <v>1343</v>
      </c>
      <c r="F441" s="1" t="s">
        <v>926</v>
      </c>
      <c r="G441" s="208">
        <v>195</v>
      </c>
      <c r="H441" s="208">
        <v>70</v>
      </c>
      <c r="I441" s="208">
        <v>15</v>
      </c>
      <c r="N441" s="1" t="s">
        <v>82</v>
      </c>
      <c r="O441" s="1" t="s">
        <v>1591</v>
      </c>
      <c r="P441" s="1" t="str">
        <f t="shared" si="109"/>
        <v/>
      </c>
      <c r="Q441" s="168">
        <v>28800</v>
      </c>
      <c r="R441" s="186">
        <f>設定!$F$3</f>
        <v>1</v>
      </c>
      <c r="S441" s="130">
        <f>設定!$E$6</f>
        <v>1</v>
      </c>
      <c r="T441" s="950">
        <f t="shared" si="107"/>
        <v>28800</v>
      </c>
      <c r="U441" s="130">
        <f>設定!$E$12</f>
        <v>0</v>
      </c>
      <c r="V441" s="130">
        <f>設定!$I$12</f>
        <v>1</v>
      </c>
      <c r="W441" s="187">
        <f>設定!$I$26</f>
        <v>0</v>
      </c>
      <c r="X441" s="951">
        <f t="shared" si="113"/>
        <v>28800</v>
      </c>
      <c r="Y441" s="130">
        <f>設定!$E$35</f>
        <v>0</v>
      </c>
      <c r="Z441" s="130">
        <f>設定!$I$35</f>
        <v>1</v>
      </c>
      <c r="AA441" s="188">
        <f>設定!$D$41</f>
        <v>0</v>
      </c>
      <c r="AB441" s="187">
        <f>設定!$I$52</f>
        <v>1</v>
      </c>
      <c r="AC441" s="950">
        <f t="shared" si="111"/>
        <v>28800</v>
      </c>
      <c r="AD441" s="186">
        <f>設定!$D$78</f>
        <v>1.1000000000000001</v>
      </c>
      <c r="AE441" s="130">
        <f>設定!$E$82</f>
        <v>0</v>
      </c>
      <c r="AF441" s="130">
        <f>設定!$I$82</f>
        <v>0</v>
      </c>
      <c r="AG441" s="952">
        <f t="shared" si="110"/>
        <v>31680</v>
      </c>
      <c r="AH441" s="130">
        <f>設定!$E$35</f>
        <v>0</v>
      </c>
      <c r="AI441" s="130">
        <f>設定!$I$35</f>
        <v>1</v>
      </c>
      <c r="AJ441" s="187">
        <f>設定!$I$71</f>
        <v>0</v>
      </c>
      <c r="AK441" s="953">
        <f t="shared" si="112"/>
        <v>28800</v>
      </c>
      <c r="AL441" s="186">
        <f>設定!$D$78</f>
        <v>1.1000000000000001</v>
      </c>
      <c r="AM441" s="130">
        <f>設定!$E$82</f>
        <v>0</v>
      </c>
      <c r="AN441" s="130">
        <f>設定!$I$82</f>
        <v>0</v>
      </c>
      <c r="AO441" s="954">
        <f t="shared" si="114"/>
        <v>31680</v>
      </c>
      <c r="AP441" s="167"/>
      <c r="AQ441" s="206">
        <f t="shared" si="108"/>
        <v>1</v>
      </c>
    </row>
    <row r="442" spans="2:43">
      <c r="B442" s="246">
        <v>1</v>
      </c>
      <c r="D442" s="1" t="s">
        <v>610</v>
      </c>
      <c r="E442" s="1" t="s">
        <v>1343</v>
      </c>
      <c r="F442" s="1" t="s">
        <v>926</v>
      </c>
      <c r="G442" s="208">
        <v>215</v>
      </c>
      <c r="H442" s="208">
        <v>70</v>
      </c>
      <c r="I442" s="208">
        <v>15</v>
      </c>
      <c r="N442" s="1" t="s">
        <v>84</v>
      </c>
      <c r="O442" s="1" t="s">
        <v>1592</v>
      </c>
      <c r="P442" s="1" t="str">
        <f t="shared" si="109"/>
        <v/>
      </c>
      <c r="Q442" s="168">
        <v>31900</v>
      </c>
      <c r="R442" s="186">
        <f>設定!$F$3</f>
        <v>1</v>
      </c>
      <c r="S442" s="130">
        <f>設定!$E$6</f>
        <v>1</v>
      </c>
      <c r="T442" s="950">
        <f t="shared" si="107"/>
        <v>31900</v>
      </c>
      <c r="U442" s="130">
        <f>設定!$E$12</f>
        <v>0</v>
      </c>
      <c r="V442" s="130">
        <f>設定!$I$12</f>
        <v>1</v>
      </c>
      <c r="W442" s="187">
        <f>設定!$I$26</f>
        <v>0</v>
      </c>
      <c r="X442" s="951">
        <f t="shared" si="113"/>
        <v>31900</v>
      </c>
      <c r="Y442" s="130">
        <f>設定!$E$35</f>
        <v>0</v>
      </c>
      <c r="Z442" s="130">
        <f>設定!$I$35</f>
        <v>1</v>
      </c>
      <c r="AA442" s="188">
        <f>設定!$D$41</f>
        <v>0</v>
      </c>
      <c r="AB442" s="187">
        <f>設定!$I$52</f>
        <v>1</v>
      </c>
      <c r="AC442" s="950">
        <f t="shared" si="111"/>
        <v>31900</v>
      </c>
      <c r="AD442" s="186">
        <f>設定!$D$78</f>
        <v>1.1000000000000001</v>
      </c>
      <c r="AE442" s="130">
        <f>設定!$E$82</f>
        <v>0</v>
      </c>
      <c r="AF442" s="130">
        <f>設定!$I$82</f>
        <v>0</v>
      </c>
      <c r="AG442" s="952">
        <f t="shared" si="110"/>
        <v>35090</v>
      </c>
      <c r="AH442" s="130">
        <f>設定!$E$35</f>
        <v>0</v>
      </c>
      <c r="AI442" s="130">
        <f>設定!$I$35</f>
        <v>1</v>
      </c>
      <c r="AJ442" s="187">
        <f>設定!$I$71</f>
        <v>0</v>
      </c>
      <c r="AK442" s="953">
        <f t="shared" si="112"/>
        <v>31900</v>
      </c>
      <c r="AL442" s="186">
        <f>設定!$D$78</f>
        <v>1.1000000000000001</v>
      </c>
      <c r="AM442" s="130">
        <f>設定!$E$82</f>
        <v>0</v>
      </c>
      <c r="AN442" s="130">
        <f>設定!$I$82</f>
        <v>0</v>
      </c>
      <c r="AO442" s="954">
        <f t="shared" si="114"/>
        <v>35090</v>
      </c>
      <c r="AP442" s="167"/>
      <c r="AQ442" s="206">
        <f t="shared" si="108"/>
        <v>1</v>
      </c>
    </row>
    <row r="443" spans="2:43">
      <c r="B443" s="246">
        <v>1</v>
      </c>
      <c r="D443" s="1" t="s">
        <v>611</v>
      </c>
      <c r="E443" s="1" t="s">
        <v>1343</v>
      </c>
      <c r="F443" s="1" t="s">
        <v>926</v>
      </c>
      <c r="G443" s="208">
        <v>175</v>
      </c>
      <c r="H443" s="208">
        <v>75</v>
      </c>
      <c r="I443" s="208">
        <v>15</v>
      </c>
      <c r="N443" s="1" t="s">
        <v>363</v>
      </c>
      <c r="O443" s="1" t="s">
        <v>1593</v>
      </c>
      <c r="P443" s="1" t="str">
        <f t="shared" si="109"/>
        <v/>
      </c>
      <c r="Q443" s="168">
        <v>23200</v>
      </c>
      <c r="R443" s="186">
        <f>設定!$F$3</f>
        <v>1</v>
      </c>
      <c r="S443" s="130">
        <f>設定!$E$6</f>
        <v>1</v>
      </c>
      <c r="T443" s="950">
        <f t="shared" si="107"/>
        <v>23200</v>
      </c>
      <c r="U443" s="130">
        <f>設定!$E$12</f>
        <v>0</v>
      </c>
      <c r="V443" s="130">
        <f>設定!$I$12</f>
        <v>1</v>
      </c>
      <c r="W443" s="187">
        <f>設定!$I$26</f>
        <v>0</v>
      </c>
      <c r="X443" s="951">
        <f t="shared" si="113"/>
        <v>23200</v>
      </c>
      <c r="Y443" s="130">
        <f>設定!$E$35</f>
        <v>0</v>
      </c>
      <c r="Z443" s="130">
        <f>設定!$I$35</f>
        <v>1</v>
      </c>
      <c r="AA443" s="188">
        <f>設定!$D$41</f>
        <v>0</v>
      </c>
      <c r="AB443" s="187">
        <f>設定!$I$52</f>
        <v>1</v>
      </c>
      <c r="AC443" s="950">
        <f t="shared" si="111"/>
        <v>23200</v>
      </c>
      <c r="AD443" s="186">
        <f>設定!$D$78</f>
        <v>1.1000000000000001</v>
      </c>
      <c r="AE443" s="130">
        <f>設定!$E$82</f>
        <v>0</v>
      </c>
      <c r="AF443" s="130">
        <f>設定!$I$82</f>
        <v>0</v>
      </c>
      <c r="AG443" s="952">
        <f t="shared" si="110"/>
        <v>25520</v>
      </c>
      <c r="AH443" s="130">
        <f>設定!$E$35</f>
        <v>0</v>
      </c>
      <c r="AI443" s="130">
        <f>設定!$I$35</f>
        <v>1</v>
      </c>
      <c r="AJ443" s="187">
        <f>設定!$I$71</f>
        <v>0</v>
      </c>
      <c r="AK443" s="953">
        <f t="shared" si="112"/>
        <v>23200</v>
      </c>
      <c r="AL443" s="186">
        <f>設定!$D$78</f>
        <v>1.1000000000000001</v>
      </c>
      <c r="AM443" s="130">
        <f>設定!$E$82</f>
        <v>0</v>
      </c>
      <c r="AN443" s="130">
        <f>設定!$I$82</f>
        <v>0</v>
      </c>
      <c r="AO443" s="954">
        <f t="shared" si="114"/>
        <v>25520</v>
      </c>
      <c r="AP443" s="167"/>
      <c r="AQ443" s="206">
        <f t="shared" si="108"/>
        <v>1</v>
      </c>
    </row>
    <row r="444" spans="2:43">
      <c r="B444" s="246">
        <v>1</v>
      </c>
      <c r="D444" s="1" t="s">
        <v>612</v>
      </c>
      <c r="E444" s="1" t="s">
        <v>1343</v>
      </c>
      <c r="F444" s="1" t="s">
        <v>926</v>
      </c>
      <c r="G444" s="208">
        <v>185</v>
      </c>
      <c r="H444" s="208">
        <v>75</v>
      </c>
      <c r="I444" s="208">
        <v>15</v>
      </c>
      <c r="N444" s="1" t="s">
        <v>365</v>
      </c>
      <c r="O444" s="1" t="s">
        <v>1594</v>
      </c>
      <c r="P444" s="1" t="str">
        <f t="shared" si="109"/>
        <v/>
      </c>
      <c r="Q444" s="168">
        <v>24400</v>
      </c>
      <c r="R444" s="186">
        <f>設定!$F$3</f>
        <v>1</v>
      </c>
      <c r="S444" s="130">
        <f>設定!$E$6</f>
        <v>1</v>
      </c>
      <c r="T444" s="950">
        <f t="shared" si="107"/>
        <v>24400</v>
      </c>
      <c r="U444" s="130">
        <f>設定!$E$12</f>
        <v>0</v>
      </c>
      <c r="V444" s="130">
        <f>設定!$I$12</f>
        <v>1</v>
      </c>
      <c r="W444" s="187">
        <f>設定!$I$26</f>
        <v>0</v>
      </c>
      <c r="X444" s="951">
        <f t="shared" si="113"/>
        <v>24400</v>
      </c>
      <c r="Y444" s="130">
        <f>設定!$E$35</f>
        <v>0</v>
      </c>
      <c r="Z444" s="130">
        <f>設定!$I$35</f>
        <v>1</v>
      </c>
      <c r="AA444" s="188">
        <f>設定!$D$41</f>
        <v>0</v>
      </c>
      <c r="AB444" s="187">
        <f>設定!$I$52</f>
        <v>1</v>
      </c>
      <c r="AC444" s="950">
        <f t="shared" si="111"/>
        <v>24400</v>
      </c>
      <c r="AD444" s="186">
        <f>設定!$D$78</f>
        <v>1.1000000000000001</v>
      </c>
      <c r="AE444" s="130">
        <f>設定!$E$82</f>
        <v>0</v>
      </c>
      <c r="AF444" s="130">
        <f>設定!$I$82</f>
        <v>0</v>
      </c>
      <c r="AG444" s="952">
        <f t="shared" si="110"/>
        <v>26840</v>
      </c>
      <c r="AH444" s="130">
        <f>設定!$E$35</f>
        <v>0</v>
      </c>
      <c r="AI444" s="130">
        <f>設定!$I$35</f>
        <v>1</v>
      </c>
      <c r="AJ444" s="187">
        <f>設定!$I$71</f>
        <v>0</v>
      </c>
      <c r="AK444" s="953">
        <f t="shared" si="112"/>
        <v>24400</v>
      </c>
      <c r="AL444" s="186">
        <f>設定!$D$78</f>
        <v>1.1000000000000001</v>
      </c>
      <c r="AM444" s="130">
        <f>設定!$E$82</f>
        <v>0</v>
      </c>
      <c r="AN444" s="130">
        <f>設定!$I$82</f>
        <v>0</v>
      </c>
      <c r="AO444" s="954">
        <f t="shared" si="114"/>
        <v>26840</v>
      </c>
      <c r="AP444" s="167"/>
      <c r="AQ444" s="206">
        <f t="shared" si="108"/>
        <v>1</v>
      </c>
    </row>
    <row r="445" spans="2:43">
      <c r="B445" s="246">
        <v>1</v>
      </c>
      <c r="D445" s="1" t="s">
        <v>613</v>
      </c>
      <c r="E445" s="1" t="s">
        <v>1343</v>
      </c>
      <c r="F445" s="1" t="s">
        <v>926</v>
      </c>
      <c r="G445" s="208">
        <v>195</v>
      </c>
      <c r="H445" s="208">
        <v>75</v>
      </c>
      <c r="I445" s="208">
        <v>15</v>
      </c>
      <c r="N445" s="1" t="s">
        <v>366</v>
      </c>
      <c r="O445" s="1" t="s">
        <v>1595</v>
      </c>
      <c r="P445" s="1" t="str">
        <f t="shared" si="109"/>
        <v/>
      </c>
      <c r="Q445" s="168">
        <v>27000</v>
      </c>
      <c r="R445" s="186">
        <f>設定!$F$3</f>
        <v>1</v>
      </c>
      <c r="S445" s="130">
        <f>設定!$E$6</f>
        <v>1</v>
      </c>
      <c r="T445" s="950">
        <f t="shared" si="107"/>
        <v>27000</v>
      </c>
      <c r="U445" s="130">
        <f>設定!$E$12</f>
        <v>0</v>
      </c>
      <c r="V445" s="130">
        <f>設定!$I$12</f>
        <v>1</v>
      </c>
      <c r="W445" s="187">
        <f>設定!$I$26</f>
        <v>0</v>
      </c>
      <c r="X445" s="951">
        <f t="shared" si="113"/>
        <v>27000</v>
      </c>
      <c r="Y445" s="130">
        <f>設定!$E$35</f>
        <v>0</v>
      </c>
      <c r="Z445" s="130">
        <f>設定!$I$35</f>
        <v>1</v>
      </c>
      <c r="AA445" s="188">
        <f>設定!$D$41</f>
        <v>0</v>
      </c>
      <c r="AB445" s="187">
        <f>設定!$I$52</f>
        <v>1</v>
      </c>
      <c r="AC445" s="950">
        <f t="shared" si="111"/>
        <v>27000</v>
      </c>
      <c r="AD445" s="186">
        <f>設定!$D$78</f>
        <v>1.1000000000000001</v>
      </c>
      <c r="AE445" s="130">
        <f>設定!$E$82</f>
        <v>0</v>
      </c>
      <c r="AF445" s="130">
        <f>設定!$I$82</f>
        <v>0</v>
      </c>
      <c r="AG445" s="952">
        <f t="shared" si="110"/>
        <v>29700</v>
      </c>
      <c r="AH445" s="130">
        <f>設定!$E$35</f>
        <v>0</v>
      </c>
      <c r="AI445" s="130">
        <f>設定!$I$35</f>
        <v>1</v>
      </c>
      <c r="AJ445" s="187">
        <f>設定!$I$71</f>
        <v>0</v>
      </c>
      <c r="AK445" s="953">
        <f t="shared" si="112"/>
        <v>27000</v>
      </c>
      <c r="AL445" s="186">
        <f>設定!$D$78</f>
        <v>1.1000000000000001</v>
      </c>
      <c r="AM445" s="130">
        <f>設定!$E$82</f>
        <v>0</v>
      </c>
      <c r="AN445" s="130">
        <f>設定!$I$82</f>
        <v>0</v>
      </c>
      <c r="AO445" s="954">
        <f t="shared" si="114"/>
        <v>29700</v>
      </c>
      <c r="AP445" s="167"/>
      <c r="AQ445" s="206">
        <f t="shared" si="108"/>
        <v>1</v>
      </c>
    </row>
    <row r="446" spans="2:43">
      <c r="B446" s="246">
        <v>1</v>
      </c>
      <c r="D446" s="1" t="s">
        <v>614</v>
      </c>
      <c r="E446" s="1" t="s">
        <v>1343</v>
      </c>
      <c r="F446" s="1" t="s">
        <v>926</v>
      </c>
      <c r="G446" s="208">
        <v>175</v>
      </c>
      <c r="H446" s="208">
        <v>80</v>
      </c>
      <c r="I446" s="208">
        <v>15</v>
      </c>
      <c r="N446" s="1" t="s">
        <v>164</v>
      </c>
      <c r="O446" s="1" t="s">
        <v>1596</v>
      </c>
      <c r="P446" s="1" t="str">
        <f t="shared" si="109"/>
        <v/>
      </c>
      <c r="Q446" s="168">
        <v>22300</v>
      </c>
      <c r="R446" s="186">
        <f>設定!$F$3</f>
        <v>1</v>
      </c>
      <c r="S446" s="130">
        <f>設定!$E$6</f>
        <v>1</v>
      </c>
      <c r="T446" s="950">
        <f t="shared" si="107"/>
        <v>22300</v>
      </c>
      <c r="U446" s="130">
        <f>設定!$E$12</f>
        <v>0</v>
      </c>
      <c r="V446" s="130">
        <f>設定!$I$12</f>
        <v>1</v>
      </c>
      <c r="W446" s="187">
        <f>設定!$I$26</f>
        <v>0</v>
      </c>
      <c r="X446" s="951">
        <f t="shared" si="113"/>
        <v>22300</v>
      </c>
      <c r="Y446" s="130">
        <f>設定!$E$35</f>
        <v>0</v>
      </c>
      <c r="Z446" s="130">
        <f>設定!$I$35</f>
        <v>1</v>
      </c>
      <c r="AA446" s="188">
        <f>設定!$D$41</f>
        <v>0</v>
      </c>
      <c r="AB446" s="187">
        <f>設定!$I$52</f>
        <v>1</v>
      </c>
      <c r="AC446" s="950">
        <f t="shared" si="111"/>
        <v>22300</v>
      </c>
      <c r="AD446" s="186">
        <f>設定!$D$78</f>
        <v>1.1000000000000001</v>
      </c>
      <c r="AE446" s="130">
        <f>設定!$E$82</f>
        <v>0</v>
      </c>
      <c r="AF446" s="130">
        <f>設定!$I$82</f>
        <v>0</v>
      </c>
      <c r="AG446" s="952">
        <f t="shared" si="110"/>
        <v>24530</v>
      </c>
      <c r="AH446" s="130">
        <f>設定!$E$35</f>
        <v>0</v>
      </c>
      <c r="AI446" s="130">
        <f>設定!$I$35</f>
        <v>1</v>
      </c>
      <c r="AJ446" s="187">
        <f>設定!$I$71</f>
        <v>0</v>
      </c>
      <c r="AK446" s="953">
        <f t="shared" si="112"/>
        <v>22300</v>
      </c>
      <c r="AL446" s="186">
        <f>設定!$D$78</f>
        <v>1.1000000000000001</v>
      </c>
      <c r="AM446" s="130">
        <f>設定!$E$82</f>
        <v>0</v>
      </c>
      <c r="AN446" s="130">
        <f>設定!$I$82</f>
        <v>0</v>
      </c>
      <c r="AO446" s="954">
        <f t="shared" si="114"/>
        <v>24530</v>
      </c>
      <c r="AP446" s="167"/>
      <c r="AQ446" s="206">
        <f t="shared" si="108"/>
        <v>1</v>
      </c>
    </row>
    <row r="447" spans="2:43">
      <c r="B447" s="246">
        <v>1</v>
      </c>
      <c r="D447" s="1" t="s">
        <v>615</v>
      </c>
      <c r="E447" s="1" t="s">
        <v>1343</v>
      </c>
      <c r="F447" s="1" t="s">
        <v>926</v>
      </c>
      <c r="G447" s="208">
        <v>185</v>
      </c>
      <c r="H447" s="208">
        <v>80</v>
      </c>
      <c r="I447" s="208">
        <v>15</v>
      </c>
      <c r="N447" s="1" t="s">
        <v>368</v>
      </c>
      <c r="O447" s="1" t="s">
        <v>1597</v>
      </c>
      <c r="P447" s="1" t="str">
        <f t="shared" si="109"/>
        <v/>
      </c>
      <c r="Q447" s="168">
        <v>24700</v>
      </c>
      <c r="R447" s="186">
        <f>設定!$F$3</f>
        <v>1</v>
      </c>
      <c r="S447" s="130">
        <f>設定!$E$6</f>
        <v>1</v>
      </c>
      <c r="T447" s="950">
        <f t="shared" si="107"/>
        <v>24700</v>
      </c>
      <c r="U447" s="130">
        <f>設定!$E$12</f>
        <v>0</v>
      </c>
      <c r="V447" s="130">
        <f>設定!$I$12</f>
        <v>1</v>
      </c>
      <c r="W447" s="187">
        <f>設定!$I$26</f>
        <v>0</v>
      </c>
      <c r="X447" s="951">
        <f t="shared" si="113"/>
        <v>24700</v>
      </c>
      <c r="Y447" s="130">
        <f>設定!$E$35</f>
        <v>0</v>
      </c>
      <c r="Z447" s="130">
        <f>設定!$I$35</f>
        <v>1</v>
      </c>
      <c r="AA447" s="188">
        <f>設定!$D$41</f>
        <v>0</v>
      </c>
      <c r="AB447" s="187">
        <f>設定!$I$52</f>
        <v>1</v>
      </c>
      <c r="AC447" s="950">
        <f t="shared" si="111"/>
        <v>24700</v>
      </c>
      <c r="AD447" s="186">
        <f>設定!$D$78</f>
        <v>1.1000000000000001</v>
      </c>
      <c r="AE447" s="130">
        <f>設定!$E$82</f>
        <v>0</v>
      </c>
      <c r="AF447" s="130">
        <f>設定!$I$82</f>
        <v>0</v>
      </c>
      <c r="AG447" s="952">
        <f t="shared" si="110"/>
        <v>27170</v>
      </c>
      <c r="AH447" s="130">
        <f>設定!$E$35</f>
        <v>0</v>
      </c>
      <c r="AI447" s="130">
        <f>設定!$I$35</f>
        <v>1</v>
      </c>
      <c r="AJ447" s="187">
        <f>設定!$I$71</f>
        <v>0</v>
      </c>
      <c r="AK447" s="953">
        <f t="shared" si="112"/>
        <v>24700</v>
      </c>
      <c r="AL447" s="186">
        <f>設定!$D$78</f>
        <v>1.1000000000000001</v>
      </c>
      <c r="AM447" s="130">
        <f>設定!$E$82</f>
        <v>0</v>
      </c>
      <c r="AN447" s="130">
        <f>設定!$I$82</f>
        <v>0</v>
      </c>
      <c r="AO447" s="954">
        <f t="shared" si="114"/>
        <v>27170</v>
      </c>
      <c r="AP447" s="167"/>
      <c r="AQ447" s="206">
        <f t="shared" si="108"/>
        <v>1</v>
      </c>
    </row>
    <row r="448" spans="2:43">
      <c r="B448" s="246">
        <v>1</v>
      </c>
      <c r="D448" s="1" t="s">
        <v>616</v>
      </c>
      <c r="E448" s="1" t="s">
        <v>1343</v>
      </c>
      <c r="F448" s="1" t="s">
        <v>926</v>
      </c>
      <c r="G448" s="208">
        <v>205</v>
      </c>
      <c r="H448" s="208">
        <v>80</v>
      </c>
      <c r="I448" s="208">
        <v>15</v>
      </c>
      <c r="N448" s="1" t="s">
        <v>370</v>
      </c>
      <c r="O448" s="1" t="s">
        <v>1598</v>
      </c>
      <c r="P448" s="1" t="str">
        <f t="shared" si="109"/>
        <v/>
      </c>
      <c r="Q448" s="168">
        <v>26900</v>
      </c>
      <c r="R448" s="186">
        <f>設定!$F$3</f>
        <v>1</v>
      </c>
      <c r="S448" s="130">
        <f>設定!$E$6</f>
        <v>1</v>
      </c>
      <c r="T448" s="950">
        <f t="shared" si="107"/>
        <v>26900</v>
      </c>
      <c r="U448" s="130">
        <f>設定!$E$12</f>
        <v>0</v>
      </c>
      <c r="V448" s="130">
        <f>設定!$I$12</f>
        <v>1</v>
      </c>
      <c r="W448" s="187">
        <f>設定!$I$26</f>
        <v>0</v>
      </c>
      <c r="X448" s="951">
        <f t="shared" si="113"/>
        <v>26900</v>
      </c>
      <c r="Y448" s="130">
        <f>設定!$E$35</f>
        <v>0</v>
      </c>
      <c r="Z448" s="130">
        <f>設定!$I$35</f>
        <v>1</v>
      </c>
      <c r="AA448" s="188">
        <f>設定!$D$41</f>
        <v>0</v>
      </c>
      <c r="AB448" s="187">
        <f>設定!$I$52</f>
        <v>1</v>
      </c>
      <c r="AC448" s="950">
        <f t="shared" si="111"/>
        <v>26900</v>
      </c>
      <c r="AD448" s="186">
        <f>設定!$D$78</f>
        <v>1.1000000000000001</v>
      </c>
      <c r="AE448" s="130">
        <f>設定!$E$82</f>
        <v>0</v>
      </c>
      <c r="AF448" s="130">
        <f>設定!$I$82</f>
        <v>0</v>
      </c>
      <c r="AG448" s="952">
        <f t="shared" si="110"/>
        <v>29590</v>
      </c>
      <c r="AH448" s="130">
        <f>設定!$E$35</f>
        <v>0</v>
      </c>
      <c r="AI448" s="130">
        <f>設定!$I$35</f>
        <v>1</v>
      </c>
      <c r="AJ448" s="187">
        <f>設定!$I$71</f>
        <v>0</v>
      </c>
      <c r="AK448" s="953">
        <f t="shared" si="112"/>
        <v>26900</v>
      </c>
      <c r="AL448" s="186">
        <f>設定!$D$78</f>
        <v>1.1000000000000001</v>
      </c>
      <c r="AM448" s="130">
        <f>設定!$E$82</f>
        <v>0</v>
      </c>
      <c r="AN448" s="130">
        <f>設定!$I$82</f>
        <v>0</v>
      </c>
      <c r="AO448" s="954">
        <f t="shared" si="114"/>
        <v>29590</v>
      </c>
      <c r="AP448" s="167"/>
      <c r="AQ448" s="206">
        <f t="shared" si="108"/>
        <v>1</v>
      </c>
    </row>
    <row r="449" spans="2:43">
      <c r="B449" s="246">
        <v>1</v>
      </c>
      <c r="D449" s="1" t="s">
        <v>617</v>
      </c>
      <c r="E449" s="1" t="s">
        <v>1343</v>
      </c>
      <c r="F449" s="1" t="s">
        <v>926</v>
      </c>
      <c r="G449" s="208">
        <v>195</v>
      </c>
      <c r="H449" s="208">
        <v>60</v>
      </c>
      <c r="I449" s="208">
        <v>17.5</v>
      </c>
      <c r="N449" s="1" t="s">
        <v>382</v>
      </c>
      <c r="O449" s="1" t="s">
        <v>1599</v>
      </c>
      <c r="P449" s="1" t="str">
        <f t="shared" si="109"/>
        <v/>
      </c>
      <c r="Q449" s="168">
        <v>34100</v>
      </c>
      <c r="R449" s="186">
        <f>設定!$F$3</f>
        <v>1</v>
      </c>
      <c r="S449" s="130">
        <f>設定!$E$6</f>
        <v>1</v>
      </c>
      <c r="T449" s="950">
        <f t="shared" si="107"/>
        <v>34100</v>
      </c>
      <c r="U449" s="130">
        <f>設定!$E$12</f>
        <v>0</v>
      </c>
      <c r="V449" s="130">
        <f>設定!$I$12</f>
        <v>1</v>
      </c>
      <c r="W449" s="187">
        <f>設定!$I$26</f>
        <v>0</v>
      </c>
      <c r="X449" s="951">
        <f t="shared" si="113"/>
        <v>34100</v>
      </c>
      <c r="Y449" s="130">
        <f>設定!$E$35</f>
        <v>0</v>
      </c>
      <c r="Z449" s="130">
        <f>設定!$I$35</f>
        <v>1</v>
      </c>
      <c r="AA449" s="188">
        <f>設定!$D$41</f>
        <v>0</v>
      </c>
      <c r="AB449" s="187">
        <f>設定!$I$52</f>
        <v>1</v>
      </c>
      <c r="AC449" s="950">
        <f t="shared" si="111"/>
        <v>34100</v>
      </c>
      <c r="AD449" s="186">
        <f>設定!$D$78</f>
        <v>1.1000000000000001</v>
      </c>
      <c r="AE449" s="130">
        <f>設定!$E$82</f>
        <v>0</v>
      </c>
      <c r="AF449" s="130">
        <f>設定!$I$82</f>
        <v>0</v>
      </c>
      <c r="AG449" s="952">
        <f t="shared" si="110"/>
        <v>37510</v>
      </c>
      <c r="AH449" s="130">
        <f>設定!$E$35</f>
        <v>0</v>
      </c>
      <c r="AI449" s="130">
        <f>設定!$I$35</f>
        <v>1</v>
      </c>
      <c r="AJ449" s="187">
        <f>設定!$I$71</f>
        <v>0</v>
      </c>
      <c r="AK449" s="953">
        <f t="shared" si="112"/>
        <v>34100</v>
      </c>
      <c r="AL449" s="186">
        <f>設定!$D$78</f>
        <v>1.1000000000000001</v>
      </c>
      <c r="AM449" s="130">
        <f>設定!$E$82</f>
        <v>0</v>
      </c>
      <c r="AN449" s="130">
        <f>設定!$I$82</f>
        <v>0</v>
      </c>
      <c r="AO449" s="954">
        <f t="shared" si="114"/>
        <v>37510</v>
      </c>
      <c r="AP449" s="167"/>
      <c r="AQ449" s="206">
        <f t="shared" si="108"/>
        <v>1</v>
      </c>
    </row>
    <row r="450" spans="2:43">
      <c r="B450" s="246">
        <v>1</v>
      </c>
      <c r="D450" s="1" t="s">
        <v>618</v>
      </c>
      <c r="E450" s="1" t="s">
        <v>1343</v>
      </c>
      <c r="F450" s="1" t="s">
        <v>926</v>
      </c>
      <c r="G450" s="208">
        <v>205</v>
      </c>
      <c r="H450" s="208">
        <v>60</v>
      </c>
      <c r="I450" s="208">
        <v>17.5</v>
      </c>
      <c r="N450" s="1" t="s">
        <v>385</v>
      </c>
      <c r="O450" s="1" t="s">
        <v>1600</v>
      </c>
      <c r="P450" s="1" t="str">
        <f t="shared" si="109"/>
        <v/>
      </c>
      <c r="Q450" s="168">
        <v>35300</v>
      </c>
      <c r="R450" s="186">
        <f>設定!$F$3</f>
        <v>1</v>
      </c>
      <c r="S450" s="130">
        <f>設定!$E$6</f>
        <v>1</v>
      </c>
      <c r="T450" s="950">
        <f t="shared" si="107"/>
        <v>35300</v>
      </c>
      <c r="U450" s="130">
        <f>設定!$E$12</f>
        <v>0</v>
      </c>
      <c r="V450" s="130">
        <f>設定!$I$12</f>
        <v>1</v>
      </c>
      <c r="W450" s="187">
        <f>設定!$I$26</f>
        <v>0</v>
      </c>
      <c r="X450" s="951">
        <f t="shared" si="113"/>
        <v>35300</v>
      </c>
      <c r="Y450" s="130">
        <f>設定!$E$35</f>
        <v>0</v>
      </c>
      <c r="Z450" s="130">
        <f>設定!$I$35</f>
        <v>1</v>
      </c>
      <c r="AA450" s="188">
        <f>設定!$D$41</f>
        <v>0</v>
      </c>
      <c r="AB450" s="187">
        <f>設定!$I$52</f>
        <v>1</v>
      </c>
      <c r="AC450" s="950">
        <f t="shared" si="111"/>
        <v>35300</v>
      </c>
      <c r="AD450" s="186">
        <f>設定!$D$78</f>
        <v>1.1000000000000001</v>
      </c>
      <c r="AE450" s="130">
        <f>設定!$E$82</f>
        <v>0</v>
      </c>
      <c r="AF450" s="130">
        <f>設定!$I$82</f>
        <v>0</v>
      </c>
      <c r="AG450" s="952">
        <f t="shared" si="110"/>
        <v>38830</v>
      </c>
      <c r="AH450" s="130">
        <f>設定!$E$35</f>
        <v>0</v>
      </c>
      <c r="AI450" s="130">
        <f>設定!$I$35</f>
        <v>1</v>
      </c>
      <c r="AJ450" s="187">
        <f>設定!$I$71</f>
        <v>0</v>
      </c>
      <c r="AK450" s="953">
        <f t="shared" si="112"/>
        <v>35300</v>
      </c>
      <c r="AL450" s="186">
        <f>設定!$D$78</f>
        <v>1.1000000000000001</v>
      </c>
      <c r="AM450" s="130">
        <f>設定!$E$82</f>
        <v>0</v>
      </c>
      <c r="AN450" s="130">
        <f>設定!$I$82</f>
        <v>0</v>
      </c>
      <c r="AO450" s="954">
        <f t="shared" si="114"/>
        <v>38830</v>
      </c>
      <c r="AP450" s="167"/>
      <c r="AQ450" s="206">
        <f t="shared" si="108"/>
        <v>1</v>
      </c>
    </row>
    <row r="451" spans="2:43">
      <c r="B451" s="246">
        <v>1</v>
      </c>
      <c r="D451" s="1" t="s">
        <v>619</v>
      </c>
      <c r="E451" s="1" t="s">
        <v>1343</v>
      </c>
      <c r="F451" s="1" t="s">
        <v>926</v>
      </c>
      <c r="G451" s="208">
        <v>225</v>
      </c>
      <c r="H451" s="208">
        <v>60</v>
      </c>
      <c r="I451" s="208">
        <v>17.5</v>
      </c>
      <c r="N451" s="1" t="s">
        <v>386</v>
      </c>
      <c r="O451" s="1" t="s">
        <v>1601</v>
      </c>
      <c r="P451" s="1" t="str">
        <f t="shared" si="109"/>
        <v/>
      </c>
      <c r="Q451" s="168">
        <v>37100</v>
      </c>
      <c r="R451" s="186">
        <f>設定!$F$3</f>
        <v>1</v>
      </c>
      <c r="S451" s="130">
        <f>設定!$E$6</f>
        <v>1</v>
      </c>
      <c r="T451" s="950">
        <f t="shared" si="107"/>
        <v>37100</v>
      </c>
      <c r="U451" s="130">
        <f>設定!$E$12</f>
        <v>0</v>
      </c>
      <c r="V451" s="130">
        <f>設定!$I$12</f>
        <v>1</v>
      </c>
      <c r="W451" s="187">
        <f>設定!$I$26</f>
        <v>0</v>
      </c>
      <c r="X451" s="951">
        <f t="shared" si="113"/>
        <v>37100</v>
      </c>
      <c r="Y451" s="130">
        <f>設定!$E$35</f>
        <v>0</v>
      </c>
      <c r="Z451" s="130">
        <f>設定!$I$35</f>
        <v>1</v>
      </c>
      <c r="AA451" s="188">
        <f>設定!$D$41</f>
        <v>0</v>
      </c>
      <c r="AB451" s="187">
        <f>設定!$I$52</f>
        <v>1</v>
      </c>
      <c r="AC451" s="950">
        <f t="shared" si="111"/>
        <v>37100</v>
      </c>
      <c r="AD451" s="186">
        <f>設定!$D$78</f>
        <v>1.1000000000000001</v>
      </c>
      <c r="AE451" s="130">
        <f>設定!$E$82</f>
        <v>0</v>
      </c>
      <c r="AF451" s="130">
        <f>設定!$I$82</f>
        <v>0</v>
      </c>
      <c r="AG451" s="952">
        <f t="shared" si="110"/>
        <v>40810</v>
      </c>
      <c r="AH451" s="130">
        <f>設定!$E$35</f>
        <v>0</v>
      </c>
      <c r="AI451" s="130">
        <f>設定!$I$35</f>
        <v>1</v>
      </c>
      <c r="AJ451" s="187">
        <f>設定!$I$71</f>
        <v>0</v>
      </c>
      <c r="AK451" s="953">
        <f t="shared" si="112"/>
        <v>37100</v>
      </c>
      <c r="AL451" s="186">
        <f>設定!$D$78</f>
        <v>1.1000000000000001</v>
      </c>
      <c r="AM451" s="130">
        <f>設定!$E$82</f>
        <v>0</v>
      </c>
      <c r="AN451" s="130">
        <f>設定!$I$82</f>
        <v>0</v>
      </c>
      <c r="AO451" s="954">
        <f t="shared" si="114"/>
        <v>40810</v>
      </c>
      <c r="AP451" s="167"/>
      <c r="AQ451" s="206">
        <f t="shared" si="108"/>
        <v>1</v>
      </c>
    </row>
    <row r="452" spans="2:43">
      <c r="B452" s="246">
        <v>1</v>
      </c>
      <c r="D452" s="1" t="s">
        <v>620</v>
      </c>
      <c r="E452" s="1" t="s">
        <v>1343</v>
      </c>
      <c r="F452" s="1" t="s">
        <v>926</v>
      </c>
      <c r="G452" s="208">
        <v>195</v>
      </c>
      <c r="H452" s="208">
        <v>70</v>
      </c>
      <c r="I452" s="208">
        <v>17.5</v>
      </c>
      <c r="N452" s="1" t="s">
        <v>388</v>
      </c>
      <c r="O452" s="1" t="s">
        <v>1602</v>
      </c>
      <c r="P452" s="1" t="str">
        <f t="shared" si="109"/>
        <v/>
      </c>
      <c r="Q452" s="168">
        <v>32100</v>
      </c>
      <c r="R452" s="186">
        <f>設定!$F$3</f>
        <v>1</v>
      </c>
      <c r="S452" s="130">
        <f>設定!$E$6</f>
        <v>1</v>
      </c>
      <c r="T452" s="950">
        <f t="shared" si="107"/>
        <v>32100</v>
      </c>
      <c r="U452" s="130">
        <f>設定!$E$12</f>
        <v>0</v>
      </c>
      <c r="V452" s="130">
        <f>設定!$I$12</f>
        <v>1</v>
      </c>
      <c r="W452" s="187">
        <f>設定!$I$26</f>
        <v>0</v>
      </c>
      <c r="X452" s="951">
        <f t="shared" si="113"/>
        <v>32100</v>
      </c>
      <c r="Y452" s="130">
        <f>設定!$E$35</f>
        <v>0</v>
      </c>
      <c r="Z452" s="130">
        <f>設定!$I$35</f>
        <v>1</v>
      </c>
      <c r="AA452" s="188">
        <f>設定!$D$41</f>
        <v>0</v>
      </c>
      <c r="AB452" s="187">
        <f>設定!$I$52</f>
        <v>1</v>
      </c>
      <c r="AC452" s="950">
        <f t="shared" si="111"/>
        <v>32100</v>
      </c>
      <c r="AD452" s="186">
        <f>設定!$D$78</f>
        <v>1.1000000000000001</v>
      </c>
      <c r="AE452" s="130">
        <f>設定!$E$82</f>
        <v>0</v>
      </c>
      <c r="AF452" s="130">
        <f>設定!$I$82</f>
        <v>0</v>
      </c>
      <c r="AG452" s="952">
        <f t="shared" si="110"/>
        <v>35310</v>
      </c>
      <c r="AH452" s="130">
        <f>設定!$E$35</f>
        <v>0</v>
      </c>
      <c r="AI452" s="130">
        <f>設定!$I$35</f>
        <v>1</v>
      </c>
      <c r="AJ452" s="187">
        <f>設定!$I$71</f>
        <v>0</v>
      </c>
      <c r="AK452" s="953">
        <f t="shared" si="112"/>
        <v>32100</v>
      </c>
      <c r="AL452" s="186">
        <f>設定!$D$78</f>
        <v>1.1000000000000001</v>
      </c>
      <c r="AM452" s="130">
        <f>設定!$E$82</f>
        <v>0</v>
      </c>
      <c r="AN452" s="130">
        <f>設定!$I$82</f>
        <v>0</v>
      </c>
      <c r="AO452" s="954">
        <f t="shared" si="114"/>
        <v>35310</v>
      </c>
      <c r="AP452" s="167"/>
      <c r="AQ452" s="206">
        <f t="shared" si="108"/>
        <v>1</v>
      </c>
    </row>
    <row r="453" spans="2:43">
      <c r="B453" s="246">
        <v>1</v>
      </c>
      <c r="D453" s="1" t="s">
        <v>621</v>
      </c>
      <c r="E453" s="1" t="s">
        <v>1343</v>
      </c>
      <c r="F453" s="1" t="s">
        <v>926</v>
      </c>
      <c r="G453" s="208">
        <v>205</v>
      </c>
      <c r="H453" s="208">
        <v>70</v>
      </c>
      <c r="I453" s="208">
        <v>17.5</v>
      </c>
      <c r="N453" s="1" t="s">
        <v>391</v>
      </c>
      <c r="O453" s="1" t="s">
        <v>1603</v>
      </c>
      <c r="P453" s="1" t="str">
        <f t="shared" si="109"/>
        <v/>
      </c>
      <c r="Q453" s="168">
        <v>34100</v>
      </c>
      <c r="R453" s="186">
        <f>設定!$F$3</f>
        <v>1</v>
      </c>
      <c r="S453" s="130">
        <f>設定!$E$6</f>
        <v>1</v>
      </c>
      <c r="T453" s="950">
        <f t="shared" ref="T453:T482" si="115">ROUND(ROUND(ROUND(Q453*R453,0),-1),-S453)</f>
        <v>34100</v>
      </c>
      <c r="U453" s="130">
        <f>設定!$E$12</f>
        <v>0</v>
      </c>
      <c r="V453" s="130">
        <f>設定!$I$12</f>
        <v>1</v>
      </c>
      <c r="W453" s="187">
        <f>設定!$I$26</f>
        <v>0</v>
      </c>
      <c r="X453" s="951">
        <f t="shared" si="113"/>
        <v>34100</v>
      </c>
      <c r="Y453" s="130">
        <f>設定!$E$35</f>
        <v>0</v>
      </c>
      <c r="Z453" s="130">
        <f>設定!$I$35</f>
        <v>1</v>
      </c>
      <c r="AA453" s="188">
        <f>設定!$D$41</f>
        <v>0</v>
      </c>
      <c r="AB453" s="187">
        <f>設定!$I$52</f>
        <v>1</v>
      </c>
      <c r="AC453" s="950">
        <f t="shared" si="111"/>
        <v>34100</v>
      </c>
      <c r="AD453" s="186">
        <f>設定!$D$78</f>
        <v>1.1000000000000001</v>
      </c>
      <c r="AE453" s="130">
        <f>設定!$E$82</f>
        <v>0</v>
      </c>
      <c r="AF453" s="130">
        <f>設定!$I$82</f>
        <v>0</v>
      </c>
      <c r="AG453" s="952">
        <f t="shared" si="110"/>
        <v>37510</v>
      </c>
      <c r="AH453" s="130">
        <f>設定!$E$35</f>
        <v>0</v>
      </c>
      <c r="AI453" s="130">
        <f>設定!$I$35</f>
        <v>1</v>
      </c>
      <c r="AJ453" s="187">
        <f>設定!$I$71</f>
        <v>0</v>
      </c>
      <c r="AK453" s="953">
        <f t="shared" si="112"/>
        <v>34100</v>
      </c>
      <c r="AL453" s="186">
        <f>設定!$D$78</f>
        <v>1.1000000000000001</v>
      </c>
      <c r="AM453" s="130">
        <f>設定!$E$82</f>
        <v>0</v>
      </c>
      <c r="AN453" s="130">
        <f>設定!$I$82</f>
        <v>0</v>
      </c>
      <c r="AO453" s="954">
        <f t="shared" si="114"/>
        <v>37510</v>
      </c>
      <c r="AP453" s="167"/>
      <c r="AQ453" s="206">
        <f t="shared" si="108"/>
        <v>1</v>
      </c>
    </row>
    <row r="454" spans="2:43">
      <c r="B454" s="246">
        <v>1</v>
      </c>
      <c r="D454" s="1" t="s">
        <v>622</v>
      </c>
      <c r="E454" s="1" t="s">
        <v>1343</v>
      </c>
      <c r="F454" s="1" t="s">
        <v>926</v>
      </c>
      <c r="G454" s="208">
        <v>215</v>
      </c>
      <c r="H454" s="208">
        <v>70</v>
      </c>
      <c r="I454" s="208">
        <v>17.5</v>
      </c>
      <c r="N454" s="1" t="s">
        <v>394</v>
      </c>
      <c r="O454" s="1" t="s">
        <v>1604</v>
      </c>
      <c r="P454" s="1" t="str">
        <f t="shared" si="109"/>
        <v/>
      </c>
      <c r="Q454" s="168">
        <v>35400</v>
      </c>
      <c r="R454" s="186">
        <f>設定!$F$3</f>
        <v>1</v>
      </c>
      <c r="S454" s="130">
        <f>設定!$E$6</f>
        <v>1</v>
      </c>
      <c r="T454" s="950">
        <f t="shared" si="115"/>
        <v>35400</v>
      </c>
      <c r="U454" s="130">
        <f>設定!$E$12</f>
        <v>0</v>
      </c>
      <c r="V454" s="130">
        <f>設定!$I$12</f>
        <v>1</v>
      </c>
      <c r="W454" s="187">
        <f>設定!$I$26</f>
        <v>0</v>
      </c>
      <c r="X454" s="951">
        <f t="shared" si="113"/>
        <v>35400</v>
      </c>
      <c r="Y454" s="130">
        <f>設定!$E$35</f>
        <v>0</v>
      </c>
      <c r="Z454" s="130">
        <f>設定!$I$35</f>
        <v>1</v>
      </c>
      <c r="AA454" s="188">
        <f>設定!$D$41</f>
        <v>0</v>
      </c>
      <c r="AB454" s="187">
        <f>設定!$I$52</f>
        <v>1</v>
      </c>
      <c r="AC454" s="950">
        <f t="shared" si="111"/>
        <v>35400</v>
      </c>
      <c r="AD454" s="186">
        <f>設定!$D$78</f>
        <v>1.1000000000000001</v>
      </c>
      <c r="AE454" s="130">
        <f>設定!$E$82</f>
        <v>0</v>
      </c>
      <c r="AF454" s="130">
        <f>設定!$I$82</f>
        <v>0</v>
      </c>
      <c r="AG454" s="952">
        <f t="shared" si="110"/>
        <v>38940</v>
      </c>
      <c r="AH454" s="130">
        <f>設定!$E$35</f>
        <v>0</v>
      </c>
      <c r="AI454" s="130">
        <f>設定!$I$35</f>
        <v>1</v>
      </c>
      <c r="AJ454" s="187">
        <f>設定!$I$71</f>
        <v>0</v>
      </c>
      <c r="AK454" s="953">
        <f t="shared" si="112"/>
        <v>35400</v>
      </c>
      <c r="AL454" s="186">
        <f>設定!$D$78</f>
        <v>1.1000000000000001</v>
      </c>
      <c r="AM454" s="130">
        <f>設定!$E$82</f>
        <v>0</v>
      </c>
      <c r="AN454" s="130">
        <f>設定!$I$82</f>
        <v>0</v>
      </c>
      <c r="AO454" s="954">
        <f t="shared" si="114"/>
        <v>38940</v>
      </c>
      <c r="AP454" s="167"/>
      <c r="AQ454" s="206">
        <f t="shared" ref="AQ454:AQ482" si="116">COUNTIF(D:D,D454)</f>
        <v>1</v>
      </c>
    </row>
    <row r="455" spans="2:43">
      <c r="B455" s="246">
        <v>1</v>
      </c>
      <c r="D455" s="1" t="s">
        <v>922</v>
      </c>
      <c r="E455" s="1" t="s">
        <v>1343</v>
      </c>
      <c r="F455" s="1" t="s">
        <v>926</v>
      </c>
      <c r="G455" s="208">
        <v>205</v>
      </c>
      <c r="H455" s="208">
        <v>80</v>
      </c>
      <c r="I455" s="208">
        <v>17.5</v>
      </c>
      <c r="N455" s="1" t="s">
        <v>396</v>
      </c>
      <c r="O455" s="1" t="s">
        <v>1605</v>
      </c>
      <c r="P455" s="1" t="str">
        <f t="shared" si="109"/>
        <v/>
      </c>
      <c r="Q455" s="168">
        <v>32400</v>
      </c>
      <c r="R455" s="186">
        <f>設定!$F$3</f>
        <v>1</v>
      </c>
      <c r="S455" s="130">
        <f>設定!$E$6</f>
        <v>1</v>
      </c>
      <c r="T455" s="950">
        <f t="shared" si="115"/>
        <v>32400</v>
      </c>
      <c r="U455" s="130">
        <f>設定!$E$12</f>
        <v>0</v>
      </c>
      <c r="V455" s="130">
        <f>設定!$I$12</f>
        <v>1</v>
      </c>
      <c r="W455" s="187">
        <f>設定!$I$26</f>
        <v>0</v>
      </c>
      <c r="X455" s="951">
        <f t="shared" si="113"/>
        <v>32400</v>
      </c>
      <c r="Y455" s="130">
        <f>設定!$E$35</f>
        <v>0</v>
      </c>
      <c r="Z455" s="130">
        <f>設定!$I$35</f>
        <v>1</v>
      </c>
      <c r="AA455" s="188">
        <f>設定!$D$41</f>
        <v>0</v>
      </c>
      <c r="AB455" s="187">
        <f>設定!$I$52</f>
        <v>1</v>
      </c>
      <c r="AC455" s="950">
        <f t="shared" si="111"/>
        <v>32400</v>
      </c>
      <c r="AD455" s="186">
        <f>設定!$D$78</f>
        <v>1.1000000000000001</v>
      </c>
      <c r="AE455" s="130">
        <f>設定!$E$82</f>
        <v>0</v>
      </c>
      <c r="AF455" s="130">
        <f>設定!$I$82</f>
        <v>0</v>
      </c>
      <c r="AG455" s="952">
        <f t="shared" si="110"/>
        <v>35640</v>
      </c>
      <c r="AH455" s="130">
        <f>設定!$E$35</f>
        <v>0</v>
      </c>
      <c r="AI455" s="130">
        <f>設定!$I$35</f>
        <v>1</v>
      </c>
      <c r="AJ455" s="187">
        <f>設定!$I$71</f>
        <v>0</v>
      </c>
      <c r="AK455" s="953">
        <f t="shared" si="112"/>
        <v>32400</v>
      </c>
      <c r="AL455" s="186">
        <f>設定!$D$78</f>
        <v>1.1000000000000001</v>
      </c>
      <c r="AM455" s="130">
        <f>設定!$E$82</f>
        <v>0</v>
      </c>
      <c r="AN455" s="130">
        <f>設定!$I$82</f>
        <v>0</v>
      </c>
      <c r="AO455" s="954">
        <f t="shared" si="114"/>
        <v>35640</v>
      </c>
      <c r="AP455" s="167"/>
      <c r="AQ455" s="206">
        <f t="shared" si="116"/>
        <v>1</v>
      </c>
    </row>
    <row r="456" spans="2:43">
      <c r="B456" s="246">
        <v>1</v>
      </c>
      <c r="D456" s="1" t="s">
        <v>923</v>
      </c>
      <c r="E456" s="1" t="s">
        <v>1343</v>
      </c>
      <c r="F456" s="1" t="s">
        <v>926</v>
      </c>
      <c r="G456" s="208">
        <v>215</v>
      </c>
      <c r="H456" s="208">
        <v>60</v>
      </c>
      <c r="I456" s="208">
        <v>15.5</v>
      </c>
      <c r="N456" s="1" t="s">
        <v>397</v>
      </c>
      <c r="O456" s="1" t="s">
        <v>1606</v>
      </c>
      <c r="P456" s="1" t="str">
        <f t="shared" si="109"/>
        <v/>
      </c>
      <c r="Q456" s="168">
        <v>35300</v>
      </c>
      <c r="R456" s="186">
        <f>設定!$F$3</f>
        <v>1</v>
      </c>
      <c r="S456" s="130">
        <f>設定!$E$6</f>
        <v>1</v>
      </c>
      <c r="T456" s="950">
        <f t="shared" si="115"/>
        <v>35300</v>
      </c>
      <c r="U456" s="130">
        <f>設定!$E$12</f>
        <v>0</v>
      </c>
      <c r="V456" s="130">
        <f>設定!$I$12</f>
        <v>1</v>
      </c>
      <c r="W456" s="187">
        <f>設定!$I$26</f>
        <v>0</v>
      </c>
      <c r="X456" s="951">
        <f t="shared" si="113"/>
        <v>35300</v>
      </c>
      <c r="Y456" s="130">
        <f>設定!$E$35</f>
        <v>0</v>
      </c>
      <c r="Z456" s="130">
        <f>設定!$I$35</f>
        <v>1</v>
      </c>
      <c r="AA456" s="188">
        <f>設定!$D$41</f>
        <v>0</v>
      </c>
      <c r="AB456" s="187">
        <f>設定!$I$52</f>
        <v>1</v>
      </c>
      <c r="AC456" s="950">
        <f t="shared" si="111"/>
        <v>35300</v>
      </c>
      <c r="AD456" s="186">
        <f>設定!$D$78</f>
        <v>1.1000000000000001</v>
      </c>
      <c r="AE456" s="130">
        <f>設定!$E$82</f>
        <v>0</v>
      </c>
      <c r="AF456" s="130">
        <f>設定!$I$82</f>
        <v>0</v>
      </c>
      <c r="AG456" s="952">
        <f t="shared" si="110"/>
        <v>38830</v>
      </c>
      <c r="AH456" s="130">
        <f>設定!$E$35</f>
        <v>0</v>
      </c>
      <c r="AI456" s="130">
        <f>設定!$I$35</f>
        <v>1</v>
      </c>
      <c r="AJ456" s="187">
        <f>設定!$I$71</f>
        <v>0</v>
      </c>
      <c r="AK456" s="953">
        <f t="shared" si="112"/>
        <v>35300</v>
      </c>
      <c r="AL456" s="186">
        <f>設定!$D$78</f>
        <v>1.1000000000000001</v>
      </c>
      <c r="AM456" s="130">
        <f>設定!$E$82</f>
        <v>0</v>
      </c>
      <c r="AN456" s="130">
        <f>設定!$I$82</f>
        <v>0</v>
      </c>
      <c r="AO456" s="954">
        <f t="shared" si="114"/>
        <v>38830</v>
      </c>
      <c r="AP456" s="167"/>
      <c r="AQ456" s="206">
        <f t="shared" si="116"/>
        <v>1</v>
      </c>
    </row>
    <row r="457" spans="2:43">
      <c r="B457" s="246">
        <v>1</v>
      </c>
      <c r="D457" s="1" t="s">
        <v>924</v>
      </c>
      <c r="E457" s="1" t="s">
        <v>1343</v>
      </c>
      <c r="F457" s="1" t="s">
        <v>926</v>
      </c>
      <c r="G457" s="208">
        <v>185</v>
      </c>
      <c r="H457" s="208">
        <v>70</v>
      </c>
      <c r="I457" s="208">
        <v>15.5</v>
      </c>
      <c r="N457" s="1" t="s">
        <v>398</v>
      </c>
      <c r="O457" s="1" t="s">
        <v>1607</v>
      </c>
      <c r="P457" s="1" t="str">
        <f t="shared" si="109"/>
        <v/>
      </c>
      <c r="Q457" s="168">
        <v>29200</v>
      </c>
      <c r="R457" s="186">
        <f>設定!$F$3</f>
        <v>1</v>
      </c>
      <c r="S457" s="130">
        <f>設定!$E$6</f>
        <v>1</v>
      </c>
      <c r="T457" s="950">
        <f t="shared" si="115"/>
        <v>29200</v>
      </c>
      <c r="U457" s="130">
        <f>設定!$E$12</f>
        <v>0</v>
      </c>
      <c r="V457" s="130">
        <f>設定!$I$12</f>
        <v>1</v>
      </c>
      <c r="W457" s="187">
        <f>設定!$I$26</f>
        <v>0</v>
      </c>
      <c r="X457" s="951">
        <f t="shared" si="113"/>
        <v>29200</v>
      </c>
      <c r="Y457" s="130">
        <f>設定!$E$35</f>
        <v>0</v>
      </c>
      <c r="Z457" s="130">
        <f>設定!$I$35</f>
        <v>1</v>
      </c>
      <c r="AA457" s="188">
        <f>設定!$D$41</f>
        <v>0</v>
      </c>
      <c r="AB457" s="187">
        <f>設定!$I$52</f>
        <v>1</v>
      </c>
      <c r="AC457" s="950">
        <f t="shared" si="111"/>
        <v>29200</v>
      </c>
      <c r="AD457" s="186">
        <f>設定!$D$78</f>
        <v>1.1000000000000001</v>
      </c>
      <c r="AE457" s="130">
        <f>設定!$E$82</f>
        <v>0</v>
      </c>
      <c r="AF457" s="130">
        <f>設定!$I$82</f>
        <v>0</v>
      </c>
      <c r="AG457" s="952">
        <f t="shared" si="110"/>
        <v>32120</v>
      </c>
      <c r="AH457" s="130">
        <f>設定!$E$35</f>
        <v>0</v>
      </c>
      <c r="AI457" s="130">
        <f>設定!$I$35</f>
        <v>1</v>
      </c>
      <c r="AJ457" s="187">
        <f>設定!$I$71</f>
        <v>0</v>
      </c>
      <c r="AK457" s="953">
        <f t="shared" si="112"/>
        <v>29200</v>
      </c>
      <c r="AL457" s="186">
        <f>設定!$D$78</f>
        <v>1.1000000000000001</v>
      </c>
      <c r="AM457" s="130">
        <f>設定!$E$82</f>
        <v>0</v>
      </c>
      <c r="AN457" s="130">
        <f>設定!$I$82</f>
        <v>0</v>
      </c>
      <c r="AO457" s="954">
        <f t="shared" si="114"/>
        <v>32120</v>
      </c>
      <c r="AP457" s="167"/>
      <c r="AQ457" s="206">
        <f t="shared" si="116"/>
        <v>1</v>
      </c>
    </row>
    <row r="458" spans="2:43">
      <c r="B458" s="246">
        <v>1</v>
      </c>
      <c r="D458" s="1" t="s">
        <v>925</v>
      </c>
      <c r="E458" s="1" t="s">
        <v>1343</v>
      </c>
      <c r="F458" s="1" t="s">
        <v>926</v>
      </c>
      <c r="G458" s="208">
        <v>195</v>
      </c>
      <c r="H458" s="208">
        <v>70</v>
      </c>
      <c r="I458" s="208">
        <v>15.5</v>
      </c>
      <c r="N458" s="1" t="s">
        <v>399</v>
      </c>
      <c r="O458" s="1" t="s">
        <v>1608</v>
      </c>
      <c r="P458" s="1" t="str">
        <f t="shared" ref="P458:P522" si="117">IF(M458="△","△","") &amp; J458 &amp; K458 &amp; L458</f>
        <v/>
      </c>
      <c r="Q458" s="168">
        <v>31000</v>
      </c>
      <c r="R458" s="186">
        <f>設定!$F$3</f>
        <v>1</v>
      </c>
      <c r="S458" s="130">
        <f>設定!$E$6</f>
        <v>1</v>
      </c>
      <c r="T458" s="950">
        <f t="shared" si="115"/>
        <v>31000</v>
      </c>
      <c r="U458" s="130">
        <f>設定!$E$12</f>
        <v>0</v>
      </c>
      <c r="V458" s="130">
        <f>設定!$I$12</f>
        <v>1</v>
      </c>
      <c r="W458" s="187">
        <f>設定!$I$26</f>
        <v>0</v>
      </c>
      <c r="X458" s="951">
        <f t="shared" si="113"/>
        <v>31000</v>
      </c>
      <c r="Y458" s="130">
        <f>設定!$E$35</f>
        <v>0</v>
      </c>
      <c r="Z458" s="130">
        <f>設定!$I$35</f>
        <v>1</v>
      </c>
      <c r="AA458" s="188">
        <f>設定!$D$41</f>
        <v>0</v>
      </c>
      <c r="AB458" s="187">
        <f>設定!$I$52</f>
        <v>1</v>
      </c>
      <c r="AC458" s="950">
        <f t="shared" si="111"/>
        <v>31000</v>
      </c>
      <c r="AD458" s="186">
        <f>設定!$D$78</f>
        <v>1.1000000000000001</v>
      </c>
      <c r="AE458" s="130">
        <f>設定!$E$82</f>
        <v>0</v>
      </c>
      <c r="AF458" s="130">
        <f>設定!$I$82</f>
        <v>0</v>
      </c>
      <c r="AG458" s="952">
        <f t="shared" si="110"/>
        <v>34100</v>
      </c>
      <c r="AH458" s="130">
        <f>設定!$E$35</f>
        <v>0</v>
      </c>
      <c r="AI458" s="130">
        <f>設定!$I$35</f>
        <v>1</v>
      </c>
      <c r="AJ458" s="187">
        <f>設定!$I$71</f>
        <v>0</v>
      </c>
      <c r="AK458" s="953">
        <f t="shared" si="112"/>
        <v>31000</v>
      </c>
      <c r="AL458" s="186">
        <f>設定!$D$78</f>
        <v>1.1000000000000001</v>
      </c>
      <c r="AM458" s="130">
        <f>設定!$E$82</f>
        <v>0</v>
      </c>
      <c r="AN458" s="130">
        <f>設定!$I$82</f>
        <v>0</v>
      </c>
      <c r="AO458" s="954">
        <f t="shared" si="114"/>
        <v>34100</v>
      </c>
      <c r="AP458" s="167"/>
      <c r="AQ458" s="206">
        <f t="shared" si="116"/>
        <v>1</v>
      </c>
    </row>
    <row r="459" spans="2:43">
      <c r="B459" s="246">
        <v>1</v>
      </c>
      <c r="D459" s="1" t="s">
        <v>588</v>
      </c>
      <c r="E459" s="1" t="s">
        <v>1343</v>
      </c>
      <c r="F459" s="1" t="s">
        <v>926</v>
      </c>
      <c r="G459" s="208">
        <v>195</v>
      </c>
      <c r="H459" s="208">
        <v>85</v>
      </c>
      <c r="I459" s="208">
        <v>15</v>
      </c>
      <c r="N459" s="1" t="s">
        <v>975</v>
      </c>
      <c r="O459" s="1" t="s">
        <v>1609</v>
      </c>
      <c r="P459" s="1" t="str">
        <f t="shared" si="117"/>
        <v/>
      </c>
      <c r="Q459" s="168">
        <v>28100</v>
      </c>
      <c r="R459" s="186">
        <f>設定!$F$3</f>
        <v>1</v>
      </c>
      <c r="S459" s="130">
        <f>設定!$E$6</f>
        <v>1</v>
      </c>
      <c r="T459" s="950">
        <f t="shared" si="115"/>
        <v>28100</v>
      </c>
      <c r="U459" s="130">
        <f>設定!$E$12</f>
        <v>0</v>
      </c>
      <c r="V459" s="130">
        <f>設定!$I$12</f>
        <v>1</v>
      </c>
      <c r="W459" s="187">
        <f>設定!$I$26</f>
        <v>0</v>
      </c>
      <c r="X459" s="951">
        <f t="shared" si="113"/>
        <v>28100</v>
      </c>
      <c r="Y459" s="130">
        <f>設定!$E$35</f>
        <v>0</v>
      </c>
      <c r="Z459" s="130">
        <f>設定!$I$35</f>
        <v>1</v>
      </c>
      <c r="AA459" s="188">
        <f>設定!$D$41</f>
        <v>0</v>
      </c>
      <c r="AB459" s="187">
        <f>設定!$I$52</f>
        <v>1</v>
      </c>
      <c r="AC459" s="950">
        <f t="shared" si="111"/>
        <v>28100</v>
      </c>
      <c r="AD459" s="186">
        <f>設定!$D$78</f>
        <v>1.1000000000000001</v>
      </c>
      <c r="AE459" s="130">
        <f>設定!$E$82</f>
        <v>0</v>
      </c>
      <c r="AF459" s="130">
        <f>設定!$I$82</f>
        <v>0</v>
      </c>
      <c r="AG459" s="952">
        <f t="shared" si="110"/>
        <v>30910</v>
      </c>
      <c r="AH459" s="130">
        <f>設定!$E$35</f>
        <v>0</v>
      </c>
      <c r="AI459" s="130">
        <f>設定!$I$35</f>
        <v>1</v>
      </c>
      <c r="AJ459" s="187">
        <f>設定!$I$71</f>
        <v>0</v>
      </c>
      <c r="AK459" s="953">
        <f t="shared" si="112"/>
        <v>28100</v>
      </c>
      <c r="AL459" s="186">
        <f>設定!$D$78</f>
        <v>1.1000000000000001</v>
      </c>
      <c r="AM459" s="130">
        <f>設定!$E$82</f>
        <v>0</v>
      </c>
      <c r="AN459" s="130">
        <f>設定!$I$82</f>
        <v>0</v>
      </c>
      <c r="AO459" s="954">
        <f t="shared" si="114"/>
        <v>30910</v>
      </c>
      <c r="AP459" s="167"/>
      <c r="AQ459" s="206">
        <f t="shared" si="116"/>
        <v>1</v>
      </c>
    </row>
    <row r="460" spans="2:43">
      <c r="B460" s="246">
        <v>1</v>
      </c>
      <c r="D460" s="1" t="s">
        <v>590</v>
      </c>
      <c r="E460" s="1" t="s">
        <v>1343</v>
      </c>
      <c r="F460" s="1" t="s">
        <v>926</v>
      </c>
      <c r="G460" s="208">
        <v>205</v>
      </c>
      <c r="H460" s="208">
        <v>65</v>
      </c>
      <c r="I460" s="208">
        <v>15</v>
      </c>
      <c r="N460" s="1" t="s">
        <v>680</v>
      </c>
      <c r="O460" s="1" t="s">
        <v>1610</v>
      </c>
      <c r="P460" s="1" t="str">
        <f t="shared" si="117"/>
        <v/>
      </c>
      <c r="Q460" s="168">
        <v>32900</v>
      </c>
      <c r="R460" s="186">
        <f>設定!$F$3</f>
        <v>1</v>
      </c>
      <c r="S460" s="130">
        <f>設定!$E$6</f>
        <v>1</v>
      </c>
      <c r="T460" s="950">
        <f t="shared" si="115"/>
        <v>32900</v>
      </c>
      <c r="U460" s="130">
        <f>設定!$E$12</f>
        <v>0</v>
      </c>
      <c r="V460" s="130">
        <f>設定!$I$12</f>
        <v>1</v>
      </c>
      <c r="W460" s="187">
        <f>設定!$I$26</f>
        <v>0</v>
      </c>
      <c r="X460" s="951">
        <f t="shared" si="113"/>
        <v>32900</v>
      </c>
      <c r="Y460" s="130">
        <f>設定!$E$35</f>
        <v>0</v>
      </c>
      <c r="Z460" s="130">
        <f>設定!$I$35</f>
        <v>1</v>
      </c>
      <c r="AA460" s="188">
        <f>設定!$D$41</f>
        <v>0</v>
      </c>
      <c r="AB460" s="187">
        <f>設定!$I$52</f>
        <v>1</v>
      </c>
      <c r="AC460" s="950">
        <f t="shared" si="111"/>
        <v>32900</v>
      </c>
      <c r="AD460" s="186">
        <f>設定!$D$78</f>
        <v>1.1000000000000001</v>
      </c>
      <c r="AE460" s="130">
        <f>設定!$E$82</f>
        <v>0</v>
      </c>
      <c r="AF460" s="130">
        <f>設定!$I$82</f>
        <v>0</v>
      </c>
      <c r="AG460" s="952">
        <f t="shared" si="110"/>
        <v>36190</v>
      </c>
      <c r="AH460" s="130">
        <f>設定!$E$35</f>
        <v>0</v>
      </c>
      <c r="AI460" s="130">
        <f>設定!$I$35</f>
        <v>1</v>
      </c>
      <c r="AJ460" s="187">
        <f>設定!$I$71</f>
        <v>0</v>
      </c>
      <c r="AK460" s="953">
        <f t="shared" si="112"/>
        <v>32900</v>
      </c>
      <c r="AL460" s="186">
        <f>設定!$D$78</f>
        <v>1.1000000000000001</v>
      </c>
      <c r="AM460" s="130">
        <f>設定!$E$82</f>
        <v>0</v>
      </c>
      <c r="AN460" s="130">
        <f>設定!$I$82</f>
        <v>0</v>
      </c>
      <c r="AO460" s="954">
        <f t="shared" si="114"/>
        <v>36190</v>
      </c>
      <c r="AP460" s="167"/>
      <c r="AQ460" s="206">
        <f t="shared" si="116"/>
        <v>1</v>
      </c>
    </row>
    <row r="461" spans="2:43">
      <c r="B461" s="246">
        <v>1</v>
      </c>
      <c r="D461" s="1" t="s">
        <v>268</v>
      </c>
      <c r="E461" s="1" t="s">
        <v>1343</v>
      </c>
      <c r="F461" s="1" t="s">
        <v>415</v>
      </c>
      <c r="G461" s="208">
        <v>650</v>
      </c>
      <c r="H461" s="208"/>
      <c r="I461" s="208">
        <v>16</v>
      </c>
      <c r="M461" s="130" t="s">
        <v>1730</v>
      </c>
      <c r="N461" s="1" t="s">
        <v>681</v>
      </c>
      <c r="O461" s="1" t="s">
        <v>1611</v>
      </c>
      <c r="P461" s="1" t="str">
        <f t="shared" si="117"/>
        <v>△</v>
      </c>
      <c r="Q461" s="168">
        <v>21800</v>
      </c>
      <c r="R461" s="186">
        <f>設定!$F$3</f>
        <v>1</v>
      </c>
      <c r="S461" s="130">
        <f>設定!$E$6</f>
        <v>1</v>
      </c>
      <c r="T461" s="950">
        <f t="shared" si="115"/>
        <v>21800</v>
      </c>
      <c r="U461" s="130">
        <f>設定!$E$12</f>
        <v>0</v>
      </c>
      <c r="V461" s="130">
        <f>設定!$I$12</f>
        <v>1</v>
      </c>
      <c r="W461" s="187">
        <f>設定!$I$26</f>
        <v>0</v>
      </c>
      <c r="X461" s="951">
        <f t="shared" si="113"/>
        <v>21800</v>
      </c>
      <c r="Y461" s="130">
        <f>設定!$E$35</f>
        <v>0</v>
      </c>
      <c r="Z461" s="130">
        <f>設定!$I$35</f>
        <v>1</v>
      </c>
      <c r="AA461" s="188">
        <f>設定!$D$41</f>
        <v>0</v>
      </c>
      <c r="AB461" s="187">
        <f>設定!$I$52</f>
        <v>1</v>
      </c>
      <c r="AC461" s="950">
        <f t="shared" si="111"/>
        <v>21800</v>
      </c>
      <c r="AD461" s="186">
        <f>設定!$D$78</f>
        <v>1.1000000000000001</v>
      </c>
      <c r="AE461" s="130">
        <f>設定!$E$82</f>
        <v>0</v>
      </c>
      <c r="AF461" s="130">
        <f>設定!$I$82</f>
        <v>0</v>
      </c>
      <c r="AG461" s="952">
        <f t="shared" si="110"/>
        <v>23980</v>
      </c>
      <c r="AH461" s="130">
        <f>設定!$E$35</f>
        <v>0</v>
      </c>
      <c r="AI461" s="130">
        <f>設定!$I$35</f>
        <v>1</v>
      </c>
      <c r="AJ461" s="187">
        <f>設定!$I$71</f>
        <v>0</v>
      </c>
      <c r="AK461" s="953">
        <f t="shared" si="112"/>
        <v>21800</v>
      </c>
      <c r="AL461" s="186">
        <f>設定!$D$78</f>
        <v>1.1000000000000001</v>
      </c>
      <c r="AM461" s="130">
        <f>設定!$E$82</f>
        <v>0</v>
      </c>
      <c r="AN461" s="130">
        <f>設定!$I$82</f>
        <v>0</v>
      </c>
      <c r="AO461" s="954">
        <f t="shared" si="114"/>
        <v>23980</v>
      </c>
      <c r="AP461" s="167"/>
      <c r="AQ461" s="206">
        <f t="shared" si="116"/>
        <v>1</v>
      </c>
    </row>
    <row r="462" spans="2:43">
      <c r="B462" s="246">
        <v>1</v>
      </c>
      <c r="D462" s="1" t="s">
        <v>269</v>
      </c>
      <c r="E462" s="1" t="s">
        <v>1343</v>
      </c>
      <c r="F462" s="1" t="s">
        <v>415</v>
      </c>
      <c r="G462" s="208">
        <v>650</v>
      </c>
      <c r="H462" s="208"/>
      <c r="I462" s="208">
        <v>16</v>
      </c>
      <c r="N462" s="1" t="s">
        <v>681</v>
      </c>
      <c r="O462" s="1" t="s">
        <v>1612</v>
      </c>
      <c r="P462" s="1" t="str">
        <f t="shared" si="117"/>
        <v/>
      </c>
      <c r="Q462" s="168">
        <v>25400</v>
      </c>
      <c r="R462" s="186">
        <f>設定!$F$3</f>
        <v>1</v>
      </c>
      <c r="S462" s="130">
        <f>設定!$E$6</f>
        <v>1</v>
      </c>
      <c r="T462" s="950">
        <f t="shared" si="115"/>
        <v>25400</v>
      </c>
      <c r="U462" s="130">
        <f>設定!$E$12</f>
        <v>0</v>
      </c>
      <c r="V462" s="130">
        <f>設定!$I$12</f>
        <v>1</v>
      </c>
      <c r="W462" s="187">
        <f>設定!$I$26</f>
        <v>0</v>
      </c>
      <c r="X462" s="951">
        <f t="shared" si="113"/>
        <v>25400</v>
      </c>
      <c r="Y462" s="130">
        <f>設定!$E$35</f>
        <v>0</v>
      </c>
      <c r="Z462" s="130">
        <f>設定!$I$35</f>
        <v>1</v>
      </c>
      <c r="AA462" s="188">
        <f>設定!$D$41</f>
        <v>0</v>
      </c>
      <c r="AB462" s="187">
        <f>設定!$I$52</f>
        <v>1</v>
      </c>
      <c r="AC462" s="950">
        <f t="shared" si="111"/>
        <v>25400</v>
      </c>
      <c r="AD462" s="186">
        <f>設定!$D$78</f>
        <v>1.1000000000000001</v>
      </c>
      <c r="AE462" s="130">
        <f>設定!$E$82</f>
        <v>0</v>
      </c>
      <c r="AF462" s="130">
        <f>設定!$I$82</f>
        <v>0</v>
      </c>
      <c r="AG462" s="952">
        <f t="shared" si="110"/>
        <v>27940</v>
      </c>
      <c r="AH462" s="130">
        <f>設定!$E$35</f>
        <v>0</v>
      </c>
      <c r="AI462" s="130">
        <f>設定!$I$35</f>
        <v>1</v>
      </c>
      <c r="AJ462" s="187">
        <f>設定!$I$71</f>
        <v>0</v>
      </c>
      <c r="AK462" s="953">
        <f t="shared" si="112"/>
        <v>25400</v>
      </c>
      <c r="AL462" s="186">
        <f>設定!$D$78</f>
        <v>1.1000000000000001</v>
      </c>
      <c r="AM462" s="130">
        <f>設定!$E$82</f>
        <v>0</v>
      </c>
      <c r="AN462" s="130">
        <f>設定!$I$82</f>
        <v>0</v>
      </c>
      <c r="AO462" s="954">
        <f t="shared" si="114"/>
        <v>27940</v>
      </c>
      <c r="AP462" s="167"/>
      <c r="AQ462" s="206">
        <f t="shared" si="116"/>
        <v>1</v>
      </c>
    </row>
    <row r="463" spans="2:43">
      <c r="B463" s="246">
        <v>1</v>
      </c>
      <c r="D463" s="1" t="s">
        <v>270</v>
      </c>
      <c r="E463" s="1" t="s">
        <v>1343</v>
      </c>
      <c r="F463" s="1" t="s">
        <v>415</v>
      </c>
      <c r="G463" s="208">
        <v>650</v>
      </c>
      <c r="H463" s="208"/>
      <c r="I463" s="208">
        <v>16</v>
      </c>
      <c r="N463" s="1" t="s">
        <v>681</v>
      </c>
      <c r="O463" s="1" t="s">
        <v>1613</v>
      </c>
      <c r="P463" s="1" t="str">
        <f t="shared" si="117"/>
        <v/>
      </c>
      <c r="Q463" s="168">
        <v>26900</v>
      </c>
      <c r="R463" s="186">
        <f>設定!$F$3</f>
        <v>1</v>
      </c>
      <c r="S463" s="130">
        <f>設定!$E$6</f>
        <v>1</v>
      </c>
      <c r="T463" s="950">
        <f t="shared" si="115"/>
        <v>26900</v>
      </c>
      <c r="U463" s="130">
        <f>設定!$E$12</f>
        <v>0</v>
      </c>
      <c r="V463" s="130">
        <f>設定!$I$12</f>
        <v>1</v>
      </c>
      <c r="W463" s="187">
        <f>設定!$I$26</f>
        <v>0</v>
      </c>
      <c r="X463" s="951">
        <f t="shared" si="113"/>
        <v>26900</v>
      </c>
      <c r="Y463" s="130">
        <f>設定!$E$35</f>
        <v>0</v>
      </c>
      <c r="Z463" s="130">
        <f>設定!$I$35</f>
        <v>1</v>
      </c>
      <c r="AA463" s="188">
        <f>設定!$D$41</f>
        <v>0</v>
      </c>
      <c r="AB463" s="187">
        <f>設定!$I$52</f>
        <v>1</v>
      </c>
      <c r="AC463" s="950">
        <f t="shared" si="111"/>
        <v>26900</v>
      </c>
      <c r="AD463" s="186">
        <f>設定!$D$78</f>
        <v>1.1000000000000001</v>
      </c>
      <c r="AE463" s="130">
        <f>設定!$E$82</f>
        <v>0</v>
      </c>
      <c r="AF463" s="130">
        <f>設定!$I$82</f>
        <v>0</v>
      </c>
      <c r="AG463" s="952">
        <f t="shared" si="110"/>
        <v>29590</v>
      </c>
      <c r="AH463" s="130">
        <f>設定!$E$35</f>
        <v>0</v>
      </c>
      <c r="AI463" s="130">
        <f>設定!$I$35</f>
        <v>1</v>
      </c>
      <c r="AJ463" s="187">
        <f>設定!$I$71</f>
        <v>0</v>
      </c>
      <c r="AK463" s="953">
        <f t="shared" si="112"/>
        <v>26900</v>
      </c>
      <c r="AL463" s="186">
        <f>設定!$D$78</f>
        <v>1.1000000000000001</v>
      </c>
      <c r="AM463" s="130">
        <f>設定!$E$82</f>
        <v>0</v>
      </c>
      <c r="AN463" s="130">
        <f>設定!$I$82</f>
        <v>0</v>
      </c>
      <c r="AO463" s="954">
        <f t="shared" si="114"/>
        <v>29590</v>
      </c>
      <c r="AP463" s="167"/>
      <c r="AQ463" s="206">
        <f t="shared" si="116"/>
        <v>1</v>
      </c>
    </row>
    <row r="464" spans="2:43">
      <c r="B464" s="246">
        <v>1</v>
      </c>
      <c r="D464" s="1" t="s">
        <v>271</v>
      </c>
      <c r="E464" s="1" t="s">
        <v>1343</v>
      </c>
      <c r="F464" s="1" t="s">
        <v>415</v>
      </c>
      <c r="G464" s="208">
        <v>700</v>
      </c>
      <c r="H464" s="208"/>
      <c r="I464" s="208">
        <v>16</v>
      </c>
      <c r="N464" s="1" t="s">
        <v>682</v>
      </c>
      <c r="O464" s="1" t="s">
        <v>1614</v>
      </c>
      <c r="P464" s="1" t="str">
        <f t="shared" si="117"/>
        <v/>
      </c>
      <c r="Q464" s="168">
        <v>26400</v>
      </c>
      <c r="R464" s="186">
        <f>設定!$F$3</f>
        <v>1</v>
      </c>
      <c r="S464" s="130">
        <f>設定!$E$6</f>
        <v>1</v>
      </c>
      <c r="T464" s="950">
        <f t="shared" si="115"/>
        <v>26400</v>
      </c>
      <c r="U464" s="130">
        <f>設定!$E$12</f>
        <v>0</v>
      </c>
      <c r="V464" s="130">
        <f>設定!$I$12</f>
        <v>1</v>
      </c>
      <c r="W464" s="187">
        <f>設定!$I$26</f>
        <v>0</v>
      </c>
      <c r="X464" s="951">
        <f t="shared" si="113"/>
        <v>26400</v>
      </c>
      <c r="Y464" s="130">
        <f>設定!$E$35</f>
        <v>0</v>
      </c>
      <c r="Z464" s="130">
        <f>設定!$I$35</f>
        <v>1</v>
      </c>
      <c r="AA464" s="188">
        <f>設定!$D$41</f>
        <v>0</v>
      </c>
      <c r="AB464" s="187">
        <f>設定!$I$52</f>
        <v>1</v>
      </c>
      <c r="AC464" s="950">
        <f t="shared" si="111"/>
        <v>26400</v>
      </c>
      <c r="AD464" s="186">
        <f>設定!$D$78</f>
        <v>1.1000000000000001</v>
      </c>
      <c r="AE464" s="130">
        <f>設定!$E$82</f>
        <v>0</v>
      </c>
      <c r="AF464" s="130">
        <f>設定!$I$82</f>
        <v>0</v>
      </c>
      <c r="AG464" s="952">
        <f t="shared" si="110"/>
        <v>29040</v>
      </c>
      <c r="AH464" s="130">
        <f>設定!$E$35</f>
        <v>0</v>
      </c>
      <c r="AI464" s="130">
        <f>設定!$I$35</f>
        <v>1</v>
      </c>
      <c r="AJ464" s="187">
        <f>設定!$I$71</f>
        <v>0</v>
      </c>
      <c r="AK464" s="953">
        <f t="shared" si="112"/>
        <v>26400</v>
      </c>
      <c r="AL464" s="186">
        <f>設定!$D$78</f>
        <v>1.1000000000000001</v>
      </c>
      <c r="AM464" s="130">
        <f>設定!$E$82</f>
        <v>0</v>
      </c>
      <c r="AN464" s="130">
        <f>設定!$I$82</f>
        <v>0</v>
      </c>
      <c r="AO464" s="954">
        <f t="shared" si="114"/>
        <v>29040</v>
      </c>
      <c r="AP464" s="167"/>
      <c r="AQ464" s="206">
        <f t="shared" si="116"/>
        <v>1</v>
      </c>
    </row>
    <row r="465" spans="2:43">
      <c r="B465" s="246">
        <v>1</v>
      </c>
      <c r="D465" s="1" t="s">
        <v>272</v>
      </c>
      <c r="E465" s="1" t="s">
        <v>1343</v>
      </c>
      <c r="F465" s="1" t="s">
        <v>415</v>
      </c>
      <c r="G465" s="208">
        <v>700</v>
      </c>
      <c r="H465" s="208"/>
      <c r="I465" s="208">
        <v>16</v>
      </c>
      <c r="N465" s="1" t="s">
        <v>682</v>
      </c>
      <c r="O465" s="1" t="s">
        <v>1615</v>
      </c>
      <c r="P465" s="1" t="str">
        <f t="shared" si="117"/>
        <v/>
      </c>
      <c r="Q465" s="168">
        <v>27900</v>
      </c>
      <c r="R465" s="186">
        <f>設定!$F$3</f>
        <v>1</v>
      </c>
      <c r="S465" s="130">
        <f>設定!$E$6</f>
        <v>1</v>
      </c>
      <c r="T465" s="950">
        <f t="shared" si="115"/>
        <v>27900</v>
      </c>
      <c r="U465" s="130">
        <f>設定!$E$12</f>
        <v>0</v>
      </c>
      <c r="V465" s="130">
        <f>設定!$I$12</f>
        <v>1</v>
      </c>
      <c r="W465" s="187">
        <f>設定!$I$26</f>
        <v>0</v>
      </c>
      <c r="X465" s="951">
        <f t="shared" si="113"/>
        <v>27900</v>
      </c>
      <c r="Y465" s="130">
        <f>設定!$E$35</f>
        <v>0</v>
      </c>
      <c r="Z465" s="130">
        <f>設定!$I$35</f>
        <v>1</v>
      </c>
      <c r="AA465" s="188">
        <f>設定!$D$41</f>
        <v>0</v>
      </c>
      <c r="AB465" s="187">
        <f>設定!$I$52</f>
        <v>1</v>
      </c>
      <c r="AC465" s="950">
        <f t="shared" si="111"/>
        <v>27900</v>
      </c>
      <c r="AD465" s="186">
        <f>設定!$D$78</f>
        <v>1.1000000000000001</v>
      </c>
      <c r="AE465" s="130">
        <f>設定!$E$82</f>
        <v>0</v>
      </c>
      <c r="AF465" s="130">
        <f>設定!$I$82</f>
        <v>0</v>
      </c>
      <c r="AG465" s="952">
        <f t="shared" si="110"/>
        <v>30690</v>
      </c>
      <c r="AH465" s="130">
        <f>設定!$E$35</f>
        <v>0</v>
      </c>
      <c r="AI465" s="130">
        <f>設定!$I$35</f>
        <v>1</v>
      </c>
      <c r="AJ465" s="187">
        <f>設定!$I$71</f>
        <v>0</v>
      </c>
      <c r="AK465" s="953">
        <f t="shared" si="112"/>
        <v>27900</v>
      </c>
      <c r="AL465" s="186">
        <f>設定!$D$78</f>
        <v>1.1000000000000001</v>
      </c>
      <c r="AM465" s="130">
        <f>設定!$E$82</f>
        <v>0</v>
      </c>
      <c r="AN465" s="130">
        <f>設定!$I$82</f>
        <v>0</v>
      </c>
      <c r="AO465" s="954">
        <f t="shared" si="114"/>
        <v>30690</v>
      </c>
      <c r="AP465" s="167"/>
      <c r="AQ465" s="206">
        <f t="shared" si="116"/>
        <v>1</v>
      </c>
    </row>
    <row r="466" spans="2:43">
      <c r="B466" s="246">
        <v>1</v>
      </c>
      <c r="D466" s="1" t="s">
        <v>273</v>
      </c>
      <c r="E466" s="1" t="s">
        <v>1343</v>
      </c>
      <c r="F466" s="1" t="s">
        <v>415</v>
      </c>
      <c r="G466" s="208">
        <v>700</v>
      </c>
      <c r="H466" s="208"/>
      <c r="I466" s="208">
        <v>15</v>
      </c>
      <c r="M466" s="130" t="s">
        <v>1730</v>
      </c>
      <c r="N466" s="1" t="s">
        <v>683</v>
      </c>
      <c r="O466" s="1" t="s">
        <v>1616</v>
      </c>
      <c r="P466" s="1" t="str">
        <f t="shared" si="117"/>
        <v>△</v>
      </c>
      <c r="Q466" s="168">
        <v>23300</v>
      </c>
      <c r="R466" s="186">
        <f>設定!$F$3</f>
        <v>1</v>
      </c>
      <c r="S466" s="130">
        <f>設定!$E$6</f>
        <v>1</v>
      </c>
      <c r="T466" s="950">
        <f t="shared" si="115"/>
        <v>23300</v>
      </c>
      <c r="U466" s="130">
        <f>設定!$E$12</f>
        <v>0</v>
      </c>
      <c r="V466" s="130">
        <f>設定!$I$12</f>
        <v>1</v>
      </c>
      <c r="W466" s="187">
        <f>設定!$I$26</f>
        <v>0</v>
      </c>
      <c r="X466" s="951">
        <f t="shared" si="113"/>
        <v>23300</v>
      </c>
      <c r="Y466" s="130">
        <f>設定!$E$35</f>
        <v>0</v>
      </c>
      <c r="Z466" s="130">
        <f>設定!$I$35</f>
        <v>1</v>
      </c>
      <c r="AA466" s="188">
        <f>設定!$D$41</f>
        <v>0</v>
      </c>
      <c r="AB466" s="187">
        <f>設定!$I$52</f>
        <v>1</v>
      </c>
      <c r="AC466" s="950">
        <f t="shared" si="111"/>
        <v>23300</v>
      </c>
      <c r="AD466" s="186">
        <f>設定!$D$78</f>
        <v>1.1000000000000001</v>
      </c>
      <c r="AE466" s="130">
        <f>設定!$E$82</f>
        <v>0</v>
      </c>
      <c r="AF466" s="130">
        <f>設定!$I$82</f>
        <v>0</v>
      </c>
      <c r="AG466" s="952">
        <f t="shared" si="110"/>
        <v>25630</v>
      </c>
      <c r="AH466" s="130">
        <f>設定!$E$35</f>
        <v>0</v>
      </c>
      <c r="AI466" s="130">
        <f>設定!$I$35</f>
        <v>1</v>
      </c>
      <c r="AJ466" s="187">
        <f>設定!$I$71</f>
        <v>0</v>
      </c>
      <c r="AK466" s="953">
        <f t="shared" si="112"/>
        <v>23300</v>
      </c>
      <c r="AL466" s="186">
        <f>設定!$D$78</f>
        <v>1.1000000000000001</v>
      </c>
      <c r="AM466" s="130">
        <f>設定!$E$82</f>
        <v>0</v>
      </c>
      <c r="AN466" s="130">
        <f>設定!$I$82</f>
        <v>0</v>
      </c>
      <c r="AO466" s="954">
        <f t="shared" si="114"/>
        <v>25630</v>
      </c>
      <c r="AP466" s="167"/>
      <c r="AQ466" s="206">
        <f t="shared" si="116"/>
        <v>1</v>
      </c>
    </row>
    <row r="467" spans="2:43">
      <c r="B467" s="246">
        <v>1</v>
      </c>
      <c r="D467" s="1" t="s">
        <v>274</v>
      </c>
      <c r="E467" s="1" t="s">
        <v>1343</v>
      </c>
      <c r="F467" s="1" t="s">
        <v>415</v>
      </c>
      <c r="G467" s="208">
        <v>700</v>
      </c>
      <c r="H467" s="208"/>
      <c r="I467" s="208">
        <v>15</v>
      </c>
      <c r="N467" s="1" t="s">
        <v>683</v>
      </c>
      <c r="O467" s="1" t="s">
        <v>1617</v>
      </c>
      <c r="P467" s="1" t="str">
        <f t="shared" si="117"/>
        <v/>
      </c>
      <c r="Q467" s="168">
        <v>25000</v>
      </c>
      <c r="R467" s="186">
        <f>設定!$F$3</f>
        <v>1</v>
      </c>
      <c r="S467" s="130">
        <f>設定!$E$6</f>
        <v>1</v>
      </c>
      <c r="T467" s="950">
        <f t="shared" si="115"/>
        <v>25000</v>
      </c>
      <c r="U467" s="130">
        <f>設定!$E$12</f>
        <v>0</v>
      </c>
      <c r="V467" s="130">
        <f>設定!$I$12</f>
        <v>1</v>
      </c>
      <c r="W467" s="187">
        <f>設定!$I$26</f>
        <v>0</v>
      </c>
      <c r="X467" s="951">
        <f t="shared" si="113"/>
        <v>25000</v>
      </c>
      <c r="Y467" s="130">
        <f>設定!$E$35</f>
        <v>0</v>
      </c>
      <c r="Z467" s="130">
        <f>設定!$I$35</f>
        <v>1</v>
      </c>
      <c r="AA467" s="188">
        <f>設定!$D$41</f>
        <v>0</v>
      </c>
      <c r="AB467" s="187">
        <f>設定!$I$52</f>
        <v>1</v>
      </c>
      <c r="AC467" s="950">
        <f t="shared" si="111"/>
        <v>25000</v>
      </c>
      <c r="AD467" s="186">
        <f>設定!$D$78</f>
        <v>1.1000000000000001</v>
      </c>
      <c r="AE467" s="130">
        <f>設定!$E$82</f>
        <v>0</v>
      </c>
      <c r="AF467" s="130">
        <f>設定!$I$82</f>
        <v>0</v>
      </c>
      <c r="AG467" s="952">
        <f t="shared" si="110"/>
        <v>27500</v>
      </c>
      <c r="AH467" s="130">
        <f>設定!$E$35</f>
        <v>0</v>
      </c>
      <c r="AI467" s="130">
        <f>設定!$I$35</f>
        <v>1</v>
      </c>
      <c r="AJ467" s="187">
        <f>設定!$I$71</f>
        <v>0</v>
      </c>
      <c r="AK467" s="953">
        <f t="shared" si="112"/>
        <v>25000</v>
      </c>
      <c r="AL467" s="186">
        <f>設定!$D$78</f>
        <v>1.1000000000000001</v>
      </c>
      <c r="AM467" s="130">
        <f>設定!$E$82</f>
        <v>0</v>
      </c>
      <c r="AN467" s="130">
        <f>設定!$I$82</f>
        <v>0</v>
      </c>
      <c r="AO467" s="954">
        <f t="shared" si="114"/>
        <v>27500</v>
      </c>
      <c r="AP467" s="167"/>
      <c r="AQ467" s="206">
        <f t="shared" si="116"/>
        <v>1</v>
      </c>
    </row>
    <row r="468" spans="2:43">
      <c r="B468" s="246">
        <v>1</v>
      </c>
      <c r="D468" s="1" t="s">
        <v>275</v>
      </c>
      <c r="E468" s="1" t="s">
        <v>1343</v>
      </c>
      <c r="F468" s="1" t="s">
        <v>415</v>
      </c>
      <c r="G468" s="208">
        <v>700</v>
      </c>
      <c r="H468" s="208"/>
      <c r="I468" s="208">
        <v>15</v>
      </c>
      <c r="N468" s="1" t="s">
        <v>683</v>
      </c>
      <c r="O468" s="1" t="s">
        <v>1618</v>
      </c>
      <c r="P468" s="1" t="str">
        <f t="shared" si="117"/>
        <v/>
      </c>
      <c r="Q468" s="168">
        <v>27300</v>
      </c>
      <c r="R468" s="186">
        <f>設定!$F$3</f>
        <v>1</v>
      </c>
      <c r="S468" s="130">
        <f>設定!$E$6</f>
        <v>1</v>
      </c>
      <c r="T468" s="950">
        <f t="shared" si="115"/>
        <v>27300</v>
      </c>
      <c r="U468" s="130">
        <f>設定!$E$12</f>
        <v>0</v>
      </c>
      <c r="V468" s="130">
        <f>設定!$I$12</f>
        <v>1</v>
      </c>
      <c r="W468" s="187">
        <f>設定!$I$26</f>
        <v>0</v>
      </c>
      <c r="X468" s="951">
        <f t="shared" si="113"/>
        <v>27300</v>
      </c>
      <c r="Y468" s="130">
        <f>設定!$E$35</f>
        <v>0</v>
      </c>
      <c r="Z468" s="130">
        <f>設定!$I$35</f>
        <v>1</v>
      </c>
      <c r="AA468" s="188">
        <f>設定!$D$41</f>
        <v>0</v>
      </c>
      <c r="AB468" s="187">
        <f>設定!$I$52</f>
        <v>1</v>
      </c>
      <c r="AC468" s="950">
        <f t="shared" si="111"/>
        <v>27300</v>
      </c>
      <c r="AD468" s="186">
        <f>設定!$D$78</f>
        <v>1.1000000000000001</v>
      </c>
      <c r="AE468" s="130">
        <f>設定!$E$82</f>
        <v>0</v>
      </c>
      <c r="AF468" s="130">
        <f>設定!$I$82</f>
        <v>0</v>
      </c>
      <c r="AG468" s="952">
        <f t="shared" si="110"/>
        <v>30030</v>
      </c>
      <c r="AH468" s="130">
        <f>設定!$E$35</f>
        <v>0</v>
      </c>
      <c r="AI468" s="130">
        <f>設定!$I$35</f>
        <v>1</v>
      </c>
      <c r="AJ468" s="187">
        <f>設定!$I$71</f>
        <v>0</v>
      </c>
      <c r="AK468" s="953">
        <f t="shared" si="112"/>
        <v>27300</v>
      </c>
      <c r="AL468" s="186">
        <f>設定!$D$78</f>
        <v>1.1000000000000001</v>
      </c>
      <c r="AM468" s="130">
        <f>設定!$E$82</f>
        <v>0</v>
      </c>
      <c r="AN468" s="130">
        <f>設定!$I$82</f>
        <v>0</v>
      </c>
      <c r="AO468" s="954">
        <f t="shared" si="114"/>
        <v>30030</v>
      </c>
      <c r="AP468" s="167"/>
      <c r="AQ468" s="206">
        <f t="shared" si="116"/>
        <v>1</v>
      </c>
    </row>
    <row r="469" spans="2:43">
      <c r="B469" s="246">
        <v>1</v>
      </c>
      <c r="D469" s="1" t="s">
        <v>276</v>
      </c>
      <c r="E469" s="1" t="s">
        <v>1343</v>
      </c>
      <c r="F469" s="1" t="s">
        <v>415</v>
      </c>
      <c r="G469" s="208">
        <v>700</v>
      </c>
      <c r="H469" s="208"/>
      <c r="I469" s="208">
        <v>15</v>
      </c>
      <c r="M469" s="130" t="s">
        <v>1730</v>
      </c>
      <c r="N469" s="1" t="s">
        <v>683</v>
      </c>
      <c r="O469" s="1" t="s">
        <v>1616</v>
      </c>
      <c r="P469" s="1" t="str">
        <f t="shared" si="117"/>
        <v>△</v>
      </c>
      <c r="Q469" s="168">
        <v>26400</v>
      </c>
      <c r="R469" s="186">
        <f>設定!$F$3</f>
        <v>1</v>
      </c>
      <c r="S469" s="130">
        <f>設定!$E$6</f>
        <v>1</v>
      </c>
      <c r="T469" s="950">
        <f t="shared" si="115"/>
        <v>26400</v>
      </c>
      <c r="U469" s="130">
        <f>設定!$E$12</f>
        <v>0</v>
      </c>
      <c r="V469" s="130">
        <f>設定!$I$12</f>
        <v>1</v>
      </c>
      <c r="W469" s="187">
        <f>設定!$I$26</f>
        <v>0</v>
      </c>
      <c r="X469" s="951">
        <f t="shared" si="113"/>
        <v>26400</v>
      </c>
      <c r="Y469" s="130">
        <f>設定!$E$35</f>
        <v>0</v>
      </c>
      <c r="Z469" s="130">
        <f>設定!$I$35</f>
        <v>1</v>
      </c>
      <c r="AA469" s="188">
        <f>設定!$D$41</f>
        <v>0</v>
      </c>
      <c r="AB469" s="187">
        <f>設定!$I$52</f>
        <v>1</v>
      </c>
      <c r="AC469" s="950">
        <f t="shared" si="111"/>
        <v>26400</v>
      </c>
      <c r="AD469" s="186">
        <f>設定!$D$78</f>
        <v>1.1000000000000001</v>
      </c>
      <c r="AE469" s="130">
        <f>設定!$E$82</f>
        <v>0</v>
      </c>
      <c r="AF469" s="130">
        <f>設定!$I$82</f>
        <v>0</v>
      </c>
      <c r="AG469" s="952">
        <f t="shared" si="110"/>
        <v>29040</v>
      </c>
      <c r="AH469" s="130">
        <f>設定!$E$35</f>
        <v>0</v>
      </c>
      <c r="AI469" s="130">
        <f>設定!$I$35</f>
        <v>1</v>
      </c>
      <c r="AJ469" s="187">
        <f>設定!$I$71</f>
        <v>0</v>
      </c>
      <c r="AK469" s="953">
        <f t="shared" si="112"/>
        <v>26400</v>
      </c>
      <c r="AL469" s="186">
        <f>設定!$D$78</f>
        <v>1.1000000000000001</v>
      </c>
      <c r="AM469" s="130">
        <f>設定!$E$82</f>
        <v>0</v>
      </c>
      <c r="AN469" s="130">
        <f>設定!$I$82</f>
        <v>0</v>
      </c>
      <c r="AO469" s="954">
        <f t="shared" si="114"/>
        <v>29040</v>
      </c>
      <c r="AP469" s="167"/>
      <c r="AQ469" s="206">
        <f t="shared" si="116"/>
        <v>1</v>
      </c>
    </row>
    <row r="470" spans="2:43">
      <c r="B470" s="246">
        <v>1</v>
      </c>
      <c r="D470" s="1" t="s">
        <v>927</v>
      </c>
      <c r="E470" s="1" t="s">
        <v>1343</v>
      </c>
      <c r="F470" s="1" t="s">
        <v>299</v>
      </c>
      <c r="G470" s="208">
        <v>185</v>
      </c>
      <c r="H470" s="208">
        <v>70</v>
      </c>
      <c r="I470" s="208">
        <v>16</v>
      </c>
      <c r="N470" s="1" t="s">
        <v>684</v>
      </c>
      <c r="O470" s="1" t="s">
        <v>1619</v>
      </c>
      <c r="P470" s="1" t="str">
        <f t="shared" si="117"/>
        <v/>
      </c>
      <c r="Q470" s="168">
        <v>28600</v>
      </c>
      <c r="R470" s="186">
        <f>設定!$F$3</f>
        <v>1</v>
      </c>
      <c r="S470" s="130">
        <f>設定!$E$6</f>
        <v>1</v>
      </c>
      <c r="T470" s="950">
        <f t="shared" si="115"/>
        <v>28600</v>
      </c>
      <c r="U470" s="130">
        <f>設定!$E$12</f>
        <v>0</v>
      </c>
      <c r="V470" s="130">
        <f>設定!$I$12</f>
        <v>1</v>
      </c>
      <c r="W470" s="187">
        <f>設定!$K$25</f>
        <v>0</v>
      </c>
      <c r="X470" s="951">
        <f t="shared" si="113"/>
        <v>28600</v>
      </c>
      <c r="Y470" s="130">
        <f>設定!$E$35</f>
        <v>0</v>
      </c>
      <c r="Z470" s="130">
        <f>設定!$I$35</f>
        <v>1</v>
      </c>
      <c r="AA470" s="188">
        <f>設定!$D$41</f>
        <v>0</v>
      </c>
      <c r="AB470" s="187">
        <f>設定!$K$51</f>
        <v>1</v>
      </c>
      <c r="AC470" s="950">
        <f t="shared" si="111"/>
        <v>28600</v>
      </c>
      <c r="AD470" s="186">
        <f>設定!$D$78</f>
        <v>1.1000000000000001</v>
      </c>
      <c r="AE470" s="130">
        <f>設定!$E$82</f>
        <v>0</v>
      </c>
      <c r="AF470" s="130">
        <f>設定!$I$82</f>
        <v>0</v>
      </c>
      <c r="AG470" s="952">
        <f t="shared" si="110"/>
        <v>31460</v>
      </c>
      <c r="AH470" s="130">
        <f>設定!$E$35</f>
        <v>0</v>
      </c>
      <c r="AI470" s="130">
        <f>設定!$I$35</f>
        <v>1</v>
      </c>
      <c r="AJ470" s="187">
        <f>設定!$K$70</f>
        <v>0</v>
      </c>
      <c r="AK470" s="953">
        <f t="shared" si="112"/>
        <v>28600</v>
      </c>
      <c r="AL470" s="186">
        <f>設定!$D$78</f>
        <v>1.1000000000000001</v>
      </c>
      <c r="AM470" s="130">
        <f>設定!$E$82</f>
        <v>0</v>
      </c>
      <c r="AN470" s="130">
        <f>設定!$I$82</f>
        <v>0</v>
      </c>
      <c r="AO470" s="954">
        <f t="shared" si="114"/>
        <v>31460</v>
      </c>
      <c r="AP470" s="167"/>
      <c r="AQ470" s="206">
        <f t="shared" si="116"/>
        <v>1</v>
      </c>
    </row>
    <row r="471" spans="2:43">
      <c r="B471" s="246">
        <v>1</v>
      </c>
      <c r="D471" s="1" t="s">
        <v>928</v>
      </c>
      <c r="E471" s="1" t="s">
        <v>1343</v>
      </c>
      <c r="F471" s="1" t="s">
        <v>299</v>
      </c>
      <c r="G471" s="208">
        <v>205</v>
      </c>
      <c r="H471" s="208">
        <v>80</v>
      </c>
      <c r="I471" s="208">
        <v>17.5</v>
      </c>
      <c r="M471" s="130" t="s">
        <v>1730</v>
      </c>
      <c r="N471" s="1" t="s">
        <v>685</v>
      </c>
      <c r="O471" s="1" t="s">
        <v>1620</v>
      </c>
      <c r="P471" s="1" t="str">
        <f t="shared" si="117"/>
        <v>△</v>
      </c>
      <c r="Q471" s="168">
        <v>29400</v>
      </c>
      <c r="R471" s="186">
        <f>設定!$F$3</f>
        <v>1</v>
      </c>
      <c r="S471" s="130">
        <f>設定!$E$6</f>
        <v>1</v>
      </c>
      <c r="T471" s="950">
        <f t="shared" si="115"/>
        <v>29400</v>
      </c>
      <c r="U471" s="130">
        <f>設定!$E$12</f>
        <v>0</v>
      </c>
      <c r="V471" s="130">
        <f>設定!$I$12</f>
        <v>1</v>
      </c>
      <c r="W471" s="187">
        <f>設定!$K$25</f>
        <v>0</v>
      </c>
      <c r="X471" s="951">
        <f t="shared" si="113"/>
        <v>29400</v>
      </c>
      <c r="Y471" s="130">
        <f>設定!$E$35</f>
        <v>0</v>
      </c>
      <c r="Z471" s="130">
        <f>設定!$I$35</f>
        <v>1</v>
      </c>
      <c r="AA471" s="188">
        <f>設定!$D$41</f>
        <v>0</v>
      </c>
      <c r="AB471" s="187">
        <f>設定!$K$51</f>
        <v>1</v>
      </c>
      <c r="AC471" s="950">
        <f t="shared" si="111"/>
        <v>29400</v>
      </c>
      <c r="AD471" s="186">
        <f>設定!$D$78</f>
        <v>1.1000000000000001</v>
      </c>
      <c r="AE471" s="130">
        <f>設定!$E$82</f>
        <v>0</v>
      </c>
      <c r="AF471" s="130">
        <f>設定!$I$82</f>
        <v>0</v>
      </c>
      <c r="AG471" s="952">
        <f t="shared" si="110"/>
        <v>32340</v>
      </c>
      <c r="AH471" s="130">
        <f>設定!$E$35</f>
        <v>0</v>
      </c>
      <c r="AI471" s="130">
        <f>設定!$I$35</f>
        <v>1</v>
      </c>
      <c r="AJ471" s="187">
        <f>設定!$K$70</f>
        <v>0</v>
      </c>
      <c r="AK471" s="953">
        <f t="shared" si="112"/>
        <v>29400</v>
      </c>
      <c r="AL471" s="186">
        <f>設定!$D$78</f>
        <v>1.1000000000000001</v>
      </c>
      <c r="AM471" s="130">
        <f>設定!$E$82</f>
        <v>0</v>
      </c>
      <c r="AN471" s="130">
        <f>設定!$I$82</f>
        <v>0</v>
      </c>
      <c r="AO471" s="954">
        <f t="shared" si="114"/>
        <v>32340</v>
      </c>
      <c r="AP471" s="167"/>
      <c r="AQ471" s="206">
        <f t="shared" si="116"/>
        <v>1</v>
      </c>
    </row>
    <row r="472" spans="2:43">
      <c r="B472" s="246">
        <v>1</v>
      </c>
      <c r="D472" s="1" t="s">
        <v>1</v>
      </c>
      <c r="E472" s="1" t="s">
        <v>1343</v>
      </c>
      <c r="F472" s="1" t="s">
        <v>299</v>
      </c>
      <c r="G472" s="208">
        <v>245</v>
      </c>
      <c r="H472" s="208">
        <v>50</v>
      </c>
      <c r="I472" s="208">
        <v>14.5</v>
      </c>
      <c r="M472" s="174" t="s">
        <v>1730</v>
      </c>
      <c r="N472" s="1" t="s">
        <v>686</v>
      </c>
      <c r="O472" s="1" t="s">
        <v>1621</v>
      </c>
      <c r="P472" s="1" t="str">
        <f t="shared" si="117"/>
        <v>△</v>
      </c>
      <c r="Q472" s="168">
        <v>25700</v>
      </c>
      <c r="R472" s="169">
        <f>設定!$F$3</f>
        <v>1</v>
      </c>
      <c r="S472" s="130">
        <f>設定!$E$6</f>
        <v>1</v>
      </c>
      <c r="T472" s="950">
        <f t="shared" si="115"/>
        <v>25700</v>
      </c>
      <c r="U472" s="130">
        <f>設定!$E$12</f>
        <v>0</v>
      </c>
      <c r="V472" s="130">
        <f>設定!$I$12</f>
        <v>1</v>
      </c>
      <c r="W472" s="170">
        <f>設定!$K$25</f>
        <v>0</v>
      </c>
      <c r="X472" s="951">
        <f t="shared" si="113"/>
        <v>25700</v>
      </c>
      <c r="Y472" s="130">
        <f>設定!$E$35</f>
        <v>0</v>
      </c>
      <c r="Z472" s="130">
        <f>設定!$I$35</f>
        <v>1</v>
      </c>
      <c r="AA472" s="171">
        <f>設定!$D$41</f>
        <v>0</v>
      </c>
      <c r="AB472" s="170">
        <f>設定!$K$51</f>
        <v>1</v>
      </c>
      <c r="AC472" s="950">
        <f t="shared" si="111"/>
        <v>25700</v>
      </c>
      <c r="AD472" s="169">
        <f>設定!$D$78</f>
        <v>1.1000000000000001</v>
      </c>
      <c r="AE472" s="130">
        <f>設定!$E$82</f>
        <v>0</v>
      </c>
      <c r="AF472" s="130">
        <f>設定!$I$82</f>
        <v>0</v>
      </c>
      <c r="AG472" s="952">
        <f t="shared" ref="AG472:AG482" si="118">IF(AE472=0,ROUND(AD472*AC472,-AF472),IF(AE472=1,ROUNDUP(AD472*AC472,-AF472),IF(AE472=2,ROUNDDOWN(AD472*AC472,-AF472))))</f>
        <v>28270</v>
      </c>
      <c r="AH472" s="130">
        <f>設定!$E$35</f>
        <v>0</v>
      </c>
      <c r="AI472" s="130">
        <f>設定!$I$35</f>
        <v>1</v>
      </c>
      <c r="AJ472" s="170">
        <f>設定!$K$70</f>
        <v>0</v>
      </c>
      <c r="AK472" s="953">
        <f t="shared" si="112"/>
        <v>25700</v>
      </c>
      <c r="AL472" s="169">
        <f>設定!$D$78</f>
        <v>1.1000000000000001</v>
      </c>
      <c r="AM472" s="130">
        <f>設定!$E$82</f>
        <v>0</v>
      </c>
      <c r="AN472" s="130">
        <f>設定!$I$82</f>
        <v>0</v>
      </c>
      <c r="AO472" s="954">
        <f t="shared" si="114"/>
        <v>28270</v>
      </c>
      <c r="AP472" s="167"/>
      <c r="AQ472" s="206">
        <f t="shared" si="116"/>
        <v>1</v>
      </c>
    </row>
    <row r="473" spans="2:43">
      <c r="B473" s="246">
        <v>1</v>
      </c>
      <c r="D473" s="1" t="s">
        <v>1112</v>
      </c>
      <c r="E473" s="1" t="s">
        <v>1343</v>
      </c>
      <c r="F473" s="1" t="s">
        <v>299</v>
      </c>
      <c r="G473" s="208">
        <v>235</v>
      </c>
      <c r="H473" s="208">
        <v>50</v>
      </c>
      <c r="I473" s="208">
        <v>14</v>
      </c>
      <c r="M473" s="130" t="s">
        <v>1837</v>
      </c>
      <c r="N473" s="1" t="s">
        <v>1003</v>
      </c>
      <c r="O473" s="1" t="s">
        <v>1622</v>
      </c>
      <c r="P473" s="1" t="str">
        <f t="shared" si="117"/>
        <v/>
      </c>
      <c r="Q473" s="168">
        <v>23300</v>
      </c>
      <c r="R473" s="169">
        <f>設定!$F$3</f>
        <v>1</v>
      </c>
      <c r="S473" s="130">
        <f>設定!$E$6</f>
        <v>1</v>
      </c>
      <c r="T473" s="950">
        <f t="shared" si="115"/>
        <v>23300</v>
      </c>
      <c r="U473" s="130">
        <f>設定!$E$12</f>
        <v>0</v>
      </c>
      <c r="V473" s="130">
        <f>設定!$I$12</f>
        <v>1</v>
      </c>
      <c r="W473" s="170">
        <f>設定!$K$25</f>
        <v>0</v>
      </c>
      <c r="X473" s="951">
        <f t="shared" si="113"/>
        <v>23300</v>
      </c>
      <c r="Y473" s="130">
        <f>設定!$E$35</f>
        <v>0</v>
      </c>
      <c r="Z473" s="130">
        <f>設定!$I$35</f>
        <v>1</v>
      </c>
      <c r="AA473" s="171">
        <f>設定!$D$41</f>
        <v>0</v>
      </c>
      <c r="AB473" s="170">
        <f>設定!$K$51</f>
        <v>1</v>
      </c>
      <c r="AC473" s="950">
        <f t="shared" si="111"/>
        <v>23300</v>
      </c>
      <c r="AD473" s="169">
        <f>設定!$D$78</f>
        <v>1.1000000000000001</v>
      </c>
      <c r="AE473" s="130">
        <f>設定!$E$82</f>
        <v>0</v>
      </c>
      <c r="AF473" s="130">
        <f>設定!$I$82</f>
        <v>0</v>
      </c>
      <c r="AG473" s="952">
        <f t="shared" si="118"/>
        <v>25630</v>
      </c>
      <c r="AH473" s="130">
        <f>設定!$E$35</f>
        <v>0</v>
      </c>
      <c r="AI473" s="130">
        <f>設定!$I$35</f>
        <v>1</v>
      </c>
      <c r="AJ473" s="170">
        <f>設定!$K$70</f>
        <v>0</v>
      </c>
      <c r="AK473" s="953">
        <f t="shared" si="112"/>
        <v>23300</v>
      </c>
      <c r="AL473" s="169">
        <f>設定!$D$78</f>
        <v>1.1000000000000001</v>
      </c>
      <c r="AM473" s="130">
        <f>設定!$E$82</f>
        <v>0</v>
      </c>
      <c r="AN473" s="130">
        <f>設定!$I$82</f>
        <v>0</v>
      </c>
      <c r="AO473" s="954">
        <f t="shared" si="114"/>
        <v>25630</v>
      </c>
      <c r="AP473" s="167"/>
      <c r="AQ473" s="206">
        <f t="shared" si="116"/>
        <v>1</v>
      </c>
    </row>
    <row r="474" spans="2:43">
      <c r="B474" s="246">
        <v>1</v>
      </c>
      <c r="D474" s="1" t="s">
        <v>0</v>
      </c>
      <c r="E474" s="1" t="s">
        <v>1343</v>
      </c>
      <c r="F474" s="1" t="s">
        <v>299</v>
      </c>
      <c r="G474" s="208">
        <v>265</v>
      </c>
      <c r="H474" s="208">
        <v>50</v>
      </c>
      <c r="I474" s="208">
        <v>14</v>
      </c>
      <c r="M474" s="130" t="s">
        <v>1837</v>
      </c>
      <c r="N474" s="1" t="s">
        <v>1006</v>
      </c>
      <c r="O474" s="1" t="s">
        <v>1623</v>
      </c>
      <c r="P474" s="1" t="str">
        <f t="shared" si="117"/>
        <v/>
      </c>
      <c r="Q474" s="168">
        <v>27200</v>
      </c>
      <c r="R474" s="169">
        <f>設定!$F$3</f>
        <v>1</v>
      </c>
      <c r="S474" s="130">
        <f>設定!$E$6</f>
        <v>1</v>
      </c>
      <c r="T474" s="950">
        <f t="shared" si="115"/>
        <v>27200</v>
      </c>
      <c r="U474" s="130">
        <f>設定!$E$12</f>
        <v>0</v>
      </c>
      <c r="V474" s="130">
        <f>設定!$I$12</f>
        <v>1</v>
      </c>
      <c r="W474" s="170">
        <f>設定!$K$25</f>
        <v>0</v>
      </c>
      <c r="X474" s="951">
        <f t="shared" si="113"/>
        <v>27200</v>
      </c>
      <c r="Y474" s="130">
        <f>設定!$E$35</f>
        <v>0</v>
      </c>
      <c r="Z474" s="130">
        <f>設定!$I$35</f>
        <v>1</v>
      </c>
      <c r="AA474" s="171">
        <f>設定!$D$41</f>
        <v>0</v>
      </c>
      <c r="AB474" s="170">
        <f>設定!$K$51</f>
        <v>1</v>
      </c>
      <c r="AC474" s="950">
        <f t="shared" si="111"/>
        <v>27200</v>
      </c>
      <c r="AD474" s="169">
        <f>設定!$D$78</f>
        <v>1.1000000000000001</v>
      </c>
      <c r="AE474" s="130">
        <f>設定!$E$82</f>
        <v>0</v>
      </c>
      <c r="AF474" s="130">
        <f>設定!$I$82</f>
        <v>0</v>
      </c>
      <c r="AG474" s="952">
        <f t="shared" si="118"/>
        <v>29920</v>
      </c>
      <c r="AH474" s="130">
        <f>設定!$E$35</f>
        <v>0</v>
      </c>
      <c r="AI474" s="130">
        <f>設定!$I$35</f>
        <v>1</v>
      </c>
      <c r="AJ474" s="170">
        <f>設定!$K$70</f>
        <v>0</v>
      </c>
      <c r="AK474" s="953">
        <f t="shared" si="112"/>
        <v>27200</v>
      </c>
      <c r="AL474" s="169">
        <f>設定!$D$78</f>
        <v>1.1000000000000001</v>
      </c>
      <c r="AM474" s="130">
        <f>設定!$E$82</f>
        <v>0</v>
      </c>
      <c r="AN474" s="130">
        <f>設定!$I$82</f>
        <v>0</v>
      </c>
      <c r="AO474" s="954">
        <f t="shared" si="114"/>
        <v>29920</v>
      </c>
      <c r="AP474" s="167"/>
      <c r="AQ474" s="206">
        <f t="shared" si="116"/>
        <v>1</v>
      </c>
    </row>
    <row r="475" spans="2:43">
      <c r="B475" s="246">
        <v>1</v>
      </c>
      <c r="D475" s="1" t="s">
        <v>1111</v>
      </c>
      <c r="E475" s="1" t="s">
        <v>1343</v>
      </c>
      <c r="F475" s="1" t="s">
        <v>299</v>
      </c>
      <c r="G475" s="208">
        <v>225</v>
      </c>
      <c r="H475" s="208">
        <v>50</v>
      </c>
      <c r="I475" s="208">
        <v>12.5</v>
      </c>
      <c r="M475" s="174" t="s">
        <v>1730</v>
      </c>
      <c r="N475" s="1" t="s">
        <v>687</v>
      </c>
      <c r="O475" s="1" t="s">
        <v>1624</v>
      </c>
      <c r="P475" s="1" t="str">
        <f t="shared" si="117"/>
        <v>△</v>
      </c>
      <c r="Q475" s="168">
        <v>19000</v>
      </c>
      <c r="R475" s="169">
        <f>設定!$F$3</f>
        <v>1</v>
      </c>
      <c r="S475" s="130">
        <f>設定!$E$6</f>
        <v>1</v>
      </c>
      <c r="T475" s="950">
        <f t="shared" si="115"/>
        <v>19000</v>
      </c>
      <c r="U475" s="130">
        <f>設定!$E$12</f>
        <v>0</v>
      </c>
      <c r="V475" s="130">
        <f>設定!$I$12</f>
        <v>1</v>
      </c>
      <c r="W475" s="170">
        <f>設定!$K$25</f>
        <v>0</v>
      </c>
      <c r="X475" s="951">
        <f t="shared" si="113"/>
        <v>19000</v>
      </c>
      <c r="Y475" s="130">
        <f>設定!$E$35</f>
        <v>0</v>
      </c>
      <c r="Z475" s="130">
        <f>設定!$I$35</f>
        <v>1</v>
      </c>
      <c r="AA475" s="171">
        <f>設定!$D$41</f>
        <v>0</v>
      </c>
      <c r="AB475" s="170">
        <f>設定!$K$51</f>
        <v>1</v>
      </c>
      <c r="AC475" s="950">
        <f t="shared" si="111"/>
        <v>19000</v>
      </c>
      <c r="AD475" s="169">
        <f>設定!$D$78</f>
        <v>1.1000000000000001</v>
      </c>
      <c r="AE475" s="130">
        <f>設定!$E$82</f>
        <v>0</v>
      </c>
      <c r="AF475" s="130">
        <f>設定!$I$82</f>
        <v>0</v>
      </c>
      <c r="AG475" s="952">
        <f t="shared" si="118"/>
        <v>20900</v>
      </c>
      <c r="AH475" s="130">
        <f>設定!$E$35</f>
        <v>0</v>
      </c>
      <c r="AI475" s="130">
        <f>設定!$I$35</f>
        <v>1</v>
      </c>
      <c r="AJ475" s="170">
        <f>設定!$K$70</f>
        <v>0</v>
      </c>
      <c r="AK475" s="953">
        <f t="shared" si="112"/>
        <v>19000</v>
      </c>
      <c r="AL475" s="169">
        <f>設定!$D$78</f>
        <v>1.1000000000000001</v>
      </c>
      <c r="AM475" s="130">
        <f>設定!$E$82</f>
        <v>0</v>
      </c>
      <c r="AN475" s="130">
        <f>設定!$I$82</f>
        <v>0</v>
      </c>
      <c r="AO475" s="954">
        <f t="shared" si="114"/>
        <v>20900</v>
      </c>
      <c r="AP475" s="167"/>
      <c r="AQ475" s="206">
        <f t="shared" si="116"/>
        <v>1</v>
      </c>
    </row>
    <row r="476" spans="2:43">
      <c r="B476" s="246">
        <v>1</v>
      </c>
      <c r="D476" s="1" t="s">
        <v>486</v>
      </c>
      <c r="E476" s="1" t="s">
        <v>1343</v>
      </c>
      <c r="F476" s="1" t="s">
        <v>930</v>
      </c>
      <c r="G476" s="208">
        <v>195</v>
      </c>
      <c r="H476" s="208">
        <v>65</v>
      </c>
      <c r="I476" s="208">
        <v>16</v>
      </c>
      <c r="N476" s="1" t="s">
        <v>61</v>
      </c>
      <c r="O476" s="1" t="s">
        <v>1625</v>
      </c>
      <c r="P476" s="1" t="str">
        <f t="shared" si="117"/>
        <v/>
      </c>
      <c r="Q476" s="168">
        <v>33300</v>
      </c>
      <c r="R476" s="186">
        <f>設定!$F$3</f>
        <v>1</v>
      </c>
      <c r="S476" s="130">
        <f>設定!$E$6</f>
        <v>1</v>
      </c>
      <c r="T476" s="950">
        <f t="shared" si="115"/>
        <v>33300</v>
      </c>
      <c r="U476" s="130">
        <f>設定!$E$12</f>
        <v>0</v>
      </c>
      <c r="V476" s="130">
        <f>設定!$I$12</f>
        <v>1</v>
      </c>
      <c r="W476" s="187">
        <f>設定!$K$26</f>
        <v>0</v>
      </c>
      <c r="X476" s="951">
        <f t="shared" si="113"/>
        <v>33300</v>
      </c>
      <c r="Y476" s="130">
        <f>設定!$E$35</f>
        <v>0</v>
      </c>
      <c r="Z476" s="130">
        <f>設定!$I$35</f>
        <v>1</v>
      </c>
      <c r="AA476" s="188">
        <f>設定!$D$41</f>
        <v>0</v>
      </c>
      <c r="AB476" s="187">
        <f>設定!$K$52</f>
        <v>1</v>
      </c>
      <c r="AC476" s="950">
        <f t="shared" si="111"/>
        <v>33300</v>
      </c>
      <c r="AD476" s="186">
        <f>設定!$D$78</f>
        <v>1.1000000000000001</v>
      </c>
      <c r="AE476" s="130">
        <f>設定!$E$82</f>
        <v>0</v>
      </c>
      <c r="AF476" s="130">
        <f>設定!$I$82</f>
        <v>0</v>
      </c>
      <c r="AG476" s="952">
        <f t="shared" si="118"/>
        <v>36630</v>
      </c>
      <c r="AH476" s="130">
        <f>設定!$E$35</f>
        <v>0</v>
      </c>
      <c r="AI476" s="130">
        <f>設定!$I$35</f>
        <v>1</v>
      </c>
      <c r="AJ476" s="187">
        <f>設定!$K$71</f>
        <v>0</v>
      </c>
      <c r="AK476" s="953">
        <f t="shared" si="112"/>
        <v>33300</v>
      </c>
      <c r="AL476" s="186">
        <f>設定!$D$78</f>
        <v>1.1000000000000001</v>
      </c>
      <c r="AM476" s="130">
        <f>設定!$E$82</f>
        <v>0</v>
      </c>
      <c r="AN476" s="130">
        <f>設定!$I$82</f>
        <v>0</v>
      </c>
      <c r="AO476" s="954">
        <f t="shared" si="114"/>
        <v>36630</v>
      </c>
      <c r="AP476" s="167"/>
      <c r="AQ476" s="206">
        <f t="shared" si="116"/>
        <v>1</v>
      </c>
    </row>
    <row r="477" spans="2:43">
      <c r="B477" s="246">
        <v>1</v>
      </c>
      <c r="D477" s="1" t="s">
        <v>487</v>
      </c>
      <c r="E477" s="1" t="s">
        <v>1343</v>
      </c>
      <c r="F477" s="1" t="s">
        <v>929</v>
      </c>
      <c r="G477" s="209">
        <v>205</v>
      </c>
      <c r="H477" s="209">
        <v>70</v>
      </c>
      <c r="I477" s="209">
        <v>15</v>
      </c>
      <c r="M477" s="130" t="s">
        <v>1730</v>
      </c>
      <c r="N477" s="1" t="s">
        <v>83</v>
      </c>
      <c r="O477" s="1" t="s">
        <v>1626</v>
      </c>
      <c r="P477" s="1" t="str">
        <f t="shared" si="117"/>
        <v>△</v>
      </c>
      <c r="Q477" s="167">
        <v>30200</v>
      </c>
      <c r="R477" s="183">
        <f>設定!$F$3</f>
        <v>1</v>
      </c>
      <c r="S477" s="130">
        <f>設定!$E$6</f>
        <v>1</v>
      </c>
      <c r="T477" s="151">
        <f t="shared" si="115"/>
        <v>30200</v>
      </c>
      <c r="U477" s="130">
        <f>設定!$E$12</f>
        <v>0</v>
      </c>
      <c r="V477" s="130">
        <f>設定!$I$12</f>
        <v>1</v>
      </c>
      <c r="W477" s="184">
        <f>設定!$K$26</f>
        <v>0</v>
      </c>
      <c r="X477" s="152">
        <f t="shared" si="113"/>
        <v>30200</v>
      </c>
      <c r="Y477" s="130">
        <f>設定!$E$35</f>
        <v>0</v>
      </c>
      <c r="Z477" s="130">
        <f>設定!$I$35</f>
        <v>1</v>
      </c>
      <c r="AA477" s="185">
        <f>設定!$D$41</f>
        <v>0</v>
      </c>
      <c r="AB477" s="184">
        <f>設定!$K$52</f>
        <v>1</v>
      </c>
      <c r="AC477" s="151">
        <f t="shared" si="111"/>
        <v>30200</v>
      </c>
      <c r="AD477" s="183">
        <f>設定!$D$78</f>
        <v>1.1000000000000001</v>
      </c>
      <c r="AE477" s="130">
        <f>設定!$E$82</f>
        <v>0</v>
      </c>
      <c r="AF477" s="130">
        <f>設定!$I$82</f>
        <v>0</v>
      </c>
      <c r="AG477" s="157">
        <f t="shared" si="118"/>
        <v>33220</v>
      </c>
      <c r="AH477" s="130">
        <f>設定!$E$35</f>
        <v>0</v>
      </c>
      <c r="AI477" s="130">
        <f>設定!$I$35</f>
        <v>1</v>
      </c>
      <c r="AJ477" s="184">
        <f>設定!$K$71</f>
        <v>0</v>
      </c>
      <c r="AK477" s="156">
        <f t="shared" si="112"/>
        <v>30200</v>
      </c>
      <c r="AL477" s="183">
        <f>設定!$D$78</f>
        <v>1.1000000000000001</v>
      </c>
      <c r="AM477" s="130">
        <f>設定!$E$82</f>
        <v>0</v>
      </c>
      <c r="AN477" s="130">
        <f>設定!$I$82</f>
        <v>0</v>
      </c>
      <c r="AO477" s="155">
        <f t="shared" si="114"/>
        <v>33220</v>
      </c>
      <c r="AP477" s="167"/>
      <c r="AQ477" s="206">
        <f t="shared" si="116"/>
        <v>1</v>
      </c>
    </row>
    <row r="478" spans="2:43">
      <c r="B478" s="246">
        <v>1</v>
      </c>
      <c r="D478" s="1" t="s">
        <v>488</v>
      </c>
      <c r="E478" s="1" t="s">
        <v>1343</v>
      </c>
      <c r="F478" s="1" t="s">
        <v>929</v>
      </c>
      <c r="G478" s="209">
        <v>750</v>
      </c>
      <c r="H478" s="209"/>
      <c r="I478" s="209">
        <v>16</v>
      </c>
      <c r="M478" s="130" t="s">
        <v>1730</v>
      </c>
      <c r="N478" s="1" t="s">
        <v>688</v>
      </c>
      <c r="O478" s="1" t="s">
        <v>1627</v>
      </c>
      <c r="P478" s="1" t="str">
        <f t="shared" si="117"/>
        <v>△</v>
      </c>
      <c r="Q478" s="167">
        <v>27600</v>
      </c>
      <c r="R478" s="183">
        <f>設定!$F$3</f>
        <v>1</v>
      </c>
      <c r="S478" s="130">
        <f>設定!$E$6</f>
        <v>1</v>
      </c>
      <c r="T478" s="151">
        <f t="shared" si="115"/>
        <v>27600</v>
      </c>
      <c r="U478" s="130">
        <f>設定!$E$12</f>
        <v>0</v>
      </c>
      <c r="V478" s="130">
        <f>設定!$I$12</f>
        <v>1</v>
      </c>
      <c r="W478" s="184">
        <f>設定!$K$26</f>
        <v>0</v>
      </c>
      <c r="X478" s="152">
        <f t="shared" si="113"/>
        <v>27600</v>
      </c>
      <c r="Y478" s="130">
        <f>設定!$E$35</f>
        <v>0</v>
      </c>
      <c r="Z478" s="130">
        <f>設定!$I$35</f>
        <v>1</v>
      </c>
      <c r="AA478" s="185">
        <f>設定!$D$41</f>
        <v>0</v>
      </c>
      <c r="AB478" s="184">
        <f>設定!$K$52</f>
        <v>1</v>
      </c>
      <c r="AC478" s="151">
        <f t="shared" si="111"/>
        <v>27600</v>
      </c>
      <c r="AD478" s="183">
        <f>設定!$D$78</f>
        <v>1.1000000000000001</v>
      </c>
      <c r="AE478" s="130">
        <f>設定!$E$82</f>
        <v>0</v>
      </c>
      <c r="AF478" s="130">
        <f>設定!$I$82</f>
        <v>0</v>
      </c>
      <c r="AG478" s="157">
        <f t="shared" si="118"/>
        <v>30360</v>
      </c>
      <c r="AH478" s="130">
        <f>設定!$E$35</f>
        <v>0</v>
      </c>
      <c r="AI478" s="130">
        <f>設定!$I$35</f>
        <v>1</v>
      </c>
      <c r="AJ478" s="184">
        <f>設定!$K$71</f>
        <v>0</v>
      </c>
      <c r="AK478" s="156">
        <f t="shared" si="112"/>
        <v>27600</v>
      </c>
      <c r="AL478" s="183">
        <f>設定!$D$78</f>
        <v>1.1000000000000001</v>
      </c>
      <c r="AM478" s="130">
        <f>設定!$E$82</f>
        <v>0</v>
      </c>
      <c r="AN478" s="130">
        <f>設定!$I$82</f>
        <v>0</v>
      </c>
      <c r="AO478" s="155">
        <f t="shared" si="114"/>
        <v>30360</v>
      </c>
      <c r="AP478" s="167"/>
      <c r="AQ478" s="206">
        <f t="shared" si="116"/>
        <v>1</v>
      </c>
    </row>
    <row r="479" spans="2:43">
      <c r="B479" s="246">
        <v>1</v>
      </c>
      <c r="D479" s="1" t="s">
        <v>489</v>
      </c>
      <c r="E479" s="1" t="s">
        <v>1343</v>
      </c>
      <c r="F479" s="1" t="s">
        <v>929</v>
      </c>
      <c r="G479" s="209">
        <v>600</v>
      </c>
      <c r="H479" s="209"/>
      <c r="I479" s="209">
        <v>15</v>
      </c>
      <c r="M479" s="130" t="s">
        <v>1730</v>
      </c>
      <c r="N479" s="1" t="s">
        <v>689</v>
      </c>
      <c r="O479" s="1" t="s">
        <v>1628</v>
      </c>
      <c r="P479" s="1" t="str">
        <f t="shared" si="117"/>
        <v>△</v>
      </c>
      <c r="Q479" s="167">
        <v>21400</v>
      </c>
      <c r="R479" s="183">
        <f>設定!$F$3</f>
        <v>1</v>
      </c>
      <c r="S479" s="130">
        <f>設定!$E$6</f>
        <v>1</v>
      </c>
      <c r="T479" s="151">
        <f t="shared" si="115"/>
        <v>21400</v>
      </c>
      <c r="U479" s="130">
        <f>設定!$E$12</f>
        <v>0</v>
      </c>
      <c r="V479" s="130">
        <f>設定!$I$12</f>
        <v>1</v>
      </c>
      <c r="W479" s="184">
        <f>設定!$K$26</f>
        <v>0</v>
      </c>
      <c r="X479" s="152">
        <f t="shared" si="113"/>
        <v>21400</v>
      </c>
      <c r="Y479" s="130">
        <f>設定!$E$35</f>
        <v>0</v>
      </c>
      <c r="Z479" s="130">
        <f>設定!$I$35</f>
        <v>1</v>
      </c>
      <c r="AA479" s="185">
        <f>設定!$D$41</f>
        <v>0</v>
      </c>
      <c r="AB479" s="184">
        <f>設定!$K$52</f>
        <v>1</v>
      </c>
      <c r="AC479" s="151">
        <f t="shared" si="111"/>
        <v>21400</v>
      </c>
      <c r="AD479" s="183">
        <f>設定!$D$78</f>
        <v>1.1000000000000001</v>
      </c>
      <c r="AE479" s="130">
        <f>設定!$E$82</f>
        <v>0</v>
      </c>
      <c r="AF479" s="130">
        <f>設定!$I$82</f>
        <v>0</v>
      </c>
      <c r="AG479" s="157">
        <f t="shared" si="118"/>
        <v>23540</v>
      </c>
      <c r="AH479" s="130">
        <f>設定!$E$35</f>
        <v>0</v>
      </c>
      <c r="AI479" s="130">
        <f>設定!$I$35</f>
        <v>1</v>
      </c>
      <c r="AJ479" s="184">
        <f>設定!$K$71</f>
        <v>0</v>
      </c>
      <c r="AK479" s="156">
        <f t="shared" si="112"/>
        <v>21400</v>
      </c>
      <c r="AL479" s="183">
        <f>設定!$D$78</f>
        <v>1.1000000000000001</v>
      </c>
      <c r="AM479" s="130">
        <f>設定!$E$82</f>
        <v>0</v>
      </c>
      <c r="AN479" s="130">
        <f>設定!$I$82</f>
        <v>0</v>
      </c>
      <c r="AO479" s="155">
        <f t="shared" si="114"/>
        <v>23540</v>
      </c>
      <c r="AP479" s="167"/>
      <c r="AQ479" s="206">
        <f t="shared" si="116"/>
        <v>1</v>
      </c>
    </row>
    <row r="480" spans="2:43">
      <c r="B480" s="246">
        <v>1</v>
      </c>
      <c r="D480" s="1" t="s">
        <v>490</v>
      </c>
      <c r="E480" s="1" t="s">
        <v>1343</v>
      </c>
      <c r="F480" s="1" t="s">
        <v>929</v>
      </c>
      <c r="G480" s="209">
        <v>650</v>
      </c>
      <c r="H480" s="209"/>
      <c r="I480" s="209">
        <v>15</v>
      </c>
      <c r="M480" s="130" t="s">
        <v>1730</v>
      </c>
      <c r="N480" s="1" t="s">
        <v>690</v>
      </c>
      <c r="O480" s="1" t="s">
        <v>1629</v>
      </c>
      <c r="P480" s="1" t="str">
        <f t="shared" si="117"/>
        <v>△</v>
      </c>
      <c r="Q480" s="167">
        <v>24000</v>
      </c>
      <c r="R480" s="183">
        <f>設定!$F$3</f>
        <v>1</v>
      </c>
      <c r="S480" s="130">
        <f>設定!$E$6</f>
        <v>1</v>
      </c>
      <c r="T480" s="151">
        <f t="shared" si="115"/>
        <v>24000</v>
      </c>
      <c r="U480" s="130">
        <f>設定!$E$12</f>
        <v>0</v>
      </c>
      <c r="V480" s="130">
        <f>設定!$I$12</f>
        <v>1</v>
      </c>
      <c r="W480" s="184">
        <f>設定!$K$26</f>
        <v>0</v>
      </c>
      <c r="X480" s="152">
        <f t="shared" si="113"/>
        <v>24000</v>
      </c>
      <c r="Y480" s="130">
        <f>設定!$E$35</f>
        <v>0</v>
      </c>
      <c r="Z480" s="130">
        <f>設定!$I$35</f>
        <v>1</v>
      </c>
      <c r="AA480" s="185">
        <f>設定!$D$41</f>
        <v>0</v>
      </c>
      <c r="AB480" s="184">
        <f>設定!$K$52</f>
        <v>1</v>
      </c>
      <c r="AC480" s="151">
        <f t="shared" si="111"/>
        <v>24000</v>
      </c>
      <c r="AD480" s="183">
        <f>設定!$D$78</f>
        <v>1.1000000000000001</v>
      </c>
      <c r="AE480" s="130">
        <f>設定!$E$82</f>
        <v>0</v>
      </c>
      <c r="AF480" s="130">
        <f>設定!$I$82</f>
        <v>0</v>
      </c>
      <c r="AG480" s="157">
        <f t="shared" si="118"/>
        <v>26400</v>
      </c>
      <c r="AH480" s="130">
        <f>設定!$E$35</f>
        <v>0</v>
      </c>
      <c r="AI480" s="130">
        <f>設定!$I$35</f>
        <v>1</v>
      </c>
      <c r="AJ480" s="184">
        <f>設定!$K$71</f>
        <v>0</v>
      </c>
      <c r="AK480" s="156">
        <f t="shared" si="112"/>
        <v>24000</v>
      </c>
      <c r="AL480" s="183">
        <f>設定!$D$78</f>
        <v>1.1000000000000001</v>
      </c>
      <c r="AM480" s="130">
        <f>設定!$E$82</f>
        <v>0</v>
      </c>
      <c r="AN480" s="130">
        <f>設定!$I$82</f>
        <v>0</v>
      </c>
      <c r="AO480" s="155">
        <f t="shared" si="114"/>
        <v>26400</v>
      </c>
      <c r="AP480" s="167"/>
      <c r="AQ480" s="206">
        <f t="shared" si="116"/>
        <v>1</v>
      </c>
    </row>
    <row r="481" spans="2:43">
      <c r="B481" s="246">
        <v>1</v>
      </c>
      <c r="D481" s="1" t="s">
        <v>491</v>
      </c>
      <c r="E481" s="1" t="s">
        <v>1343</v>
      </c>
      <c r="F481" s="1" t="s">
        <v>929</v>
      </c>
      <c r="G481" s="209">
        <v>650</v>
      </c>
      <c r="H481" s="209"/>
      <c r="I481" s="209">
        <v>15</v>
      </c>
      <c r="M481" s="130" t="s">
        <v>1730</v>
      </c>
      <c r="N481" s="1" t="s">
        <v>690</v>
      </c>
      <c r="O481" s="1" t="s">
        <v>1630</v>
      </c>
      <c r="P481" s="1" t="str">
        <f t="shared" si="117"/>
        <v>△</v>
      </c>
      <c r="Q481" s="167">
        <v>22800</v>
      </c>
      <c r="R481" s="183">
        <f>設定!$F$3</f>
        <v>1</v>
      </c>
      <c r="S481" s="130">
        <f>設定!$E$6</f>
        <v>1</v>
      </c>
      <c r="T481" s="151">
        <f t="shared" si="115"/>
        <v>22800</v>
      </c>
      <c r="U481" s="130">
        <f>設定!$E$12</f>
        <v>0</v>
      </c>
      <c r="V481" s="130">
        <f>設定!$I$12</f>
        <v>1</v>
      </c>
      <c r="W481" s="184">
        <f>設定!$K$26</f>
        <v>0</v>
      </c>
      <c r="X481" s="152">
        <f t="shared" si="113"/>
        <v>22800</v>
      </c>
      <c r="Y481" s="130">
        <f>設定!$E$35</f>
        <v>0</v>
      </c>
      <c r="Z481" s="130">
        <f>設定!$I$35</f>
        <v>1</v>
      </c>
      <c r="AA481" s="185">
        <f>設定!$D$41</f>
        <v>0</v>
      </c>
      <c r="AB481" s="184">
        <f>設定!$K$52</f>
        <v>1</v>
      </c>
      <c r="AC481" s="151">
        <f t="shared" si="111"/>
        <v>22800</v>
      </c>
      <c r="AD481" s="183">
        <f>設定!$D$78</f>
        <v>1.1000000000000001</v>
      </c>
      <c r="AE481" s="130">
        <f>設定!$E$82</f>
        <v>0</v>
      </c>
      <c r="AF481" s="130">
        <f>設定!$I$82</f>
        <v>0</v>
      </c>
      <c r="AG481" s="157">
        <f t="shared" si="118"/>
        <v>25080</v>
      </c>
      <c r="AH481" s="130">
        <f>設定!$E$35</f>
        <v>0</v>
      </c>
      <c r="AI481" s="130">
        <f>設定!$I$35</f>
        <v>1</v>
      </c>
      <c r="AJ481" s="184">
        <f>設定!$K$71</f>
        <v>0</v>
      </c>
      <c r="AK481" s="156">
        <f t="shared" si="112"/>
        <v>22800</v>
      </c>
      <c r="AL481" s="183">
        <f>設定!$D$78</f>
        <v>1.1000000000000001</v>
      </c>
      <c r="AM481" s="130">
        <f>設定!$E$82</f>
        <v>0</v>
      </c>
      <c r="AN481" s="130">
        <f>設定!$I$82</f>
        <v>0</v>
      </c>
      <c r="AO481" s="155">
        <f t="shared" si="114"/>
        <v>25080</v>
      </c>
      <c r="AP481" s="167"/>
      <c r="AQ481" s="206">
        <f t="shared" si="116"/>
        <v>1</v>
      </c>
    </row>
    <row r="482" spans="2:43">
      <c r="B482" s="246">
        <v>1</v>
      </c>
      <c r="D482" s="1" t="s">
        <v>931</v>
      </c>
      <c r="E482" s="1" t="s">
        <v>1343</v>
      </c>
      <c r="F482" s="1" t="s">
        <v>929</v>
      </c>
      <c r="G482" s="209">
        <v>750</v>
      </c>
      <c r="H482" s="209"/>
      <c r="I482" s="209">
        <v>15</v>
      </c>
      <c r="M482" s="130" t="s">
        <v>1730</v>
      </c>
      <c r="N482" s="1" t="s">
        <v>691</v>
      </c>
      <c r="O482" s="1" t="s">
        <v>1631</v>
      </c>
      <c r="P482" s="1" t="str">
        <f t="shared" si="117"/>
        <v>△</v>
      </c>
      <c r="Q482" s="167">
        <v>27900</v>
      </c>
      <c r="R482" s="183">
        <f>設定!$F$3</f>
        <v>1</v>
      </c>
      <c r="S482" s="130">
        <f>設定!$E$6</f>
        <v>1</v>
      </c>
      <c r="T482" s="151">
        <f t="shared" si="115"/>
        <v>27900</v>
      </c>
      <c r="U482" s="130">
        <f>設定!$E$12</f>
        <v>0</v>
      </c>
      <c r="V482" s="130">
        <f>設定!$I$12</f>
        <v>1</v>
      </c>
      <c r="W482" s="184">
        <f>設定!$K$26</f>
        <v>0</v>
      </c>
      <c r="X482" s="152">
        <f t="shared" si="113"/>
        <v>27900</v>
      </c>
      <c r="Y482" s="130">
        <f>設定!$E$35</f>
        <v>0</v>
      </c>
      <c r="Z482" s="130">
        <f>設定!$I$35</f>
        <v>1</v>
      </c>
      <c r="AA482" s="185">
        <f>設定!$D$41</f>
        <v>0</v>
      </c>
      <c r="AB482" s="184">
        <f>設定!$K$52</f>
        <v>1</v>
      </c>
      <c r="AC482" s="151">
        <f t="shared" si="111"/>
        <v>27900</v>
      </c>
      <c r="AD482" s="183">
        <f>設定!$D$78</f>
        <v>1.1000000000000001</v>
      </c>
      <c r="AE482" s="130">
        <f>設定!$E$82</f>
        <v>0</v>
      </c>
      <c r="AF482" s="130">
        <f>設定!$I$82</f>
        <v>0</v>
      </c>
      <c r="AG482" s="157">
        <f t="shared" si="118"/>
        <v>30690</v>
      </c>
      <c r="AH482" s="130">
        <f>設定!$E$35</f>
        <v>0</v>
      </c>
      <c r="AI482" s="130">
        <f>設定!$I$35</f>
        <v>1</v>
      </c>
      <c r="AJ482" s="184">
        <f>設定!$K$71</f>
        <v>0</v>
      </c>
      <c r="AK482" s="156">
        <f>IF(AH482=0,ROUND(X482/(1-AJ482),-AI482),IF(AH482=1,ROUNDUP(X482/(1-AJ482),-AI482),IF(AH482=2,ROUNDDOWN(X482/(1-AJ482),-AI482))))</f>
        <v>27900</v>
      </c>
      <c r="AL482" s="183">
        <f>設定!$D$78</f>
        <v>1.1000000000000001</v>
      </c>
      <c r="AM482" s="130">
        <f>設定!$E$82</f>
        <v>0</v>
      </c>
      <c r="AN482" s="130">
        <f>設定!$I$82</f>
        <v>0</v>
      </c>
      <c r="AO482" s="155">
        <f t="shared" si="114"/>
        <v>30690</v>
      </c>
      <c r="AP482" s="167"/>
      <c r="AQ482" s="206">
        <f t="shared" si="116"/>
        <v>1</v>
      </c>
    </row>
    <row r="483" spans="2:43" ht="15" customHeight="1">
      <c r="P483" s="1" t="str">
        <f t="shared" si="117"/>
        <v/>
      </c>
      <c r="Q483" s="846"/>
      <c r="X483" s="152"/>
      <c r="AG483" s="157"/>
    </row>
    <row r="484" spans="2:43" ht="15" customHeight="1">
      <c r="P484" s="1" t="str">
        <f t="shared" si="117"/>
        <v/>
      </c>
      <c r="Q484" s="846"/>
      <c r="X484" s="152"/>
      <c r="AG484" s="157"/>
    </row>
    <row r="485" spans="2:43" ht="15" customHeight="1">
      <c r="P485" s="1" t="str">
        <f t="shared" si="117"/>
        <v/>
      </c>
      <c r="Q485" s="846"/>
      <c r="X485" s="152"/>
      <c r="AG485" s="157"/>
    </row>
    <row r="486" spans="2:43" ht="15" customHeight="1">
      <c r="P486" s="1" t="str">
        <f t="shared" si="117"/>
        <v/>
      </c>
      <c r="Q486" s="846"/>
      <c r="X486" s="152"/>
      <c r="AG486" s="157"/>
    </row>
    <row r="487" spans="2:43" ht="15" customHeight="1">
      <c r="P487" s="1" t="str">
        <f t="shared" si="117"/>
        <v/>
      </c>
      <c r="Q487" s="846"/>
      <c r="X487" s="152"/>
      <c r="AG487" s="157"/>
    </row>
    <row r="488" spans="2:43" ht="15" customHeight="1">
      <c r="P488" s="1" t="str">
        <f t="shared" si="117"/>
        <v/>
      </c>
      <c r="Q488" s="846"/>
      <c r="X488" s="152"/>
      <c r="AG488" s="157"/>
    </row>
    <row r="489" spans="2:43" ht="15" customHeight="1">
      <c r="P489" s="1" t="str">
        <f t="shared" si="117"/>
        <v/>
      </c>
      <c r="Q489" s="846"/>
      <c r="X489" s="152"/>
      <c r="AG489" s="157"/>
    </row>
    <row r="490" spans="2:43" ht="15" customHeight="1">
      <c r="P490" s="1" t="str">
        <f t="shared" si="117"/>
        <v/>
      </c>
      <c r="Q490" s="846"/>
      <c r="X490" s="152"/>
      <c r="AG490" s="157"/>
    </row>
    <row r="491" spans="2:43" ht="15" customHeight="1">
      <c r="P491" s="1" t="str">
        <f t="shared" si="117"/>
        <v/>
      </c>
      <c r="Q491" s="846"/>
      <c r="X491" s="152"/>
      <c r="AG491" s="157"/>
    </row>
    <row r="492" spans="2:43" ht="15" customHeight="1">
      <c r="P492" s="1" t="str">
        <f t="shared" si="117"/>
        <v/>
      </c>
      <c r="Q492" s="846"/>
      <c r="X492" s="152"/>
      <c r="AG492" s="157"/>
    </row>
    <row r="493" spans="2:43" ht="15" customHeight="1">
      <c r="P493" s="1" t="str">
        <f t="shared" si="117"/>
        <v/>
      </c>
      <c r="Q493" s="846"/>
      <c r="X493" s="152"/>
      <c r="AG493" s="157"/>
    </row>
    <row r="494" spans="2:43" ht="15" customHeight="1">
      <c r="P494" s="1" t="str">
        <f t="shared" si="117"/>
        <v/>
      </c>
      <c r="Q494" s="846"/>
      <c r="X494" s="152"/>
      <c r="AG494" s="157"/>
    </row>
    <row r="495" spans="2:43" ht="15" customHeight="1">
      <c r="P495" s="1" t="str">
        <f t="shared" si="117"/>
        <v/>
      </c>
      <c r="Q495" s="846"/>
      <c r="X495" s="152"/>
      <c r="AG495" s="157"/>
    </row>
    <row r="496" spans="2:43" ht="15" customHeight="1">
      <c r="P496" s="1" t="str">
        <f t="shared" si="117"/>
        <v/>
      </c>
      <c r="Q496" s="846"/>
      <c r="X496" s="152"/>
      <c r="AG496" s="157"/>
    </row>
    <row r="497" spans="16:33" ht="15" customHeight="1">
      <c r="P497" s="1" t="str">
        <f t="shared" si="117"/>
        <v/>
      </c>
      <c r="Q497" s="846"/>
      <c r="X497" s="152"/>
      <c r="AG497" s="157"/>
    </row>
    <row r="498" spans="16:33" ht="15" customHeight="1">
      <c r="P498" s="1" t="str">
        <f t="shared" si="117"/>
        <v/>
      </c>
      <c r="Q498" s="846"/>
      <c r="X498" s="152"/>
      <c r="AG498" s="157"/>
    </row>
    <row r="499" spans="16:33" ht="15" customHeight="1">
      <c r="P499" s="1" t="str">
        <f t="shared" si="117"/>
        <v/>
      </c>
      <c r="Q499" s="846"/>
      <c r="X499" s="152"/>
      <c r="AG499" s="157"/>
    </row>
    <row r="500" spans="16:33" ht="15" customHeight="1">
      <c r="P500" s="1" t="str">
        <f t="shared" si="117"/>
        <v/>
      </c>
      <c r="Q500" s="846"/>
      <c r="X500" s="152"/>
      <c r="AG500" s="157"/>
    </row>
    <row r="501" spans="16:33" ht="15" customHeight="1">
      <c r="P501" s="1" t="str">
        <f t="shared" si="117"/>
        <v/>
      </c>
      <c r="Q501" s="846"/>
      <c r="X501" s="152"/>
      <c r="AG501" s="157"/>
    </row>
    <row r="502" spans="16:33" ht="15" customHeight="1">
      <c r="P502" s="1" t="str">
        <f t="shared" si="117"/>
        <v/>
      </c>
      <c r="Q502" s="846"/>
      <c r="X502" s="152"/>
      <c r="AG502" s="157"/>
    </row>
    <row r="503" spans="16:33" ht="15" customHeight="1">
      <c r="P503" s="1" t="str">
        <f t="shared" si="117"/>
        <v/>
      </c>
      <c r="Q503" s="846"/>
      <c r="X503" s="152"/>
      <c r="AG503" s="157"/>
    </row>
    <row r="504" spans="16:33" ht="15" customHeight="1">
      <c r="P504" s="1" t="str">
        <f t="shared" si="117"/>
        <v/>
      </c>
      <c r="Q504" s="846"/>
      <c r="X504" s="152"/>
      <c r="AG504" s="157"/>
    </row>
    <row r="505" spans="16:33" ht="15" customHeight="1">
      <c r="P505" s="1" t="str">
        <f t="shared" si="117"/>
        <v/>
      </c>
      <c r="Q505" s="846"/>
      <c r="X505" s="152"/>
      <c r="AG505" s="157"/>
    </row>
    <row r="506" spans="16:33" ht="15" customHeight="1">
      <c r="P506" s="1" t="str">
        <f t="shared" si="117"/>
        <v/>
      </c>
      <c r="Q506" s="846"/>
      <c r="X506" s="152"/>
      <c r="AG506" s="157"/>
    </row>
    <row r="507" spans="16:33" ht="15" customHeight="1">
      <c r="P507" s="1" t="str">
        <f t="shared" si="117"/>
        <v/>
      </c>
      <c r="Q507" s="846"/>
      <c r="X507" s="152"/>
      <c r="AG507" s="157"/>
    </row>
    <row r="508" spans="16:33" ht="15" customHeight="1">
      <c r="P508" s="1" t="str">
        <f t="shared" si="117"/>
        <v/>
      </c>
      <c r="Q508" s="846"/>
      <c r="X508" s="152"/>
      <c r="AG508" s="157"/>
    </row>
    <row r="509" spans="16:33" ht="15" customHeight="1">
      <c r="P509" s="1" t="str">
        <f t="shared" si="117"/>
        <v/>
      </c>
      <c r="Q509" s="846"/>
      <c r="X509" s="152"/>
      <c r="AG509" s="157"/>
    </row>
    <row r="510" spans="16:33" ht="15" customHeight="1">
      <c r="P510" s="1" t="str">
        <f t="shared" si="117"/>
        <v/>
      </c>
      <c r="Q510" s="846"/>
      <c r="X510" s="152"/>
      <c r="AG510" s="157"/>
    </row>
    <row r="511" spans="16:33" ht="15" customHeight="1">
      <c r="P511" s="1" t="str">
        <f t="shared" si="117"/>
        <v/>
      </c>
      <c r="Q511" s="846"/>
      <c r="X511" s="152"/>
      <c r="AG511" s="157"/>
    </row>
    <row r="512" spans="16:33" ht="15" customHeight="1">
      <c r="P512" s="1" t="str">
        <f t="shared" si="117"/>
        <v/>
      </c>
      <c r="Q512" s="846"/>
      <c r="X512" s="152"/>
      <c r="AG512" s="157"/>
    </row>
    <row r="513" spans="16:33" ht="15" customHeight="1">
      <c r="P513" s="1" t="str">
        <f t="shared" si="117"/>
        <v/>
      </c>
      <c r="Q513" s="846"/>
      <c r="X513" s="152"/>
      <c r="AG513" s="157"/>
    </row>
    <row r="514" spans="16:33" ht="15" customHeight="1">
      <c r="P514" s="1" t="str">
        <f t="shared" si="117"/>
        <v/>
      </c>
      <c r="Q514" s="846"/>
      <c r="X514" s="152"/>
      <c r="AG514" s="157"/>
    </row>
    <row r="515" spans="16:33" ht="15" customHeight="1">
      <c r="P515" s="1" t="str">
        <f t="shared" si="117"/>
        <v/>
      </c>
      <c r="Q515" s="846"/>
      <c r="X515" s="152"/>
      <c r="AG515" s="157"/>
    </row>
    <row r="516" spans="16:33" ht="15" customHeight="1">
      <c r="P516" s="1" t="str">
        <f t="shared" si="117"/>
        <v/>
      </c>
      <c r="Q516" s="846"/>
      <c r="X516" s="152"/>
      <c r="AG516" s="157"/>
    </row>
    <row r="517" spans="16:33" ht="15" customHeight="1">
      <c r="P517" s="1" t="str">
        <f t="shared" si="117"/>
        <v/>
      </c>
      <c r="Q517" s="846"/>
      <c r="X517" s="152"/>
      <c r="AG517" s="157"/>
    </row>
    <row r="518" spans="16:33" ht="15" customHeight="1">
      <c r="P518" s="1" t="str">
        <f t="shared" si="117"/>
        <v/>
      </c>
      <c r="Q518" s="846"/>
      <c r="X518" s="152"/>
      <c r="AG518" s="157"/>
    </row>
    <row r="519" spans="16:33" ht="15" customHeight="1">
      <c r="P519" s="1" t="str">
        <f t="shared" si="117"/>
        <v/>
      </c>
      <c r="Q519" s="846"/>
      <c r="X519" s="152"/>
      <c r="AG519" s="157"/>
    </row>
    <row r="520" spans="16:33" ht="15" customHeight="1">
      <c r="P520" s="1" t="str">
        <f t="shared" si="117"/>
        <v/>
      </c>
      <c r="Q520" s="846"/>
      <c r="X520" s="152"/>
      <c r="AG520" s="157"/>
    </row>
    <row r="521" spans="16:33" ht="15" customHeight="1">
      <c r="P521" s="1" t="str">
        <f t="shared" si="117"/>
        <v/>
      </c>
      <c r="Q521" s="846"/>
      <c r="X521" s="152"/>
      <c r="AG521" s="157"/>
    </row>
    <row r="522" spans="16:33" ht="15" customHeight="1">
      <c r="P522" s="1" t="str">
        <f t="shared" si="117"/>
        <v/>
      </c>
      <c r="Q522" s="846"/>
      <c r="X522" s="152"/>
      <c r="AG522" s="157"/>
    </row>
    <row r="523" spans="16:33" ht="15" customHeight="1">
      <c r="P523" s="1" t="str">
        <f t="shared" ref="P523:P539" si="119">IF(M523="△","△","") &amp; J523 &amp; K523 &amp; L523</f>
        <v/>
      </c>
      <c r="Q523" s="846"/>
      <c r="X523" s="152"/>
      <c r="AG523" s="157"/>
    </row>
    <row r="524" spans="16:33" ht="15" customHeight="1">
      <c r="P524" s="1" t="str">
        <f t="shared" si="119"/>
        <v/>
      </c>
      <c r="Q524" s="846"/>
      <c r="X524" s="152"/>
      <c r="AG524" s="157"/>
    </row>
    <row r="525" spans="16:33" ht="15" customHeight="1">
      <c r="P525" s="1" t="str">
        <f t="shared" si="119"/>
        <v/>
      </c>
      <c r="Q525" s="846"/>
      <c r="X525" s="152"/>
      <c r="AG525" s="157"/>
    </row>
    <row r="526" spans="16:33" ht="15" customHeight="1">
      <c r="P526" s="1" t="str">
        <f t="shared" si="119"/>
        <v/>
      </c>
      <c r="Q526" s="846"/>
      <c r="X526" s="152"/>
      <c r="AG526" s="157"/>
    </row>
    <row r="527" spans="16:33" ht="15" customHeight="1">
      <c r="P527" s="1" t="str">
        <f t="shared" si="119"/>
        <v/>
      </c>
      <c r="Q527" s="846"/>
      <c r="X527" s="152"/>
      <c r="AG527" s="157"/>
    </row>
    <row r="528" spans="16:33" ht="15" customHeight="1">
      <c r="P528" s="1" t="str">
        <f t="shared" si="119"/>
        <v/>
      </c>
      <c r="Q528" s="846"/>
      <c r="X528" s="152"/>
      <c r="AG528" s="157"/>
    </row>
    <row r="529" spans="16:41" ht="15" customHeight="1">
      <c r="P529" s="1" t="str">
        <f t="shared" si="119"/>
        <v/>
      </c>
      <c r="Q529" s="846"/>
      <c r="X529" s="152"/>
      <c r="AG529" s="157"/>
    </row>
    <row r="530" spans="16:41" ht="15" customHeight="1">
      <c r="P530" s="1" t="str">
        <f t="shared" si="119"/>
        <v/>
      </c>
      <c r="Q530" s="846"/>
      <c r="X530" s="152"/>
      <c r="AG530" s="157"/>
    </row>
    <row r="531" spans="16:41" ht="15" customHeight="1">
      <c r="P531" s="1" t="str">
        <f t="shared" si="119"/>
        <v/>
      </c>
      <c r="Q531" s="846"/>
      <c r="X531" s="152"/>
      <c r="AG531" s="157"/>
    </row>
    <row r="532" spans="16:41" ht="15" customHeight="1">
      <c r="P532" s="1" t="str">
        <f t="shared" si="119"/>
        <v/>
      </c>
      <c r="Q532" s="846"/>
      <c r="X532" s="152"/>
      <c r="AG532" s="157"/>
    </row>
    <row r="533" spans="16:41" ht="15" customHeight="1">
      <c r="P533" s="1" t="str">
        <f t="shared" si="119"/>
        <v/>
      </c>
      <c r="Q533" s="846"/>
      <c r="X533" s="152"/>
      <c r="AG533" s="157"/>
    </row>
    <row r="534" spans="16:41" ht="15" customHeight="1">
      <c r="P534" s="1" t="str">
        <f t="shared" si="119"/>
        <v/>
      </c>
      <c r="Q534" s="846"/>
      <c r="X534" s="152"/>
      <c r="AG534" s="157"/>
    </row>
    <row r="535" spans="16:41" ht="15" customHeight="1">
      <c r="P535" s="1" t="str">
        <f t="shared" si="119"/>
        <v/>
      </c>
      <c r="Q535" s="846"/>
      <c r="X535" s="152"/>
      <c r="AG535" s="157"/>
    </row>
    <row r="536" spans="16:41" ht="15" customHeight="1">
      <c r="P536" s="1" t="str">
        <f t="shared" si="119"/>
        <v/>
      </c>
      <c r="Q536" s="846"/>
      <c r="X536" s="152"/>
      <c r="AG536" s="157"/>
    </row>
    <row r="537" spans="16:41" ht="15" customHeight="1">
      <c r="P537" s="1" t="str">
        <f t="shared" si="119"/>
        <v/>
      </c>
      <c r="Q537" s="846"/>
      <c r="X537" s="152"/>
      <c r="AG537" s="157"/>
    </row>
    <row r="538" spans="16:41" ht="15" customHeight="1">
      <c r="P538" s="1" t="str">
        <f t="shared" si="119"/>
        <v/>
      </c>
      <c r="Q538" s="846"/>
      <c r="X538" s="152"/>
      <c r="AG538" s="157"/>
    </row>
    <row r="539" spans="16:41" ht="15" customHeight="1">
      <c r="P539" s="1" t="str">
        <f t="shared" si="119"/>
        <v/>
      </c>
      <c r="Q539" s="846"/>
      <c r="X539" s="152"/>
      <c r="AG539" s="157"/>
    </row>
    <row r="540" spans="16:41">
      <c r="X540" s="152"/>
      <c r="AC540" s="215"/>
      <c r="AG540" s="157"/>
      <c r="AO540" s="155"/>
    </row>
    <row r="541" spans="16:41">
      <c r="X541" s="152"/>
      <c r="AC541" s="215"/>
      <c r="AG541" s="157"/>
      <c r="AO541" s="155"/>
    </row>
    <row r="542" spans="16:41">
      <c r="X542" s="152"/>
      <c r="AC542" s="215"/>
      <c r="AG542" s="157"/>
      <c r="AO542" s="155"/>
    </row>
    <row r="543" spans="16:41">
      <c r="X543" s="152"/>
      <c r="AG543" s="157"/>
    </row>
    <row r="544" spans="16:41">
      <c r="X544" s="152"/>
      <c r="AG544" s="157"/>
    </row>
    <row r="545" spans="24:33">
      <c r="X545" s="152"/>
      <c r="AG545" s="157"/>
    </row>
    <row r="546" spans="24:33">
      <c r="X546" s="152"/>
      <c r="AG546" s="157"/>
    </row>
    <row r="547" spans="24:33">
      <c r="X547" s="152"/>
      <c r="AG547" s="157"/>
    </row>
    <row r="548" spans="24:33">
      <c r="X548" s="152"/>
      <c r="AG548" s="157"/>
    </row>
    <row r="549" spans="24:33">
      <c r="X549" s="152"/>
      <c r="AG549" s="157"/>
    </row>
    <row r="550" spans="24:33">
      <c r="X550" s="152"/>
      <c r="AG550" s="157"/>
    </row>
    <row r="551" spans="24:33">
      <c r="X551" s="152"/>
      <c r="AG551" s="157"/>
    </row>
    <row r="552" spans="24:33">
      <c r="X552" s="152"/>
      <c r="AG552" s="157"/>
    </row>
    <row r="553" spans="24:33">
      <c r="X553" s="152"/>
      <c r="AG553" s="157"/>
    </row>
    <row r="554" spans="24:33">
      <c r="X554" s="152"/>
      <c r="AG554" s="157"/>
    </row>
    <row r="555" spans="24:33">
      <c r="X555" s="152"/>
      <c r="AG555" s="157"/>
    </row>
    <row r="556" spans="24:33">
      <c r="X556" s="152"/>
      <c r="AG556" s="157"/>
    </row>
    <row r="557" spans="24:33">
      <c r="X557" s="152"/>
      <c r="AG557" s="157"/>
    </row>
    <row r="558" spans="24:33">
      <c r="X558" s="152"/>
      <c r="AG558" s="157"/>
    </row>
    <row r="559" spans="24:33">
      <c r="X559" s="152"/>
      <c r="AG559" s="157"/>
    </row>
    <row r="560" spans="24:33">
      <c r="X560" s="152"/>
      <c r="AG560" s="157"/>
    </row>
    <row r="561" spans="24:33">
      <c r="X561" s="152"/>
      <c r="AG561" s="157"/>
    </row>
    <row r="562" spans="24:33">
      <c r="X562" s="152"/>
      <c r="AG562" s="157"/>
    </row>
    <row r="563" spans="24:33">
      <c r="X563" s="152"/>
      <c r="AG563" s="157"/>
    </row>
    <row r="564" spans="24:33">
      <c r="X564" s="152"/>
      <c r="AG564" s="157"/>
    </row>
    <row r="565" spans="24:33">
      <c r="X565" s="152"/>
      <c r="AG565" s="157"/>
    </row>
    <row r="566" spans="24:33">
      <c r="X566" s="152"/>
      <c r="AG566" s="157"/>
    </row>
    <row r="567" spans="24:33">
      <c r="X567" s="152"/>
      <c r="AG567" s="157"/>
    </row>
    <row r="568" spans="24:33">
      <c r="X568" s="152"/>
      <c r="AG568" s="157"/>
    </row>
    <row r="569" spans="24:33">
      <c r="X569" s="152"/>
      <c r="AG569" s="157"/>
    </row>
    <row r="570" spans="24:33">
      <c r="X570" s="152"/>
      <c r="AG570" s="157"/>
    </row>
    <row r="571" spans="24:33">
      <c r="X571" s="152"/>
      <c r="AG571" s="157"/>
    </row>
    <row r="572" spans="24:33">
      <c r="X572" s="152"/>
      <c r="AG572" s="157"/>
    </row>
    <row r="573" spans="24:33">
      <c r="X573" s="152"/>
      <c r="AG573" s="157"/>
    </row>
    <row r="574" spans="24:33">
      <c r="X574" s="152"/>
      <c r="AG574" s="157"/>
    </row>
    <row r="575" spans="24:33">
      <c r="X575" s="152"/>
      <c r="AG575" s="157"/>
    </row>
    <row r="576" spans="24:33">
      <c r="X576" s="152"/>
      <c r="AG576" s="157"/>
    </row>
    <row r="577" spans="24:33">
      <c r="X577" s="152"/>
      <c r="AG577" s="157"/>
    </row>
    <row r="578" spans="24:33">
      <c r="X578" s="152"/>
      <c r="AG578" s="157"/>
    </row>
    <row r="579" spans="24:33">
      <c r="X579" s="152"/>
      <c r="AG579" s="157"/>
    </row>
    <row r="580" spans="24:33">
      <c r="X580" s="152"/>
      <c r="AG580" s="157"/>
    </row>
    <row r="581" spans="24:33">
      <c r="X581" s="152"/>
      <c r="AG581" s="157"/>
    </row>
    <row r="582" spans="24:33">
      <c r="X582" s="152"/>
      <c r="AG582" s="157"/>
    </row>
    <row r="583" spans="24:33">
      <c r="X583" s="152"/>
      <c r="AG583" s="157"/>
    </row>
    <row r="584" spans="24:33">
      <c r="X584" s="152"/>
      <c r="AG584" s="157"/>
    </row>
    <row r="585" spans="24:33">
      <c r="X585" s="152"/>
      <c r="AG585" s="157"/>
    </row>
    <row r="586" spans="24:33">
      <c r="X586" s="152"/>
      <c r="AG586" s="157"/>
    </row>
    <row r="587" spans="24:33">
      <c r="X587" s="152"/>
      <c r="AG587" s="157"/>
    </row>
    <row r="588" spans="24:33">
      <c r="X588" s="152"/>
      <c r="AG588" s="157"/>
    </row>
    <row r="589" spans="24:33">
      <c r="X589" s="152"/>
      <c r="AG589" s="157"/>
    </row>
    <row r="590" spans="24:33">
      <c r="X590" s="152"/>
      <c r="AG590" s="157"/>
    </row>
    <row r="591" spans="24:33">
      <c r="X591" s="152"/>
      <c r="AG591" s="157"/>
    </row>
    <row r="592" spans="24:33">
      <c r="X592" s="152"/>
      <c r="AG592" s="157"/>
    </row>
    <row r="593" spans="24:33">
      <c r="X593" s="152"/>
      <c r="AG593" s="157"/>
    </row>
    <row r="594" spans="24:33">
      <c r="X594" s="152"/>
      <c r="AG594" s="157"/>
    </row>
    <row r="595" spans="24:33">
      <c r="X595" s="152"/>
      <c r="AG595" s="157"/>
    </row>
    <row r="596" spans="24:33">
      <c r="X596" s="152"/>
      <c r="AG596" s="157"/>
    </row>
    <row r="597" spans="24:33">
      <c r="X597" s="152"/>
      <c r="AG597" s="157"/>
    </row>
    <row r="598" spans="24:33">
      <c r="X598" s="152"/>
      <c r="AG598" s="157"/>
    </row>
    <row r="599" spans="24:33">
      <c r="X599" s="152"/>
      <c r="AG599" s="157"/>
    </row>
    <row r="600" spans="24:33">
      <c r="X600" s="152"/>
      <c r="AG600" s="157"/>
    </row>
    <row r="601" spans="24:33">
      <c r="X601" s="152"/>
      <c r="AG601" s="157"/>
    </row>
    <row r="602" spans="24:33">
      <c r="X602" s="152"/>
      <c r="AG602" s="157"/>
    </row>
    <row r="603" spans="24:33">
      <c r="X603" s="152"/>
      <c r="AG603" s="157"/>
    </row>
    <row r="604" spans="24:33">
      <c r="X604" s="152"/>
      <c r="AG604" s="157"/>
    </row>
    <row r="605" spans="24:33">
      <c r="X605" s="152"/>
      <c r="AG605" s="157"/>
    </row>
    <row r="606" spans="24:33">
      <c r="X606" s="152"/>
      <c r="AG606" s="157"/>
    </row>
    <row r="607" spans="24:33">
      <c r="X607" s="152"/>
      <c r="AG607" s="157"/>
    </row>
    <row r="608" spans="24:33">
      <c r="X608" s="152"/>
      <c r="AG608" s="157"/>
    </row>
    <row r="609" spans="24:33">
      <c r="X609" s="152"/>
      <c r="AG609" s="157"/>
    </row>
    <row r="610" spans="24:33">
      <c r="X610" s="152"/>
      <c r="AG610" s="157"/>
    </row>
    <row r="611" spans="24:33">
      <c r="X611" s="152"/>
      <c r="AG611" s="157"/>
    </row>
    <row r="612" spans="24:33">
      <c r="X612" s="152"/>
      <c r="AG612" s="157"/>
    </row>
    <row r="613" spans="24:33">
      <c r="X613" s="152"/>
      <c r="AG613" s="157"/>
    </row>
    <row r="614" spans="24:33">
      <c r="X614" s="152"/>
      <c r="AG614" s="157"/>
    </row>
    <row r="615" spans="24:33">
      <c r="X615" s="152"/>
      <c r="AG615" s="157"/>
    </row>
    <row r="616" spans="24:33">
      <c r="X616" s="152"/>
      <c r="AG616" s="157"/>
    </row>
    <row r="617" spans="24:33">
      <c r="X617" s="152"/>
      <c r="AG617" s="157"/>
    </row>
    <row r="618" spans="24:33">
      <c r="X618" s="152"/>
      <c r="AG618" s="157"/>
    </row>
    <row r="619" spans="24:33">
      <c r="X619" s="152"/>
      <c r="AG619" s="157"/>
    </row>
    <row r="620" spans="24:33">
      <c r="X620" s="152"/>
      <c r="AG620" s="157"/>
    </row>
    <row r="621" spans="24:33">
      <c r="X621" s="152"/>
      <c r="AG621" s="157"/>
    </row>
    <row r="622" spans="24:33">
      <c r="X622" s="152"/>
      <c r="AG622" s="157"/>
    </row>
    <row r="623" spans="24:33">
      <c r="X623" s="152"/>
      <c r="AG623" s="157"/>
    </row>
    <row r="624" spans="24:33">
      <c r="X624" s="152"/>
      <c r="AG624" s="157"/>
    </row>
    <row r="625" spans="24:33">
      <c r="X625" s="152"/>
      <c r="AG625" s="157"/>
    </row>
    <row r="626" spans="24:33">
      <c r="X626" s="152"/>
      <c r="AG626" s="157"/>
    </row>
    <row r="627" spans="24:33">
      <c r="X627" s="152"/>
      <c r="AG627" s="157"/>
    </row>
    <row r="628" spans="24:33">
      <c r="X628" s="152"/>
      <c r="AG628" s="157"/>
    </row>
    <row r="629" spans="24:33">
      <c r="X629" s="152"/>
      <c r="AG629" s="157"/>
    </row>
    <row r="630" spans="24:33">
      <c r="X630" s="152"/>
      <c r="AG630" s="157"/>
    </row>
    <row r="631" spans="24:33">
      <c r="X631" s="152"/>
      <c r="AG631" s="157"/>
    </row>
    <row r="632" spans="24:33">
      <c r="X632" s="152"/>
      <c r="AG632" s="157"/>
    </row>
    <row r="633" spans="24:33">
      <c r="X633" s="152"/>
      <c r="AG633" s="157"/>
    </row>
    <row r="634" spans="24:33">
      <c r="X634" s="152"/>
      <c r="AG634" s="157"/>
    </row>
    <row r="635" spans="24:33">
      <c r="X635" s="152"/>
      <c r="AG635" s="157"/>
    </row>
    <row r="636" spans="24:33">
      <c r="X636" s="152"/>
      <c r="AG636" s="157"/>
    </row>
    <row r="637" spans="24:33">
      <c r="X637" s="152"/>
      <c r="AG637" s="157"/>
    </row>
    <row r="638" spans="24:33">
      <c r="X638" s="152"/>
      <c r="AG638" s="157"/>
    </row>
    <row r="639" spans="24:33">
      <c r="X639" s="152"/>
      <c r="AG639" s="157"/>
    </row>
    <row r="640" spans="24:33">
      <c r="X640" s="152"/>
      <c r="AG640" s="157"/>
    </row>
    <row r="641" spans="24:33">
      <c r="X641" s="152"/>
      <c r="AG641" s="157"/>
    </row>
    <row r="642" spans="24:33">
      <c r="X642" s="152"/>
      <c r="AG642" s="157"/>
    </row>
    <row r="643" spans="24:33">
      <c r="X643" s="152"/>
      <c r="AG643" s="157"/>
    </row>
    <row r="644" spans="24:33">
      <c r="X644" s="152"/>
      <c r="AG644" s="157"/>
    </row>
    <row r="645" spans="24:33">
      <c r="X645" s="152"/>
      <c r="AG645" s="157"/>
    </row>
    <row r="646" spans="24:33">
      <c r="X646" s="152"/>
      <c r="AG646" s="157"/>
    </row>
    <row r="647" spans="24:33">
      <c r="X647" s="152"/>
      <c r="AG647" s="157"/>
    </row>
    <row r="648" spans="24:33">
      <c r="X648" s="152"/>
      <c r="AG648" s="157"/>
    </row>
    <row r="649" spans="24:33">
      <c r="X649" s="152"/>
      <c r="AG649" s="157"/>
    </row>
    <row r="650" spans="24:33">
      <c r="X650" s="152"/>
      <c r="AG650" s="157"/>
    </row>
    <row r="651" spans="24:33">
      <c r="X651" s="152"/>
      <c r="AG651" s="157"/>
    </row>
    <row r="652" spans="24:33">
      <c r="X652" s="152"/>
      <c r="AG652" s="157"/>
    </row>
    <row r="653" spans="24:33">
      <c r="X653" s="152"/>
      <c r="AG653" s="157"/>
    </row>
    <row r="654" spans="24:33">
      <c r="X654" s="152"/>
      <c r="AG654" s="157"/>
    </row>
    <row r="655" spans="24:33">
      <c r="X655" s="152"/>
      <c r="AG655" s="157"/>
    </row>
    <row r="656" spans="24:33">
      <c r="X656" s="152"/>
      <c r="AG656" s="157"/>
    </row>
    <row r="657" spans="24:33">
      <c r="X657" s="152"/>
      <c r="AG657" s="157"/>
    </row>
    <row r="658" spans="24:33">
      <c r="X658" s="152"/>
      <c r="AG658" s="157"/>
    </row>
    <row r="659" spans="24:33">
      <c r="X659" s="152"/>
      <c r="AG659" s="157"/>
    </row>
    <row r="660" spans="24:33">
      <c r="X660" s="152"/>
      <c r="AG660" s="157"/>
    </row>
    <row r="661" spans="24:33">
      <c r="X661" s="152"/>
      <c r="AG661" s="157"/>
    </row>
    <row r="662" spans="24:33">
      <c r="X662" s="152"/>
      <c r="AG662" s="157"/>
    </row>
    <row r="663" spans="24:33">
      <c r="X663" s="152"/>
      <c r="AG663" s="157"/>
    </row>
    <row r="664" spans="24:33">
      <c r="X664" s="152"/>
      <c r="AG664" s="157"/>
    </row>
    <row r="665" spans="24:33">
      <c r="X665" s="152"/>
      <c r="AG665" s="157"/>
    </row>
    <row r="666" spans="24:33">
      <c r="X666" s="152"/>
      <c r="AG666" s="157"/>
    </row>
    <row r="667" spans="24:33">
      <c r="X667" s="152"/>
      <c r="AG667" s="157"/>
    </row>
    <row r="668" spans="24:33">
      <c r="X668" s="152"/>
      <c r="AG668" s="157"/>
    </row>
    <row r="669" spans="24:33">
      <c r="X669" s="152"/>
      <c r="AG669" s="157"/>
    </row>
    <row r="670" spans="24:33">
      <c r="X670" s="152"/>
      <c r="AG670" s="157"/>
    </row>
    <row r="671" spans="24:33">
      <c r="X671" s="152"/>
      <c r="AG671" s="157"/>
    </row>
    <row r="672" spans="24:33">
      <c r="X672" s="152"/>
      <c r="AG672" s="157"/>
    </row>
    <row r="673" spans="24:33">
      <c r="X673" s="152"/>
      <c r="AG673" s="157"/>
    </row>
    <row r="674" spans="24:33">
      <c r="X674" s="152"/>
      <c r="AG674" s="157"/>
    </row>
    <row r="675" spans="24:33">
      <c r="X675" s="152"/>
      <c r="AG675" s="157"/>
    </row>
    <row r="676" spans="24:33">
      <c r="X676" s="152"/>
      <c r="AG676" s="157"/>
    </row>
    <row r="677" spans="24:33">
      <c r="X677" s="152"/>
      <c r="AG677" s="157"/>
    </row>
    <row r="678" spans="24:33">
      <c r="X678" s="152"/>
      <c r="AG678" s="157"/>
    </row>
    <row r="679" spans="24:33">
      <c r="X679" s="152"/>
      <c r="AG679" s="157"/>
    </row>
    <row r="680" spans="24:33">
      <c r="X680" s="152"/>
      <c r="AG680" s="157"/>
    </row>
    <row r="681" spans="24:33">
      <c r="X681" s="152"/>
      <c r="AG681" s="157"/>
    </row>
    <row r="682" spans="24:33">
      <c r="X682" s="152"/>
      <c r="AG682" s="157"/>
    </row>
    <row r="683" spans="24:33">
      <c r="X683" s="152"/>
      <c r="AG683" s="157"/>
    </row>
    <row r="684" spans="24:33">
      <c r="X684" s="152"/>
      <c r="AG684" s="157"/>
    </row>
    <row r="685" spans="24:33">
      <c r="X685" s="152"/>
      <c r="AG685" s="157"/>
    </row>
    <row r="686" spans="24:33">
      <c r="X686" s="152"/>
      <c r="AG686" s="157"/>
    </row>
    <row r="687" spans="24:33">
      <c r="X687" s="152"/>
      <c r="AG687" s="157"/>
    </row>
    <row r="688" spans="24:33">
      <c r="X688" s="152"/>
      <c r="AG688" s="157"/>
    </row>
    <row r="689" spans="24:33">
      <c r="X689" s="152"/>
      <c r="AG689" s="157"/>
    </row>
    <row r="690" spans="24:33">
      <c r="X690" s="152"/>
      <c r="AG690" s="157"/>
    </row>
    <row r="691" spans="24:33">
      <c r="X691" s="152"/>
      <c r="AG691" s="157"/>
    </row>
    <row r="692" spans="24:33">
      <c r="X692" s="152"/>
      <c r="AG692" s="157"/>
    </row>
    <row r="693" spans="24:33">
      <c r="X693" s="152"/>
      <c r="AG693" s="157"/>
    </row>
    <row r="694" spans="24:33">
      <c r="X694" s="152"/>
      <c r="AG694" s="157"/>
    </row>
    <row r="695" spans="24:33">
      <c r="X695" s="152"/>
      <c r="AG695" s="157"/>
    </row>
    <row r="696" spans="24:33">
      <c r="X696" s="152"/>
      <c r="AG696" s="157"/>
    </row>
    <row r="697" spans="24:33">
      <c r="X697" s="152"/>
      <c r="AG697" s="157"/>
    </row>
    <row r="698" spans="24:33">
      <c r="X698" s="152"/>
      <c r="AG698" s="157"/>
    </row>
    <row r="699" spans="24:33">
      <c r="X699" s="152"/>
      <c r="AG699" s="157"/>
    </row>
    <row r="700" spans="24:33">
      <c r="X700" s="152"/>
      <c r="AG700" s="157"/>
    </row>
    <row r="701" spans="24:33">
      <c r="X701" s="152"/>
      <c r="AG701" s="157"/>
    </row>
    <row r="702" spans="24:33">
      <c r="X702" s="152"/>
      <c r="AG702" s="157"/>
    </row>
    <row r="703" spans="24:33">
      <c r="X703" s="152"/>
      <c r="AG703" s="157"/>
    </row>
    <row r="704" spans="24:33">
      <c r="X704" s="152"/>
      <c r="AG704" s="157"/>
    </row>
    <row r="705" spans="24:33">
      <c r="X705" s="152"/>
      <c r="AG705" s="157"/>
    </row>
    <row r="706" spans="24:33">
      <c r="X706" s="152"/>
      <c r="AG706" s="157"/>
    </row>
    <row r="707" spans="24:33">
      <c r="X707" s="152"/>
      <c r="AG707" s="157"/>
    </row>
    <row r="708" spans="24:33">
      <c r="X708" s="152"/>
      <c r="AG708" s="157"/>
    </row>
    <row r="709" spans="24:33">
      <c r="X709" s="152"/>
      <c r="AG709" s="157"/>
    </row>
    <row r="710" spans="24:33">
      <c r="X710" s="152"/>
      <c r="AG710" s="157"/>
    </row>
    <row r="711" spans="24:33">
      <c r="X711" s="152"/>
      <c r="AG711" s="157"/>
    </row>
    <row r="712" spans="24:33">
      <c r="X712" s="152"/>
      <c r="AG712" s="157"/>
    </row>
    <row r="713" spans="24:33">
      <c r="X713" s="152"/>
      <c r="AG713" s="157"/>
    </row>
    <row r="714" spans="24:33">
      <c r="X714" s="152"/>
      <c r="AG714" s="157"/>
    </row>
    <row r="715" spans="24:33">
      <c r="X715" s="152"/>
      <c r="AG715" s="157"/>
    </row>
    <row r="716" spans="24:33">
      <c r="X716" s="152"/>
      <c r="AG716" s="157"/>
    </row>
    <row r="717" spans="24:33">
      <c r="X717" s="152"/>
      <c r="AG717" s="157"/>
    </row>
    <row r="718" spans="24:33">
      <c r="X718" s="152"/>
      <c r="AG718" s="157"/>
    </row>
    <row r="719" spans="24:33">
      <c r="X719" s="152"/>
      <c r="AG719" s="157"/>
    </row>
    <row r="720" spans="24:33">
      <c r="X720" s="152"/>
      <c r="AG720" s="157"/>
    </row>
    <row r="721" spans="24:33">
      <c r="X721" s="152"/>
      <c r="AG721" s="157"/>
    </row>
    <row r="722" spans="24:33">
      <c r="X722" s="152"/>
      <c r="AG722" s="157"/>
    </row>
    <row r="723" spans="24:33">
      <c r="X723" s="152"/>
      <c r="AG723" s="157"/>
    </row>
    <row r="724" spans="24:33">
      <c r="X724" s="152"/>
      <c r="AG724" s="157"/>
    </row>
    <row r="725" spans="24:33">
      <c r="X725" s="152"/>
      <c r="AG725" s="157"/>
    </row>
    <row r="726" spans="24:33">
      <c r="X726" s="152"/>
      <c r="AG726" s="157"/>
    </row>
    <row r="727" spans="24:33">
      <c r="X727" s="152"/>
      <c r="AG727" s="157"/>
    </row>
    <row r="728" spans="24:33">
      <c r="X728" s="152"/>
      <c r="AG728" s="157"/>
    </row>
    <row r="729" spans="24:33">
      <c r="X729" s="152"/>
      <c r="AG729" s="157"/>
    </row>
    <row r="730" spans="24:33">
      <c r="X730" s="152"/>
      <c r="AG730" s="157"/>
    </row>
    <row r="731" spans="24:33">
      <c r="X731" s="152"/>
      <c r="AG731" s="157"/>
    </row>
    <row r="732" spans="24:33">
      <c r="X732" s="152"/>
      <c r="AG732" s="157"/>
    </row>
    <row r="733" spans="24:33">
      <c r="X733" s="152"/>
      <c r="AG733" s="157"/>
    </row>
    <row r="734" spans="24:33">
      <c r="X734" s="152"/>
      <c r="AG734" s="157"/>
    </row>
    <row r="735" spans="24:33">
      <c r="X735" s="152"/>
      <c r="AG735" s="157"/>
    </row>
    <row r="736" spans="24:33">
      <c r="X736" s="152"/>
      <c r="AG736" s="157"/>
    </row>
    <row r="737" spans="24:33">
      <c r="X737" s="152"/>
      <c r="AG737" s="157"/>
    </row>
    <row r="738" spans="24:33">
      <c r="X738" s="152"/>
      <c r="AG738" s="157"/>
    </row>
    <row r="739" spans="24:33">
      <c r="X739" s="152"/>
      <c r="AG739" s="157"/>
    </row>
    <row r="740" spans="24:33">
      <c r="X740" s="152"/>
      <c r="AG740" s="157"/>
    </row>
    <row r="741" spans="24:33">
      <c r="X741" s="152"/>
      <c r="AG741" s="157"/>
    </row>
    <row r="742" spans="24:33">
      <c r="X742" s="152"/>
      <c r="AG742" s="157"/>
    </row>
    <row r="743" spans="24:33">
      <c r="X743" s="152"/>
      <c r="AG743" s="157"/>
    </row>
    <row r="744" spans="24:33">
      <c r="X744" s="152"/>
      <c r="AG744" s="157"/>
    </row>
    <row r="745" spans="24:33">
      <c r="X745" s="152"/>
      <c r="AG745" s="157"/>
    </row>
    <row r="746" spans="24:33">
      <c r="X746" s="152"/>
      <c r="AG746" s="157"/>
    </row>
    <row r="747" spans="24:33">
      <c r="X747" s="152"/>
      <c r="AG747" s="157"/>
    </row>
    <row r="748" spans="24:33">
      <c r="X748" s="152"/>
      <c r="AG748" s="157"/>
    </row>
    <row r="749" spans="24:33">
      <c r="X749" s="152"/>
      <c r="AG749" s="157"/>
    </row>
    <row r="750" spans="24:33">
      <c r="X750" s="152"/>
      <c r="AG750" s="157"/>
    </row>
    <row r="751" spans="24:33">
      <c r="X751" s="152"/>
      <c r="AG751" s="157"/>
    </row>
    <row r="752" spans="24:33">
      <c r="X752" s="152"/>
      <c r="AG752" s="157"/>
    </row>
    <row r="753" spans="24:33">
      <c r="X753" s="152"/>
      <c r="AG753" s="157"/>
    </row>
    <row r="754" spans="24:33">
      <c r="X754" s="152"/>
      <c r="AG754" s="157"/>
    </row>
    <row r="755" spans="24:33">
      <c r="X755" s="152"/>
      <c r="AG755" s="157"/>
    </row>
    <row r="756" spans="24:33">
      <c r="X756" s="152"/>
      <c r="AG756" s="157"/>
    </row>
    <row r="757" spans="24:33">
      <c r="X757" s="152"/>
      <c r="AG757" s="157"/>
    </row>
    <row r="758" spans="24:33">
      <c r="X758" s="152"/>
      <c r="AG758" s="157"/>
    </row>
    <row r="759" spans="24:33">
      <c r="X759" s="152"/>
      <c r="AG759" s="157"/>
    </row>
    <row r="760" spans="24:33">
      <c r="X760" s="152"/>
      <c r="AG760" s="157"/>
    </row>
    <row r="761" spans="24:33">
      <c r="X761" s="152"/>
      <c r="AG761" s="157"/>
    </row>
    <row r="762" spans="24:33">
      <c r="X762" s="152"/>
      <c r="AG762" s="157"/>
    </row>
    <row r="763" spans="24:33">
      <c r="X763" s="152"/>
      <c r="AG763" s="157"/>
    </row>
    <row r="764" spans="24:33">
      <c r="X764" s="152"/>
      <c r="AG764" s="157"/>
    </row>
    <row r="765" spans="24:33">
      <c r="X765" s="152"/>
      <c r="AG765" s="157"/>
    </row>
    <row r="766" spans="24:33">
      <c r="X766" s="152"/>
      <c r="AG766" s="157"/>
    </row>
    <row r="767" spans="24:33">
      <c r="X767" s="152"/>
      <c r="AG767" s="157"/>
    </row>
    <row r="768" spans="24:33">
      <c r="X768" s="152"/>
      <c r="AG768" s="157"/>
    </row>
    <row r="769" spans="24:33">
      <c r="X769" s="152"/>
      <c r="AG769" s="157"/>
    </row>
    <row r="770" spans="24:33">
      <c r="X770" s="152"/>
      <c r="AG770" s="157"/>
    </row>
    <row r="771" spans="24:33">
      <c r="X771" s="152"/>
      <c r="AG771" s="157"/>
    </row>
    <row r="772" spans="24:33">
      <c r="X772" s="152"/>
      <c r="AG772" s="157"/>
    </row>
    <row r="773" spans="24:33">
      <c r="X773" s="152"/>
      <c r="AG773" s="157"/>
    </row>
    <row r="774" spans="24:33">
      <c r="X774" s="152"/>
      <c r="AG774" s="157"/>
    </row>
    <row r="775" spans="24:33">
      <c r="X775" s="152"/>
      <c r="AG775" s="157"/>
    </row>
    <row r="776" spans="24:33">
      <c r="X776" s="152"/>
      <c r="AG776" s="157"/>
    </row>
    <row r="777" spans="24:33">
      <c r="X777" s="152"/>
      <c r="AG777" s="157"/>
    </row>
    <row r="778" spans="24:33">
      <c r="X778" s="152"/>
      <c r="AG778" s="157"/>
    </row>
    <row r="779" spans="24:33">
      <c r="X779" s="152"/>
      <c r="AG779" s="157"/>
    </row>
    <row r="780" spans="24:33">
      <c r="X780" s="152"/>
      <c r="AG780" s="157"/>
    </row>
    <row r="781" spans="24:33">
      <c r="X781" s="152"/>
      <c r="AG781" s="157"/>
    </row>
    <row r="782" spans="24:33">
      <c r="X782" s="152"/>
      <c r="AG782" s="157"/>
    </row>
    <row r="783" spans="24:33">
      <c r="X783" s="152"/>
      <c r="AG783" s="157"/>
    </row>
    <row r="784" spans="24:33">
      <c r="X784" s="152"/>
      <c r="AG784" s="157"/>
    </row>
    <row r="785" spans="24:33">
      <c r="X785" s="152"/>
      <c r="AG785" s="157"/>
    </row>
    <row r="786" spans="24:33">
      <c r="X786" s="152"/>
      <c r="AG786" s="157"/>
    </row>
    <row r="787" spans="24:33">
      <c r="X787" s="152"/>
      <c r="AG787" s="157"/>
    </row>
    <row r="788" spans="24:33">
      <c r="X788" s="152"/>
      <c r="AG788" s="157"/>
    </row>
    <row r="789" spans="24:33">
      <c r="X789" s="152"/>
      <c r="AG789" s="157"/>
    </row>
    <row r="790" spans="24:33">
      <c r="X790" s="152"/>
      <c r="AG790" s="157"/>
    </row>
    <row r="791" spans="24:33">
      <c r="X791" s="152"/>
      <c r="AG791" s="157"/>
    </row>
    <row r="792" spans="24:33">
      <c r="X792" s="152"/>
      <c r="AG792" s="157"/>
    </row>
    <row r="793" spans="24:33">
      <c r="X793" s="152"/>
      <c r="AG793" s="157"/>
    </row>
    <row r="794" spans="24:33">
      <c r="X794" s="152"/>
      <c r="AG794" s="157"/>
    </row>
    <row r="795" spans="24:33">
      <c r="X795" s="152"/>
      <c r="AG795" s="157"/>
    </row>
    <row r="796" spans="24:33">
      <c r="X796" s="152"/>
      <c r="AG796" s="157"/>
    </row>
    <row r="797" spans="24:33">
      <c r="X797" s="152"/>
      <c r="AG797" s="157"/>
    </row>
    <row r="798" spans="24:33">
      <c r="X798" s="152"/>
      <c r="AG798" s="157"/>
    </row>
    <row r="799" spans="24:33">
      <c r="X799" s="152"/>
      <c r="AG799" s="157"/>
    </row>
    <row r="800" spans="24:33">
      <c r="X800" s="152"/>
      <c r="AG800" s="157"/>
    </row>
    <row r="801" spans="24:33">
      <c r="X801" s="152"/>
      <c r="AG801" s="157"/>
    </row>
    <row r="802" spans="24:33">
      <c r="X802" s="152"/>
      <c r="AG802" s="157"/>
    </row>
    <row r="803" spans="24:33">
      <c r="X803" s="152"/>
      <c r="AG803" s="157"/>
    </row>
    <row r="804" spans="24:33">
      <c r="X804" s="152"/>
      <c r="AG804" s="157"/>
    </row>
    <row r="805" spans="24:33">
      <c r="X805" s="152"/>
      <c r="AG805" s="157"/>
    </row>
    <row r="806" spans="24:33">
      <c r="X806" s="152"/>
      <c r="AG806" s="157"/>
    </row>
    <row r="807" spans="24:33">
      <c r="X807" s="152"/>
      <c r="AG807" s="157"/>
    </row>
    <row r="808" spans="24:33">
      <c r="X808" s="152"/>
      <c r="AG808" s="157"/>
    </row>
    <row r="809" spans="24:33">
      <c r="X809" s="152"/>
      <c r="AG809" s="157"/>
    </row>
    <row r="810" spans="24:33">
      <c r="X810" s="152"/>
      <c r="AG810" s="157"/>
    </row>
    <row r="811" spans="24:33">
      <c r="X811" s="152"/>
      <c r="AG811" s="157"/>
    </row>
    <row r="812" spans="24:33">
      <c r="X812" s="152"/>
      <c r="AG812" s="157"/>
    </row>
    <row r="813" spans="24:33">
      <c r="X813" s="152"/>
      <c r="AG813" s="157"/>
    </row>
    <row r="814" spans="24:33">
      <c r="X814" s="152"/>
      <c r="AG814" s="157"/>
    </row>
    <row r="815" spans="24:33">
      <c r="X815" s="152"/>
      <c r="AG815" s="157"/>
    </row>
    <row r="816" spans="24:33">
      <c r="X816" s="152"/>
      <c r="AG816" s="157"/>
    </row>
    <row r="817" spans="24:33">
      <c r="X817" s="152"/>
      <c r="AG817" s="157"/>
    </row>
    <row r="818" spans="24:33">
      <c r="X818" s="152"/>
      <c r="AG818" s="157"/>
    </row>
    <row r="819" spans="24:33">
      <c r="X819" s="152"/>
      <c r="AG819" s="157"/>
    </row>
    <row r="820" spans="24:33">
      <c r="X820" s="152"/>
      <c r="AG820" s="157"/>
    </row>
    <row r="821" spans="24:33">
      <c r="X821" s="152"/>
      <c r="AG821" s="157"/>
    </row>
    <row r="822" spans="24:33">
      <c r="X822" s="152"/>
      <c r="AG822" s="157"/>
    </row>
    <row r="823" spans="24:33">
      <c r="X823" s="152"/>
      <c r="AG823" s="157"/>
    </row>
    <row r="824" spans="24:33">
      <c r="X824" s="152"/>
      <c r="AG824" s="157"/>
    </row>
    <row r="825" spans="24:33">
      <c r="X825" s="152"/>
      <c r="AG825" s="157"/>
    </row>
    <row r="826" spans="24:33">
      <c r="X826" s="152"/>
      <c r="AG826" s="157"/>
    </row>
    <row r="827" spans="24:33">
      <c r="X827" s="152"/>
      <c r="AG827" s="157"/>
    </row>
    <row r="828" spans="24:33">
      <c r="X828" s="152"/>
      <c r="AG828" s="157"/>
    </row>
    <row r="829" spans="24:33">
      <c r="X829" s="152"/>
      <c r="AG829" s="157"/>
    </row>
    <row r="830" spans="24:33">
      <c r="X830" s="152"/>
      <c r="AG830" s="157"/>
    </row>
    <row r="831" spans="24:33">
      <c r="X831" s="152"/>
      <c r="AG831" s="157"/>
    </row>
    <row r="832" spans="24:33">
      <c r="X832" s="152"/>
      <c r="AG832" s="157"/>
    </row>
    <row r="833" spans="24:33">
      <c r="X833" s="152"/>
      <c r="AG833" s="157"/>
    </row>
    <row r="834" spans="24:33">
      <c r="X834" s="152"/>
      <c r="AG834" s="157"/>
    </row>
    <row r="835" spans="24:33">
      <c r="X835" s="152"/>
      <c r="AG835" s="157"/>
    </row>
    <row r="836" spans="24:33">
      <c r="X836" s="152"/>
      <c r="AG836" s="157"/>
    </row>
    <row r="837" spans="24:33">
      <c r="X837" s="152"/>
      <c r="AG837" s="157"/>
    </row>
    <row r="838" spans="24:33">
      <c r="X838" s="152"/>
      <c r="AG838" s="157"/>
    </row>
    <row r="839" spans="24:33">
      <c r="X839" s="152"/>
      <c r="AG839" s="157"/>
    </row>
    <row r="840" spans="24:33">
      <c r="X840" s="152"/>
      <c r="AG840" s="157"/>
    </row>
    <row r="841" spans="24:33">
      <c r="X841" s="152"/>
      <c r="AG841" s="157"/>
    </row>
    <row r="842" spans="24:33">
      <c r="X842" s="152"/>
      <c r="AG842" s="157"/>
    </row>
    <row r="843" spans="24:33">
      <c r="X843" s="152"/>
      <c r="AG843" s="157"/>
    </row>
    <row r="844" spans="24:33">
      <c r="X844" s="152"/>
      <c r="AG844" s="157"/>
    </row>
    <row r="845" spans="24:33">
      <c r="X845" s="152"/>
      <c r="AG845" s="157"/>
    </row>
    <row r="846" spans="24:33">
      <c r="X846" s="152"/>
      <c r="AG846" s="157"/>
    </row>
    <row r="847" spans="24:33">
      <c r="X847" s="152"/>
      <c r="AG847" s="157"/>
    </row>
    <row r="848" spans="24:33">
      <c r="X848" s="152"/>
      <c r="AG848" s="157"/>
    </row>
    <row r="849" spans="24:33">
      <c r="X849" s="152"/>
      <c r="AG849" s="157"/>
    </row>
    <row r="850" spans="24:33">
      <c r="X850" s="152"/>
      <c r="AG850" s="157"/>
    </row>
    <row r="851" spans="24:33">
      <c r="X851" s="152"/>
      <c r="AG851" s="157"/>
    </row>
    <row r="852" spans="24:33">
      <c r="X852" s="152"/>
      <c r="AG852" s="157"/>
    </row>
    <row r="853" spans="24:33">
      <c r="X853" s="152"/>
      <c r="AG853" s="157"/>
    </row>
    <row r="854" spans="24:33">
      <c r="X854" s="152"/>
      <c r="AG854" s="157"/>
    </row>
    <row r="855" spans="24:33">
      <c r="X855" s="152"/>
      <c r="AG855" s="157"/>
    </row>
    <row r="856" spans="24:33">
      <c r="X856" s="152"/>
      <c r="AG856" s="157"/>
    </row>
    <row r="857" spans="24:33">
      <c r="X857" s="152"/>
      <c r="AG857" s="157"/>
    </row>
    <row r="858" spans="24:33">
      <c r="X858" s="152"/>
      <c r="AG858" s="157"/>
    </row>
    <row r="859" spans="24:33">
      <c r="X859" s="152"/>
      <c r="AG859" s="157"/>
    </row>
    <row r="860" spans="24:33">
      <c r="X860" s="152"/>
      <c r="AG860" s="157"/>
    </row>
    <row r="861" spans="24:33">
      <c r="X861" s="152"/>
      <c r="AG861" s="157"/>
    </row>
    <row r="862" spans="24:33">
      <c r="X862" s="152"/>
      <c r="AG862" s="157"/>
    </row>
    <row r="863" spans="24:33">
      <c r="X863" s="152"/>
      <c r="AG863" s="157"/>
    </row>
    <row r="864" spans="24:33">
      <c r="X864" s="152"/>
      <c r="AG864" s="157"/>
    </row>
    <row r="865" spans="24:33">
      <c r="X865" s="152"/>
      <c r="AG865" s="157"/>
    </row>
    <row r="866" spans="24:33">
      <c r="X866" s="152"/>
      <c r="AG866" s="157"/>
    </row>
    <row r="867" spans="24:33">
      <c r="X867" s="152"/>
      <c r="AG867" s="157"/>
    </row>
    <row r="868" spans="24:33">
      <c r="X868" s="152"/>
      <c r="AG868" s="157"/>
    </row>
    <row r="869" spans="24:33">
      <c r="X869" s="152"/>
      <c r="AG869" s="157"/>
    </row>
    <row r="870" spans="24:33">
      <c r="X870" s="152"/>
      <c r="AG870" s="157"/>
    </row>
    <row r="871" spans="24:33">
      <c r="X871" s="152"/>
      <c r="AG871" s="157"/>
    </row>
    <row r="872" spans="24:33">
      <c r="X872" s="152"/>
      <c r="AG872" s="157"/>
    </row>
    <row r="873" spans="24:33">
      <c r="X873" s="152"/>
      <c r="AG873" s="157"/>
    </row>
    <row r="874" spans="24:33">
      <c r="X874" s="152"/>
      <c r="AG874" s="157"/>
    </row>
    <row r="875" spans="24:33">
      <c r="X875" s="152"/>
      <c r="AG875" s="157"/>
    </row>
    <row r="876" spans="24:33">
      <c r="X876" s="152"/>
      <c r="AG876" s="157"/>
    </row>
    <row r="877" spans="24:33">
      <c r="X877" s="152"/>
      <c r="AG877" s="157"/>
    </row>
    <row r="878" spans="24:33">
      <c r="X878" s="152"/>
      <c r="AG878" s="157"/>
    </row>
    <row r="879" spans="24:33">
      <c r="X879" s="152"/>
      <c r="AG879" s="157"/>
    </row>
    <row r="880" spans="24:33">
      <c r="X880" s="152"/>
      <c r="AG880" s="157"/>
    </row>
    <row r="881" spans="24:33">
      <c r="X881" s="152"/>
      <c r="AG881" s="157"/>
    </row>
    <row r="882" spans="24:33">
      <c r="X882" s="152"/>
      <c r="AG882" s="157"/>
    </row>
    <row r="883" spans="24:33">
      <c r="X883" s="152"/>
      <c r="AG883" s="157"/>
    </row>
    <row r="884" spans="24:33">
      <c r="X884" s="152"/>
      <c r="AG884" s="157"/>
    </row>
    <row r="885" spans="24:33">
      <c r="X885" s="152"/>
      <c r="AG885" s="157"/>
    </row>
    <row r="886" spans="24:33">
      <c r="X886" s="152"/>
      <c r="AG886" s="157"/>
    </row>
    <row r="887" spans="24:33">
      <c r="X887" s="152"/>
      <c r="AG887" s="157"/>
    </row>
    <row r="888" spans="24:33">
      <c r="X888" s="152"/>
      <c r="AG888" s="157"/>
    </row>
    <row r="889" spans="24:33">
      <c r="X889" s="152"/>
      <c r="AG889" s="157"/>
    </row>
    <row r="890" spans="24:33">
      <c r="X890" s="152"/>
      <c r="AG890" s="157"/>
    </row>
    <row r="891" spans="24:33">
      <c r="X891" s="152"/>
      <c r="AG891" s="157"/>
    </row>
    <row r="892" spans="24:33">
      <c r="X892" s="152"/>
      <c r="AG892" s="157"/>
    </row>
    <row r="893" spans="24:33">
      <c r="X893" s="152"/>
      <c r="AG893" s="157"/>
    </row>
    <row r="894" spans="24:33">
      <c r="X894" s="152"/>
      <c r="AG894" s="157"/>
    </row>
    <row r="895" spans="24:33">
      <c r="X895" s="152"/>
      <c r="AG895" s="157"/>
    </row>
    <row r="896" spans="24:33">
      <c r="X896" s="152"/>
      <c r="AG896" s="157"/>
    </row>
    <row r="897" spans="24:33">
      <c r="X897" s="152"/>
      <c r="AG897" s="157"/>
    </row>
    <row r="898" spans="24:33">
      <c r="X898" s="152"/>
      <c r="AG898" s="157"/>
    </row>
    <row r="899" spans="24:33">
      <c r="X899" s="152"/>
      <c r="AG899" s="157"/>
    </row>
    <row r="900" spans="24:33">
      <c r="X900" s="152"/>
      <c r="AG900" s="157"/>
    </row>
    <row r="901" spans="24:33">
      <c r="X901" s="152"/>
      <c r="AG901" s="157"/>
    </row>
    <row r="902" spans="24:33">
      <c r="X902" s="152"/>
      <c r="AG902" s="157"/>
    </row>
    <row r="903" spans="24:33">
      <c r="X903" s="152"/>
      <c r="AG903" s="157"/>
    </row>
    <row r="904" spans="24:33">
      <c r="X904" s="152"/>
      <c r="AG904" s="157"/>
    </row>
    <row r="905" spans="24:33">
      <c r="X905" s="152"/>
      <c r="AG905" s="157"/>
    </row>
    <row r="906" spans="24:33">
      <c r="X906" s="152"/>
      <c r="AG906" s="157"/>
    </row>
    <row r="907" spans="24:33">
      <c r="X907" s="152"/>
      <c r="AG907" s="157"/>
    </row>
    <row r="908" spans="24:33">
      <c r="X908" s="152"/>
      <c r="AG908" s="157"/>
    </row>
    <row r="909" spans="24:33">
      <c r="X909" s="152"/>
      <c r="AG909" s="157"/>
    </row>
    <row r="910" spans="24:33">
      <c r="X910" s="152"/>
      <c r="AG910" s="157"/>
    </row>
    <row r="911" spans="24:33">
      <c r="X911" s="152"/>
      <c r="AG911" s="157"/>
    </row>
    <row r="912" spans="24:33">
      <c r="X912" s="152"/>
      <c r="AG912" s="157"/>
    </row>
    <row r="913" spans="24:33">
      <c r="X913" s="152"/>
      <c r="AG913" s="157"/>
    </row>
    <row r="914" spans="24:33">
      <c r="X914" s="152"/>
      <c r="AG914" s="157"/>
    </row>
    <row r="915" spans="24:33">
      <c r="X915" s="152"/>
      <c r="AG915" s="157"/>
    </row>
    <row r="916" spans="24:33">
      <c r="X916" s="152"/>
      <c r="AG916" s="157"/>
    </row>
    <row r="917" spans="24:33">
      <c r="X917" s="152"/>
      <c r="AG917" s="157"/>
    </row>
    <row r="918" spans="24:33">
      <c r="X918" s="152"/>
      <c r="AG918" s="157"/>
    </row>
    <row r="919" spans="24:33">
      <c r="X919" s="152"/>
      <c r="AG919" s="157"/>
    </row>
    <row r="920" spans="24:33">
      <c r="X920" s="152"/>
      <c r="AG920" s="157"/>
    </row>
    <row r="921" spans="24:33">
      <c r="X921" s="152"/>
      <c r="AG921" s="157"/>
    </row>
    <row r="922" spans="24:33">
      <c r="X922" s="152"/>
      <c r="AG922" s="157"/>
    </row>
    <row r="923" spans="24:33">
      <c r="X923" s="152"/>
      <c r="AG923" s="157"/>
    </row>
    <row r="924" spans="24:33">
      <c r="X924" s="152"/>
      <c r="AG924" s="157"/>
    </row>
    <row r="925" spans="24:33">
      <c r="X925" s="152"/>
      <c r="AG925" s="157"/>
    </row>
    <row r="926" spans="24:33">
      <c r="X926" s="152"/>
      <c r="AG926" s="157"/>
    </row>
    <row r="927" spans="24:33">
      <c r="X927" s="152"/>
      <c r="AG927" s="157"/>
    </row>
    <row r="928" spans="24:33">
      <c r="X928" s="152"/>
      <c r="AG928" s="157"/>
    </row>
    <row r="929" spans="24:33">
      <c r="X929" s="152"/>
      <c r="AG929" s="157"/>
    </row>
    <row r="930" spans="24:33">
      <c r="X930" s="152"/>
      <c r="AG930" s="157"/>
    </row>
    <row r="931" spans="24:33">
      <c r="X931" s="152"/>
      <c r="AG931" s="157"/>
    </row>
    <row r="932" spans="24:33">
      <c r="X932" s="152"/>
      <c r="AG932" s="157"/>
    </row>
    <row r="933" spans="24:33">
      <c r="X933" s="152"/>
      <c r="AG933" s="157"/>
    </row>
    <row r="934" spans="24:33">
      <c r="X934" s="152"/>
      <c r="AG934" s="157"/>
    </row>
    <row r="935" spans="24:33">
      <c r="X935" s="152"/>
      <c r="AG935" s="157"/>
    </row>
    <row r="936" spans="24:33">
      <c r="X936" s="152"/>
      <c r="AG936" s="157"/>
    </row>
    <row r="937" spans="24:33">
      <c r="X937" s="152"/>
      <c r="AG937" s="157"/>
    </row>
    <row r="938" spans="24:33">
      <c r="X938" s="152"/>
      <c r="AG938" s="157"/>
    </row>
    <row r="939" spans="24:33">
      <c r="X939" s="152"/>
      <c r="AG939" s="157"/>
    </row>
    <row r="940" spans="24:33">
      <c r="X940" s="152"/>
      <c r="AG940" s="157"/>
    </row>
    <row r="941" spans="24:33">
      <c r="X941" s="152"/>
    </row>
    <row r="942" spans="24:33">
      <c r="X942" s="152"/>
    </row>
  </sheetData>
  <sheetProtection sheet="1" formatCells="0" formatColumns="0" formatRows="0" insertColumns="0" insertRows="0" insertHyperlinks="0" deleteColumns="0" deleteRows="0" sort="0" autoFilter="0" pivotTables="0"/>
  <autoFilter ref="A4:BC539" xr:uid="{00000000-0009-0000-0000-000001000000}"/>
  <phoneticPr fontId="3"/>
  <pageMargins left="0.75" right="0.75" top="1" bottom="1" header="0.51200000000000001" footer="0.51200000000000001"/>
  <pageSetup paperSize="9" orientation="portrait" horizontalDpi="4294967293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189"/>
  <sheetViews>
    <sheetView showGridLines="0" view="pageBreakPreview" zoomScale="55" zoomScaleNormal="75" zoomScaleSheetLayoutView="55" workbookViewId="0">
      <selection activeCell="A77" sqref="A77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11.62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1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995" t="s">
        <v>413</v>
      </c>
      <c r="B8" s="995" t="s">
        <v>414</v>
      </c>
      <c r="C8" s="991" t="s">
        <v>937</v>
      </c>
      <c r="D8" s="992"/>
      <c r="E8" s="991" t="s">
        <v>1457</v>
      </c>
      <c r="F8" s="1013"/>
      <c r="G8" s="992"/>
      <c r="H8" s="991" t="s">
        <v>587</v>
      </c>
      <c r="I8" s="1013"/>
      <c r="J8" s="992"/>
      <c r="K8" s="991" t="s">
        <v>587</v>
      </c>
      <c r="L8" s="1013"/>
      <c r="M8" s="992"/>
      <c r="N8" s="991" t="s">
        <v>587</v>
      </c>
      <c r="O8" s="1013"/>
      <c r="P8" s="992"/>
      <c r="Q8" s="139"/>
      <c r="R8" s="995" t="s">
        <v>413</v>
      </c>
      <c r="S8" s="995" t="s">
        <v>414</v>
      </c>
      <c r="T8" s="991" t="s">
        <v>937</v>
      </c>
      <c r="U8" s="992"/>
      <c r="V8" s="991" t="s">
        <v>587</v>
      </c>
      <c r="W8" s="1013"/>
      <c r="X8" s="992"/>
      <c r="Y8" s="991" t="s">
        <v>587</v>
      </c>
      <c r="Z8" s="1013"/>
      <c r="AA8" s="992"/>
      <c r="AB8" s="991" t="s">
        <v>587</v>
      </c>
      <c r="AC8" s="1013"/>
      <c r="AD8" s="992"/>
      <c r="AE8" s="1019"/>
      <c r="AF8" s="1019"/>
      <c r="AG8" s="1019"/>
      <c r="AH8" s="658"/>
      <c r="AI8" s="995" t="s">
        <v>413</v>
      </c>
      <c r="AJ8" s="995" t="s">
        <v>414</v>
      </c>
      <c r="AK8" s="991" t="s">
        <v>937</v>
      </c>
      <c r="AL8" s="992"/>
      <c r="AM8" s="991" t="s">
        <v>587</v>
      </c>
      <c r="AN8" s="1013"/>
      <c r="AO8" s="992"/>
      <c r="AP8" s="1020" t="s">
        <v>932</v>
      </c>
      <c r="AQ8" s="1021"/>
      <c r="AR8" s="1022"/>
      <c r="AS8" s="138"/>
      <c r="AT8" s="995" t="s">
        <v>413</v>
      </c>
      <c r="AU8" s="995" t="s">
        <v>414</v>
      </c>
      <c r="AV8" s="991" t="s">
        <v>937</v>
      </c>
      <c r="AW8" s="992"/>
      <c r="AX8" s="991" t="s">
        <v>587</v>
      </c>
      <c r="AY8" s="1013"/>
      <c r="AZ8" s="992"/>
      <c r="BA8" s="991" t="s">
        <v>932</v>
      </c>
      <c r="BB8" s="1013"/>
      <c r="BC8" s="992"/>
      <c r="BD8" s="991" t="s">
        <v>933</v>
      </c>
      <c r="BE8" s="1013"/>
      <c r="BF8" s="992"/>
      <c r="BG8" s="239"/>
      <c r="BH8" s="995" t="s">
        <v>413</v>
      </c>
      <c r="BI8" s="1003" t="s">
        <v>937</v>
      </c>
      <c r="BJ8" s="1018" t="s">
        <v>1845</v>
      </c>
      <c r="BK8" s="1018"/>
      <c r="BL8" s="1018"/>
      <c r="BM8" s="1018"/>
      <c r="BN8" s="1018"/>
      <c r="BO8" s="1018"/>
      <c r="BP8" s="1018"/>
      <c r="BQ8" s="1006" t="s">
        <v>934</v>
      </c>
      <c r="BR8" s="1007"/>
      <c r="BS8" s="1008"/>
      <c r="BT8" s="100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993" t="s">
        <v>1728</v>
      </c>
      <c r="F9" s="1016"/>
      <c r="G9" s="994"/>
      <c r="H9" s="993" t="s">
        <v>1247</v>
      </c>
      <c r="I9" s="1016"/>
      <c r="J9" s="994"/>
      <c r="K9" s="993" t="s">
        <v>670</v>
      </c>
      <c r="L9" s="1016"/>
      <c r="M9" s="994"/>
      <c r="N9" s="993" t="s">
        <v>466</v>
      </c>
      <c r="O9" s="1016"/>
      <c r="P9" s="994"/>
      <c r="Q9" s="139"/>
      <c r="R9" s="996"/>
      <c r="S9" s="996"/>
      <c r="T9" s="993"/>
      <c r="U9" s="994"/>
      <c r="V9" s="993" t="s">
        <v>1728</v>
      </c>
      <c r="W9" s="1016"/>
      <c r="X9" s="994"/>
      <c r="Y9" s="993" t="s">
        <v>1247</v>
      </c>
      <c r="Z9" s="1016"/>
      <c r="AA9" s="994"/>
      <c r="AB9" s="99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993" t="s">
        <v>424</v>
      </c>
      <c r="AN9" s="1016"/>
      <c r="AO9" s="994"/>
      <c r="AP9" s="993" t="s">
        <v>935</v>
      </c>
      <c r="AQ9" s="1016"/>
      <c r="AR9" s="994"/>
      <c r="AS9" s="138"/>
      <c r="AT9" s="996"/>
      <c r="AU9" s="996"/>
      <c r="AV9" s="993"/>
      <c r="AW9" s="994"/>
      <c r="AX9" s="993" t="s">
        <v>424</v>
      </c>
      <c r="AY9" s="1016"/>
      <c r="AZ9" s="994"/>
      <c r="BA9" s="993" t="s">
        <v>935</v>
      </c>
      <c r="BB9" s="1016"/>
      <c r="BC9" s="994"/>
      <c r="BD9" s="993" t="s">
        <v>936</v>
      </c>
      <c r="BE9" s="1016"/>
      <c r="BF9" s="994"/>
      <c r="BG9" s="192"/>
      <c r="BH9" s="996"/>
      <c r="BI9" s="1004"/>
      <c r="BJ9" s="242" t="s">
        <v>938</v>
      </c>
      <c r="BK9" s="1006" t="s">
        <v>939</v>
      </c>
      <c r="BL9" s="1007"/>
      <c r="BM9" s="1008"/>
      <c r="BN9" s="1000" t="s">
        <v>941</v>
      </c>
      <c r="BO9" s="1001"/>
      <c r="BP9" s="1002"/>
      <c r="BQ9" s="1006" t="s">
        <v>940</v>
      </c>
      <c r="BR9" s="1007"/>
      <c r="BS9" s="1008"/>
      <c r="BT9" s="1006" t="s">
        <v>939</v>
      </c>
      <c r="BU9" s="1007"/>
      <c r="BV9" s="1008"/>
      <c r="BW9" s="1000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IF(E10="","",VLOOKUP(E10,'サイズ一覧(25年）'!$D:$Q,14,0))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IF(H10="","",VLOOKUP(H10,'サイズ一覧(25年）'!$D:$Q,14,0))</f>
        <v>125500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IF(K10="","",VLOOKUP(K10,'サイズ一覧(25年）'!$D:$Q,14,0))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IF(N10="","",VLOOKUP(N10,'サイズ一覧(25年）'!$D:$Q,14,0))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IF(V10="","",VLOOKUP(V10,'サイズ一覧(25年）'!$D:$Q,14,0))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IF(Y10="","",VLOOKUP(Y10,'サイズ一覧(25年）'!$D:$Q,14,0))</f>
        <v>49000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IF(AB10="","",VLOOKUP(AB10,'サイズ一覧(25年）'!$D:$Q,14,0))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IF(AM10="","",VLOOKUP(AM10,'サイズ一覧(25年）'!$D:$Q,14,0))</f>
        <v>118100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IF(AP10="","",VLOOKUP(AP10,'サイズ一覧(25年）'!$D:$Q,14,0))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IF(AX10="","",VLOOKUP(AX10,'サイズ一覧(25年）'!$D:$Q,14,0))</f>
        <v>31200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IF(BA10="","",VLOOKUP(BA10,'サイズ一覧(25年）'!$D:$Q,14,0))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IF(BD10="","",VLOOKUP(BD10,'サイズ一覧(25年）'!$D:$Q,14,0))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IF(BK10="","",VLOOKUP(BK10,'サイズ一覧(25年）'!$D:$Q,14,0))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IF(BN10="","",VLOOKUP(BN10,'サイズ一覧(25年）'!$D:$Q,14,0))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IF(BQ10="","",VLOOKUP(BQ10,'サイズ一覧(25年）'!$D:$Q,14,0))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IF(BT10="","",VLOOKUP(BT10,'サイズ一覧(25年）'!$D:$Q,14,0))</f>
        <v>33300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IF(BW10="","",VLOOKUP(BW10,'サイズ一覧(25年）'!$D:$Q,14,0))</f>
        <v/>
      </c>
    </row>
    <row r="11" spans="1:84" s="134" customFormat="1" ht="21" customHeight="1">
      <c r="A11" s="255"/>
      <c r="B11" s="265">
        <v>40</v>
      </c>
      <c r="C11" s="299" t="s">
        <v>1499</v>
      </c>
      <c r="D11" s="300" t="s">
        <v>500</v>
      </c>
      <c r="E11" s="301"/>
      <c r="F11" s="301" t="str">
        <f>IF(E11="","",(VLOOKUP(E11,'サイズ一覧(25年）'!$D:$AG,13,0)))</f>
        <v/>
      </c>
      <c r="G11" s="302" t="str">
        <f>IF(E11="","",VLOOKUP(E11,'サイズ一覧(25年）'!$D:$Q,14,0))</f>
        <v/>
      </c>
      <c r="H11" s="303" t="s">
        <v>1498</v>
      </c>
      <c r="I11" s="304" t="str">
        <f>IF(H11="","",(VLOOKUP(H11,'サイズ一覧(25年）'!$D:$AG,13,0)))</f>
        <v>★◇</v>
      </c>
      <c r="J11" s="302">
        <f>IF(H11="","",VLOOKUP(H11,'サイズ一覧(25年）'!$D:$Q,14,0))</f>
        <v>95000</v>
      </c>
      <c r="K11" s="304"/>
      <c r="L11" s="304" t="str">
        <f>IF(K11="","",(VLOOKUP(K11,'サイズ一覧(25年）'!$D:$AG,13,0)))</f>
        <v/>
      </c>
      <c r="M11" s="304" t="str">
        <f>IF(K11="","",VLOOKUP(K11,'サイズ一覧(25年）'!$D:$Q,14,0))</f>
        <v/>
      </c>
      <c r="N11" s="305"/>
      <c r="O11" s="304" t="str">
        <f>IF(N11="","",(VLOOKUP(N11,'サイズ一覧(25年）'!$D:$AG,13,0)))</f>
        <v/>
      </c>
      <c r="P11" s="302" t="str">
        <f>IF(N11="","",VLOOKUP(N11,'サイズ一覧(25年）'!$D:$Q,14,0))</f>
        <v/>
      </c>
      <c r="Q11" s="63"/>
      <c r="R11" s="306">
        <v>18</v>
      </c>
      <c r="S11" s="265">
        <v>60</v>
      </c>
      <c r="T11" s="439" t="s">
        <v>1126</v>
      </c>
      <c r="U11" s="374" t="s">
        <v>832</v>
      </c>
      <c r="V11" s="375" t="s">
        <v>1759</v>
      </c>
      <c r="W11" s="375" t="str">
        <f>IF(V11="","",(VLOOKUP(V11,'サイズ一覧(25年）'!$D:$AG,13,0)))</f>
        <v>★⑩</v>
      </c>
      <c r="X11" s="332">
        <f>IF(V11="","",VLOOKUP(V11,'サイズ一覧(25年）'!$D:$Q,14,0))</f>
        <v>47900</v>
      </c>
      <c r="Y11" s="376" t="s">
        <v>1163</v>
      </c>
      <c r="Z11" s="375" t="str">
        <f>IF(Y11="","",(VLOOKUP(Y11,'サイズ一覧(25年）'!$D:$AG,13,0)))</f>
        <v>△★</v>
      </c>
      <c r="AA11" s="377">
        <f>IF(Y11="","",VLOOKUP(Y11,'サイズ一覧(25年）'!$D:$Q,14,0))</f>
        <v>46400</v>
      </c>
      <c r="AB11" s="376"/>
      <c r="AC11" s="375" t="str">
        <f>IF(AB11="","",(VLOOKUP(AB11,'サイズ一覧(25年）'!$D:$AG,13,0)))</f>
        <v/>
      </c>
      <c r="AD11" s="377" t="str">
        <f>IF(AB11="","",VLOOKUP(AB11,'サイズ一覧(25年）'!$D:$Q,14,0))</f>
        <v/>
      </c>
      <c r="AE11" s="849"/>
      <c r="AF11" s="849"/>
      <c r="AG11" s="849"/>
      <c r="AH11" s="63"/>
      <c r="AI11" s="310"/>
      <c r="AJ11" s="311">
        <v>35</v>
      </c>
      <c r="AK11" s="312" t="s">
        <v>1409</v>
      </c>
      <c r="AL11" s="313" t="s">
        <v>467</v>
      </c>
      <c r="AM11" s="314" t="s">
        <v>1437</v>
      </c>
      <c r="AN11" s="315" t="str">
        <f>IF(AM11="","",(VLOOKUP(AM11,'サイズ一覧(25年）'!$D:$AG,13,0)))</f>
        <v>★</v>
      </c>
      <c r="AO11" s="316">
        <f>IF(AM11="","",VLOOKUP(AM11,'サイズ一覧(25年）'!$D:$Q,14,0))</f>
        <v>102800</v>
      </c>
      <c r="AP11" s="317"/>
      <c r="AQ11" s="315" t="str">
        <f>IF(AP11="","",(VLOOKUP(AP11,'サイズ一覧(25年）'!$D:$AG,13,0)))</f>
        <v/>
      </c>
      <c r="AR11" s="318" t="str">
        <f>IF(AP11="","",VLOOKUP(AP11,'サイズ一覧(25年）'!$D:$Q,14,0))</f>
        <v/>
      </c>
      <c r="AS11" s="138"/>
      <c r="AT11" s="319"/>
      <c r="AU11" s="320">
        <v>65</v>
      </c>
      <c r="AV11" s="321" t="s">
        <v>63</v>
      </c>
      <c r="AW11" s="322" t="s">
        <v>325</v>
      </c>
      <c r="AX11" s="321"/>
      <c r="AY11" s="323" t="str">
        <f>IF(AX11="","",(VLOOKUP(AX11,'サイズ一覧(25年）'!$D:$AG,13,0)))</f>
        <v/>
      </c>
      <c r="AZ11" s="324" t="str">
        <f>IF(AX11="","",VLOOKUP(AX11,'サイズ一覧(25年）'!$D:$Q,14,0))</f>
        <v/>
      </c>
      <c r="BA11" s="323" t="s">
        <v>1101</v>
      </c>
      <c r="BB11" s="323" t="str">
        <f>IF(BA11="","",(VLOOKUP(BA11,'サイズ一覧(25年）'!$D:$AG,13,0)))</f>
        <v/>
      </c>
      <c r="BC11" s="325">
        <f>IF(BA11="","",VLOOKUP(BA11,'サイズ一覧(25年）'!$D:$Q,14,0))</f>
        <v>25300</v>
      </c>
      <c r="BD11" s="326"/>
      <c r="BE11" s="323" t="str">
        <f>IF(BD11="","",(VLOOKUP(BD11,'サイズ一覧(25年）'!$D:$AG,13,0)))</f>
        <v/>
      </c>
      <c r="BF11" s="327" t="str">
        <f>IF(BD11="","",VLOOKUP(BD11,'サイズ一覧(25年）'!$D:$Q,14,0))</f>
        <v/>
      </c>
      <c r="BG11" s="181"/>
      <c r="BH11" s="328"/>
      <c r="BI11" s="862" t="s">
        <v>62</v>
      </c>
      <c r="BJ11" s="863" t="s">
        <v>324</v>
      </c>
      <c r="BK11" s="558" t="s">
        <v>943</v>
      </c>
      <c r="BL11" s="499" t="str">
        <f>IF(BK11="","",(VLOOKUP(BK11,'サイズ一覧(25年）'!$D:$AG,13,0)))</f>
        <v/>
      </c>
      <c r="BM11" s="453">
        <f>IF(BK11="","",VLOOKUP(BK11,'サイズ一覧(25年）'!$D:$Q,14,0))</f>
        <v>35100</v>
      </c>
      <c r="BN11" s="864"/>
      <c r="BO11" s="499" t="str">
        <f>IF(BN11="","",(VLOOKUP(BN11,'サイズ一覧(25年）'!$D:$AG,13,0)))</f>
        <v/>
      </c>
      <c r="BP11" s="453" t="str">
        <f>IF(BN11="","",VLOOKUP(BN11,'サイズ一覧(25年）'!$D:$Q,14,0))</f>
        <v/>
      </c>
      <c r="BQ11" s="558"/>
      <c r="BR11" s="499" t="str">
        <f>IF(BQ11="","",(VLOOKUP(BQ11,'サイズ一覧(25年）'!$D:$AG,13,0)))</f>
        <v/>
      </c>
      <c r="BS11" s="445" t="str">
        <f>IF(BQ11="","",VLOOKUP(BQ11,'サイズ一覧(25年）'!$D:$Q,14,0))</f>
        <v/>
      </c>
      <c r="BT11" s="865"/>
      <c r="BU11" s="866" t="str">
        <f>IF(BT11="","",(VLOOKUP(BT11,'サイズ一覧(25年）'!$D:$AG,13,0)))</f>
        <v/>
      </c>
      <c r="BV11" s="867" t="str">
        <f>IF(BT11="","",VLOOKUP(BT11,'サイズ一覧(25年）'!$D:$Q,14,0))</f>
        <v/>
      </c>
      <c r="BW11" s="558"/>
      <c r="BX11" s="499" t="str">
        <f>IF(BW11="","",(VLOOKUP(BW11,'サイズ一覧(25年）'!$D:$AG,13,0)))</f>
        <v/>
      </c>
      <c r="BY11" s="445" t="str">
        <f>IF(BW11="","",VLOOKUP(BW11,'サイズ一覧(25年）'!$D:$Q,14,0))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IF(E12="","",VLOOKUP(E12,'サイズ一覧(25年）'!$D:$Q,14,0))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IF(H12="","",VLOOKUP(H12,'サイズ一覧(25年）'!$D:$Q,14,0))</f>
        <v>111700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IF(K12="","",VLOOKUP(K12,'サイズ一覧(25年）'!$D:$Q,14,0))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IF(N12="","",VLOOKUP(N12,'サイズ一覧(25年）'!$D:$Q,14,0))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IF(V12="","",VLOOKUP(V12,'サイズ一覧(25年）'!$D:$Q,14,0))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IF(Y12="","",VLOOKUP(Y12,'サイズ一覧(25年）'!$D:$Q,14,0))</f>
        <v>44800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IF(AB12="","",VLOOKUP(AB12,'サイズ一覧(25年）'!$D:$Q,14,0))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IF(AM12="","",VLOOKUP(AM12,'サイズ一覧(25年）'!$D:$Q,14,0))</f>
        <v>107400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IF(AP12="","",VLOOKUP(AP12,'サイズ一覧(25年）'!$D:$Q,14,0))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IF(AX12="","",VLOOKUP(AX12,'サイズ一覧(25年）'!$D:$Q,14,0))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IF(BA12="","",VLOOKUP(BA12,'サイズ一覧(25年）'!$D:$Q,14,0))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IF(BD12="","",VLOOKUP(BD12,'サイズ一覧(25年）'!$D:$Q,14,0))</f>
        <v>31200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IF(BK12="","",VLOOKUP(BK12,'サイズ一覧(25年）'!$D:$Q,14,0))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IF(BN12="","",VLOOKUP(BN12,'サイズ一覧(25年）'!$D:$Q,14,0))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IF(BQ12="","",VLOOKUP(BQ12,'サイズ一覧(25年）'!$D:$Q,14,0))</f>
        <v>28600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IF(BT12="","",VLOOKUP(BT12,'サイズ一覧(25年）'!$D:$Q,14,0))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IF(BW12="","",VLOOKUP(BW12,'サイズ一覧(25年）'!$D:$Q,14,0))</f>
        <v/>
      </c>
    </row>
    <row r="13" spans="1:84" s="134" customFormat="1" ht="21" customHeight="1">
      <c r="A13" s="339"/>
      <c r="B13" s="348">
        <v>45</v>
      </c>
      <c r="C13" s="299" t="s">
        <v>1324</v>
      </c>
      <c r="D13" s="300" t="s">
        <v>286</v>
      </c>
      <c r="E13" s="301" t="s">
        <v>1732</v>
      </c>
      <c r="F13" s="301" t="str">
        <f>IF(E13="","",(VLOOKUP(E13,'サイズ一覧(25年）'!$D:$AG,13,0)))</f>
        <v>⑨</v>
      </c>
      <c r="G13" s="302">
        <f>IF(E13="","",VLOOKUP(E13,'サイズ一覧(25年）'!$D:$Q,14,0))</f>
        <v>75700</v>
      </c>
      <c r="H13" s="303" t="s">
        <v>1279</v>
      </c>
      <c r="I13" s="304" t="str">
        <f>IF(H13="","",(VLOOKUP(H13,'サイズ一覧(25年）'!$D:$AG,13,0)))</f>
        <v>△</v>
      </c>
      <c r="J13" s="302">
        <f>IF(H13="","",VLOOKUP(H13,'サイズ一覧(25年）'!$D:$Q,14,0))</f>
        <v>69500</v>
      </c>
      <c r="K13" s="304"/>
      <c r="L13" s="304" t="str">
        <f>IF(K13="","",(VLOOKUP(K13,'サイズ一覧(25年）'!$D:$AG,13,0)))</f>
        <v/>
      </c>
      <c r="M13" s="304" t="str">
        <f>IF(K13="","",VLOOKUP(K13,'サイズ一覧(25年）'!$D:$Q,14,0))</f>
        <v/>
      </c>
      <c r="N13" s="305"/>
      <c r="O13" s="304" t="str">
        <f>IF(N13="","",(VLOOKUP(N13,'サイズ一覧(25年）'!$D:$AG,13,0)))</f>
        <v/>
      </c>
      <c r="P13" s="302" t="str">
        <f>IF(N13="","",VLOOKUP(N13,'サイズ一覧(25年）'!$D:$Q,14,0))</f>
        <v/>
      </c>
      <c r="Q13" s="347"/>
      <c r="R13" s="255"/>
      <c r="S13" s="348"/>
      <c r="T13" s="408"/>
      <c r="U13" s="374" t="s">
        <v>467</v>
      </c>
      <c r="V13" s="375" t="s">
        <v>1760</v>
      </c>
      <c r="W13" s="375" t="str">
        <f>IF(V13="","",(VLOOKUP(V13,'サイズ一覧(25年）'!$D:$AG,13,0)))</f>
        <v>★⑨</v>
      </c>
      <c r="X13" s="332">
        <f>IF(V13="","",VLOOKUP(V13,'サイズ一覧(25年）'!$D:$Q,14,0))</f>
        <v>49600</v>
      </c>
      <c r="Y13" s="376"/>
      <c r="Z13" s="375" t="str">
        <f>IF(Y13="","",(VLOOKUP(Y13,'サイズ一覧(25年）'!$D:$AG,13,0)))</f>
        <v/>
      </c>
      <c r="AA13" s="377" t="str">
        <f>IF(Y13="","",VLOOKUP(Y13,'サイズ一覧(25年）'!$D:$Q,14,0))</f>
        <v/>
      </c>
      <c r="AB13" s="376"/>
      <c r="AC13" s="375" t="str">
        <f>IF(AB13="","",(VLOOKUP(AB13,'サイズ一覧(25年）'!$D:$AG,13,0)))</f>
        <v/>
      </c>
      <c r="AD13" s="377" t="str">
        <f>IF(AB13="","",VLOOKUP(AB13,'サイズ一覧(25年）'!$D:$Q,14,0))</f>
        <v/>
      </c>
      <c r="AE13" s="849"/>
      <c r="AF13" s="849"/>
      <c r="AG13" s="850"/>
      <c r="AH13" s="347"/>
      <c r="AI13" s="328"/>
      <c r="AJ13" s="378">
        <v>35</v>
      </c>
      <c r="AK13" s="299" t="s">
        <v>1336</v>
      </c>
      <c r="AL13" s="379" t="s">
        <v>467</v>
      </c>
      <c r="AM13" s="380" t="s">
        <v>1297</v>
      </c>
      <c r="AN13" s="301" t="str">
        <f>IF(AM13="","",(VLOOKUP(AM13,'サイズ一覧(25年）'!$D:$AG,13,0)))</f>
        <v>★</v>
      </c>
      <c r="AO13" s="381">
        <f>IF(AM13="","",VLOOKUP(AM13,'サイズ一覧(25年）'!$D:$Q,14,0))</f>
        <v>89800</v>
      </c>
      <c r="AP13" s="382"/>
      <c r="AQ13" s="301" t="str">
        <f>IF(AP13="","",(VLOOKUP(AP13,'サイズ一覧(25年）'!$D:$AG,13,0)))</f>
        <v/>
      </c>
      <c r="AR13" s="383" t="str">
        <f>IF(AP13="","",VLOOKUP(AP13,'サイズ一覧(25年）'!$D:$Q,14,0))</f>
        <v/>
      </c>
      <c r="AS13" s="62"/>
      <c r="AT13" s="319"/>
      <c r="AU13" s="378">
        <v>70</v>
      </c>
      <c r="AV13" s="384" t="s">
        <v>157</v>
      </c>
      <c r="AW13" s="322" t="s">
        <v>500</v>
      </c>
      <c r="AX13" s="321" t="s">
        <v>442</v>
      </c>
      <c r="AY13" s="323" t="str">
        <f>IF(AX13="","",(VLOOKUP(AX13,'サイズ一覧(25年）'!$D:$AG,13,0)))</f>
        <v/>
      </c>
      <c r="AZ13" s="324">
        <f>IF(AX13="","",VLOOKUP(AX13,'サイズ一覧(25年）'!$D:$Q,14,0))</f>
        <v>25100</v>
      </c>
      <c r="BA13" s="323"/>
      <c r="BB13" s="323" t="str">
        <f>IF(BA13="","",(VLOOKUP(BA13,'サイズ一覧(25年）'!$D:$AG,13,0)))</f>
        <v/>
      </c>
      <c r="BC13" s="325" t="str">
        <f>IF(BA13="","",VLOOKUP(BA13,'サイズ一覧(25年）'!$D:$Q,14,0))</f>
        <v/>
      </c>
      <c r="BD13" s="326"/>
      <c r="BE13" s="323" t="str">
        <f>IF(BD13="","",(VLOOKUP(BD13,'サイズ一覧(25年）'!$D:$AG,13,0)))</f>
        <v/>
      </c>
      <c r="BF13" s="327" t="str">
        <f>IF(BD13="","",VLOOKUP(BD13,'サイズ一覧(25年）'!$D:$Q,14,0))</f>
        <v/>
      </c>
      <c r="BG13" s="181"/>
      <c r="BH13" s="328"/>
      <c r="BI13" s="329" t="s">
        <v>329</v>
      </c>
      <c r="BJ13" s="330" t="s">
        <v>324</v>
      </c>
      <c r="BK13" s="331" t="s">
        <v>947</v>
      </c>
      <c r="BL13" s="332" t="str">
        <f>IF(BK13="","",(VLOOKUP(BK13,'サイズ一覧(25年）'!$D:$AG,13,0)))</f>
        <v/>
      </c>
      <c r="BM13" s="333">
        <f>IF(BK13="","",VLOOKUP(BK13,'サイズ一覧(25年）'!$D:$Q,14,0))</f>
        <v>30300</v>
      </c>
      <c r="BN13" s="334"/>
      <c r="BO13" s="332" t="str">
        <f>IF(BN13="","",(VLOOKUP(BN13,'サイズ一覧(25年）'!$D:$AG,13,0)))</f>
        <v/>
      </c>
      <c r="BP13" s="333" t="str">
        <f>IF(BN13="","",VLOOKUP(BN13,'サイズ一覧(25年）'!$D:$Q,14,0))</f>
        <v/>
      </c>
      <c r="BQ13" s="331"/>
      <c r="BR13" s="332" t="str">
        <f>IF(BQ13="","",(VLOOKUP(BQ13,'サイズ一覧(25年）'!$D:$AG,13,0)))</f>
        <v/>
      </c>
      <c r="BS13" s="335" t="str">
        <f>IF(BQ13="","",VLOOKUP(BQ13,'サイズ一覧(25年）'!$D:$Q,14,0))</f>
        <v/>
      </c>
      <c r="BT13" s="336"/>
      <c r="BU13" s="337" t="str">
        <f>IF(BT13="","",(VLOOKUP(BT13,'サイズ一覧(25年）'!$D:$AG,13,0)))</f>
        <v/>
      </c>
      <c r="BV13" s="338" t="str">
        <f>IF(BT13="","",VLOOKUP(BT13,'サイズ一覧(25年）'!$D:$Q,14,0))</f>
        <v/>
      </c>
      <c r="BW13" s="331"/>
      <c r="BX13" s="332" t="str">
        <f>IF(BW13="","",(VLOOKUP(BW13,'サイズ一覧(25年）'!$D:$AG,13,0)))</f>
        <v/>
      </c>
      <c r="BY13" s="335" t="str">
        <f>IF(BW13="","",VLOOKUP(BW13,'サイズ一覧(25年）'!$D:$Q,14,0))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IF(E14="","",VLOOKUP(E14,'サイズ一覧(25年）'!$D:$Q,14,0))</f>
        <v>79200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IF(H14="","",VLOOKUP(H14,'サイズ一覧(25年）'!$D:$Q,14,0))</f>
        <v>69600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IF(K14="","",VLOOKUP(K14,'サイズ一覧(25年）'!$D:$Q,14,0))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IF(N14="","",VLOOKUP(N14,'サイズ一覧(25年）'!$D:$Q,14,0))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IF(V14="","",VLOOKUP(V14,'サイズ一覧(25年）'!$D:$Q,14,0))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IF(Y14="","",VLOOKUP(Y14,'サイズ一覧(25年）'!$D:$Q,14,0))</f>
        <v>48000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IF(AB14="","",VLOOKUP(AB14,'サイズ一覧(25年）'!$D:$Q,14,0))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IF(AM14="","",VLOOKUP(AM14,'サイズ一覧(25年）'!$D:$Q,14,0))</f>
        <v>93400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IF(AP14="","",VLOOKUP(AP14,'サイズ一覧(25年）'!$D:$Q,14,0))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IF(AX14="","",VLOOKUP(AX14,'サイズ一覧(25年）'!$D:$Q,14,0))</f>
        <v>26100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IF(BA14="","",VLOOKUP(BA14,'サイズ一覧(25年）'!$D:$Q,14,0))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IF(BD14="","",VLOOKUP(BD14,'サイズ一覧(25年）'!$D:$Q,14,0))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IF(BK14="","",VLOOKUP(BK14,'サイズ一覧(25年）'!$D:$Q,14,0))</f>
        <v>32000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IF(BN14="","",VLOOKUP(BN14,'サイズ一覧(25年）'!$D:$Q,14,0))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IF(BQ14="","",VLOOKUP(BQ14,'サイズ一覧(25年）'!$D:$Q,14,0))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IF(BT14="","",VLOOKUP(BT14,'サイズ一覧(25年）'!$D:$Q,14,0))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IF(BW14="","",VLOOKUP(BW14,'サイズ一覧(25年）'!$D:$Q,14,0))</f>
        <v/>
      </c>
    </row>
    <row r="15" spans="1:84" s="134" customFormat="1" ht="21" customHeight="1">
      <c r="A15" s="400"/>
      <c r="B15" s="256">
        <v>50</v>
      </c>
      <c r="C15" s="401" t="s">
        <v>1325</v>
      </c>
      <c r="D15" s="402" t="s">
        <v>969</v>
      </c>
      <c r="E15" s="403" t="s">
        <v>1733</v>
      </c>
      <c r="F15" s="403" t="str">
        <f>IF(E15="","",(VLOOKUP(E15,'サイズ一覧(25年）'!$D:$AG,13,0)))</f>
        <v>◇⑩</v>
      </c>
      <c r="G15" s="404">
        <f>IF(E15="","",VLOOKUP(E15,'サイズ一覧(25年）'!$D:$Q,14,0))</f>
        <v>71700</v>
      </c>
      <c r="H15" s="405" t="s">
        <v>1326</v>
      </c>
      <c r="I15" s="406" t="str">
        <f>IF(H15="","",(VLOOKUP(H15,'サイズ一覧(25年）'!$D:$AG,13,0)))</f>
        <v>△◇</v>
      </c>
      <c r="J15" s="404">
        <f>IF(H15="","",VLOOKUP(H15,'サイズ一覧(25年）'!$D:$Q,14,0))</f>
        <v>69100</v>
      </c>
      <c r="K15" s="406"/>
      <c r="L15" s="406" t="str">
        <f>IF(K15="","",(VLOOKUP(K15,'サイズ一覧(25年）'!$D:$AG,13,0)))</f>
        <v/>
      </c>
      <c r="M15" s="406" t="str">
        <f>IF(K15="","",VLOOKUP(K15,'サイズ一覧(25年）'!$D:$Q,14,0))</f>
        <v/>
      </c>
      <c r="N15" s="407"/>
      <c r="O15" s="406" t="str">
        <f>IF(N15="","",(VLOOKUP(N15,'サイズ一覧(25年）'!$D:$AG,13,0)))</f>
        <v/>
      </c>
      <c r="P15" s="404" t="str">
        <f>IF(N15="","",VLOOKUP(N15,'サイズ一覧(25年）'!$D:$Q,14,0))</f>
        <v/>
      </c>
      <c r="Q15" s="63"/>
      <c r="R15" s="255">
        <v>17</v>
      </c>
      <c r="S15" s="348">
        <v>60</v>
      </c>
      <c r="T15" s="433" t="s">
        <v>1125</v>
      </c>
      <c r="U15" s="409" t="s">
        <v>506</v>
      </c>
      <c r="V15" s="323"/>
      <c r="W15" s="323" t="str">
        <f>IF(V15="","",(VLOOKUP(V15,'サイズ一覧(25年）'!$D:$AG,13,0)))</f>
        <v/>
      </c>
      <c r="X15" s="410" t="str">
        <f>IF(V15="","",VLOOKUP(V15,'サイズ一覧(25年）'!$D:$Q,14,0))</f>
        <v/>
      </c>
      <c r="Y15" s="326" t="s">
        <v>1179</v>
      </c>
      <c r="Z15" s="323" t="str">
        <f>IF(Y15="","",(VLOOKUP(Y15,'サイズ一覧(25年）'!$D:$AG,13,0)))</f>
        <v/>
      </c>
      <c r="AA15" s="411">
        <f>IF(Y15="","",VLOOKUP(Y15,'サイズ一覧(25年）'!$D:$Q,14,0))</f>
        <v>37700</v>
      </c>
      <c r="AB15" s="326" t="s">
        <v>1124</v>
      </c>
      <c r="AC15" s="323" t="str">
        <f>IF(AB15="","",(VLOOKUP(AB15,'サイズ一覧(25年）'!$D:$AG,13,0)))</f>
        <v>△</v>
      </c>
      <c r="AD15" s="411">
        <f>IF(AB15="","",VLOOKUP(AB15,'サイズ一覧(25年）'!$D:$Q,14,0))</f>
        <v>35200</v>
      </c>
      <c r="AE15" s="849"/>
      <c r="AF15" s="849"/>
      <c r="AG15" s="850"/>
      <c r="AH15" s="63"/>
      <c r="AI15" s="328"/>
      <c r="AJ15" s="311"/>
      <c r="AK15" s="412" t="s">
        <v>1413</v>
      </c>
      <c r="AL15" s="413" t="s">
        <v>749</v>
      </c>
      <c r="AM15" s="414" t="s">
        <v>1443</v>
      </c>
      <c r="AN15" s="415" t="str">
        <f>IF(AM15="","",(VLOOKUP(AM15,'サイズ一覧(25年）'!$D:$AG,13,0)))</f>
        <v>★</v>
      </c>
      <c r="AO15" s="416">
        <f>IF(AM15="","",VLOOKUP(AM15,'サイズ一覧(25年）'!$D:$Q,14,0))</f>
        <v>96200</v>
      </c>
      <c r="AP15" s="417"/>
      <c r="AQ15" s="415" t="str">
        <f>IF(AP15="","",(VLOOKUP(AP15,'サイズ一覧(25年）'!$D:$AG,13,0)))</f>
        <v/>
      </c>
      <c r="AR15" s="418" t="str">
        <f>IF(AP15="","",VLOOKUP(AP15,'サイズ一覧(25年）'!$D:$Q,14,0))</f>
        <v/>
      </c>
      <c r="AS15" s="62"/>
      <c r="AT15" s="319"/>
      <c r="AU15" s="320"/>
      <c r="AV15" s="419" t="s">
        <v>159</v>
      </c>
      <c r="AW15" s="420" t="s">
        <v>946</v>
      </c>
      <c r="AX15" s="421" t="s">
        <v>446</v>
      </c>
      <c r="AY15" s="375" t="str">
        <f>IF(AX15="","",(VLOOKUP(AX15,'サイズ一覧(25年）'!$D:$AG,13,0)))</f>
        <v/>
      </c>
      <c r="AZ15" s="422">
        <f>IF(AX15="","",VLOOKUP(AX15,'サイズ一覧(25年）'!$D:$Q,14,0))</f>
        <v>27200</v>
      </c>
      <c r="BA15" s="375"/>
      <c r="BB15" s="323" t="str">
        <f>IF(BA15="","",(VLOOKUP(BA15,'サイズ一覧(25年）'!$D:$AG,13,0)))</f>
        <v/>
      </c>
      <c r="BC15" s="333" t="str">
        <f>IF(BA15="","",VLOOKUP(BA15,'サイズ一覧(25年）'!$D:$Q,14,0))</f>
        <v/>
      </c>
      <c r="BD15" s="376"/>
      <c r="BE15" s="375" t="str">
        <f>IF(BD15="","",(VLOOKUP(BD15,'サイズ一覧(25年）'!$D:$AG,13,0)))</f>
        <v/>
      </c>
      <c r="BF15" s="335" t="str">
        <f>IF(BD15="","",VLOOKUP(BD15,'サイズ一覧(25年）'!$D:$Q,14,0))</f>
        <v/>
      </c>
      <c r="BG15" s="181"/>
      <c r="BH15" s="328"/>
      <c r="BI15" s="510" t="s">
        <v>158</v>
      </c>
      <c r="BJ15" s="511" t="s">
        <v>334</v>
      </c>
      <c r="BK15" s="512" t="s">
        <v>950</v>
      </c>
      <c r="BL15" s="464" t="str">
        <f>IF(BK15="","",(VLOOKUP(BK15,'サイズ一覧(25年）'!$D:$AG,13,0)))</f>
        <v/>
      </c>
      <c r="BM15" s="513">
        <f>IF(BK15="","",VLOOKUP(BK15,'サイズ一覧(25年）'!$D:$Q,14,0))</f>
        <v>35700</v>
      </c>
      <c r="BN15" s="514"/>
      <c r="BO15" s="464" t="str">
        <f>IF(BN15="","",(VLOOKUP(BN15,'サイズ一覧(25年）'!$D:$AG,13,0)))</f>
        <v/>
      </c>
      <c r="BP15" s="513" t="str">
        <f>IF(BN15="","",VLOOKUP(BN15,'サイズ一覧(25年）'!$D:$Q,14,0))</f>
        <v/>
      </c>
      <c r="BQ15" s="512"/>
      <c r="BR15" s="464" t="str">
        <f>IF(BQ15="","",(VLOOKUP(BQ15,'サイズ一覧(25年）'!$D:$AG,13,0)))</f>
        <v/>
      </c>
      <c r="BS15" s="418" t="str">
        <f>IF(BQ15="","",VLOOKUP(BQ15,'サイズ一覧(25年）'!$D:$Q,14,0))</f>
        <v/>
      </c>
      <c r="BT15" s="515"/>
      <c r="BU15" s="516" t="str">
        <f>IF(BT15="","",(VLOOKUP(BT15,'サイズ一覧(25年）'!$D:$AG,13,0)))</f>
        <v/>
      </c>
      <c r="BV15" s="517" t="str">
        <f>IF(BT15="","",VLOOKUP(BT15,'サイズ一覧(25年）'!$D:$Q,14,0))</f>
        <v/>
      </c>
      <c r="BW15" s="512"/>
      <c r="BX15" s="464" t="str">
        <f>IF(BW15="","",(VLOOKUP(BW15,'サイズ一覧(25年）'!$D:$AG,13,0)))</f>
        <v/>
      </c>
      <c r="BY15" s="418" t="str">
        <f>IF(BW15="","",VLOOKUP(BW15,'サイズ一覧(25年）'!$D:$Q,14,0))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IF(E16="","",VLOOKUP(E16,'サイズ一覧(25年）'!$D:$Q,14,0))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IF(H16="","",VLOOKUP(H16,'サイズ一覧(25年）'!$D:$Q,14,0))</f>
        <v>117500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IF(K16="","",VLOOKUP(K16,'サイズ一覧(25年）'!$D:$Q,14,0))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IF(N16="","",VLOOKUP(N16,'サイズ一覧(25年）'!$D:$Q,14,0))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IF(V16="","",VLOOKUP(V16,'サイズ一覧(25年）'!$D:$Q,14,0))</f>
        <v>40100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IF(Y16="","",VLOOKUP(Y16,'サイズ一覧(25年）'!$D:$Q,14,0))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IF(AB16="","",VLOOKUP(AB16,'サイズ一覧(25年）'!$D:$Q,14,0))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IF(AM16="","",VLOOKUP(AM16,'サイズ一覧(25年）'!$D:$Q,14,0))</f>
        <v>83700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IF(AP16="","",VLOOKUP(AP16,'サイズ一覧(25年）'!$D:$Q,14,0))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IF(AX16="","",VLOOKUP(AX16,'サイズ一覧(25年）'!$D:$Q,14,0))</f>
        <v>30300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IF(BA16="","",VLOOKUP(BA16,'サイズ一覧(25年）'!$D:$Q,14,0))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IF(BD16="","",VLOOKUP(BD16,'サイズ一覧(25年）'!$D:$Q,14,0))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IF(BK16="","",VLOOKUP(BK16,'サイズ一覧(25年）'!$D:$Q,14,0))</f>
        <v>31700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IF(BN16="","",VLOOKUP(BN16,'サイズ一覧(25年）'!$D:$Q,14,0))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IF(BQ16="","",VLOOKUP(BQ16,'サイズ一覧(25年）'!$D:$Q,14,0))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IF(BT16="","",VLOOKUP(BT16,'サイズ一覧(25年）'!$D:$Q,14,0))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IF(BW16="","",VLOOKUP(BW16,'サイズ一覧(25年）'!$D:$Q,14,0))</f>
        <v/>
      </c>
    </row>
    <row r="17" spans="1:77" s="134" customFormat="1" ht="21" customHeight="1">
      <c r="A17" s="255"/>
      <c r="B17" s="265">
        <v>35</v>
      </c>
      <c r="C17" s="299" t="s">
        <v>1384</v>
      </c>
      <c r="D17" s="300" t="s">
        <v>529</v>
      </c>
      <c r="E17" s="301"/>
      <c r="F17" s="301" t="str">
        <f>IF(E17="","",(VLOOKUP(E17,'サイズ一覧(25年）'!$D:$AG,13,0)))</f>
        <v/>
      </c>
      <c r="G17" s="302" t="str">
        <f>IF(E17="","",VLOOKUP(E17,'サイズ一覧(25年）'!$D:$Q,14,0))</f>
        <v/>
      </c>
      <c r="H17" s="303" t="s">
        <v>1382</v>
      </c>
      <c r="I17" s="304" t="str">
        <f>IF(H17="","",(VLOOKUP(H17,'サイズ一覧(25年）'!$D:$AG,13,0)))</f>
        <v>★◇</v>
      </c>
      <c r="J17" s="302">
        <f>IF(H17="","",VLOOKUP(H17,'サイズ一覧(25年）'!$D:$Q,14,0))</f>
        <v>96400</v>
      </c>
      <c r="K17" s="304"/>
      <c r="L17" s="304" t="str">
        <f>IF(K17="","",(VLOOKUP(K17,'サイズ一覧(25年）'!$D:$AG,13,0)))</f>
        <v/>
      </c>
      <c r="M17" s="304" t="str">
        <f>IF(K17="","",VLOOKUP(K17,'サイズ一覧(25年）'!$D:$Q,14,0))</f>
        <v/>
      </c>
      <c r="N17" s="305"/>
      <c r="O17" s="304" t="str">
        <f>IF(N17="","",(VLOOKUP(N17,'サイズ一覧(25年）'!$D:$AG,13,0)))</f>
        <v/>
      </c>
      <c r="P17" s="302" t="str">
        <f>IF(N17="","",VLOOKUP(N17,'サイズ一覧(25年）'!$D:$Q,14,0))</f>
        <v/>
      </c>
      <c r="Q17" s="63"/>
      <c r="R17" s="255"/>
      <c r="S17" s="348"/>
      <c r="T17" s="373" t="s">
        <v>1771</v>
      </c>
      <c r="U17" s="374" t="s">
        <v>533</v>
      </c>
      <c r="V17" s="375" t="s">
        <v>1774</v>
      </c>
      <c r="W17" s="375" t="str">
        <f>IF(V17="","",(VLOOKUP(V17,'サイズ一覧(25年）'!$D:$AG,13,0)))</f>
        <v>★⑩</v>
      </c>
      <c r="X17" s="332">
        <f>IF(V17="","",VLOOKUP(V17,'サイズ一覧(25年）'!$D:$Q,14,0))</f>
        <v>41900</v>
      </c>
      <c r="Y17" s="376"/>
      <c r="Z17" s="375" t="str">
        <f>IF(Y17="","",(VLOOKUP(Y17,'サイズ一覧(25年）'!$D:$AG,13,0)))</f>
        <v/>
      </c>
      <c r="AA17" s="377" t="str">
        <f>IF(Y17="","",VLOOKUP(Y17,'サイズ一覧(25年）'!$D:$Q,14,0))</f>
        <v/>
      </c>
      <c r="AB17" s="376"/>
      <c r="AC17" s="375" t="str">
        <f>IF(AB17="","",(VLOOKUP(AB17,'サイズ一覧(25年）'!$D:$AG,13,0)))</f>
        <v/>
      </c>
      <c r="AD17" s="377" t="str">
        <f>IF(AB17="","",VLOOKUP(AB17,'サイズ一覧(25年）'!$D:$Q,14,0))</f>
        <v/>
      </c>
      <c r="AE17" s="849"/>
      <c r="AF17" s="849"/>
      <c r="AG17" s="850"/>
      <c r="AH17" s="63"/>
      <c r="AI17" s="328"/>
      <c r="AJ17" s="320"/>
      <c r="AK17" s="439" t="s">
        <v>1415</v>
      </c>
      <c r="AL17" s="440" t="s">
        <v>948</v>
      </c>
      <c r="AM17" s="441" t="s">
        <v>1442</v>
      </c>
      <c r="AN17" s="442" t="str">
        <f>IF(AM17="","",(VLOOKUP(AM17,'サイズ一覧(25年）'!$D:$AG,13,0)))</f>
        <v>★</v>
      </c>
      <c r="AO17" s="443">
        <f>IF(AM17="","",VLOOKUP(AM17,'サイズ一覧(25年）'!$D:$Q,14,0))</f>
        <v>86100</v>
      </c>
      <c r="AP17" s="444"/>
      <c r="AQ17" s="442" t="str">
        <f>IF(AP17="","",(VLOOKUP(AP17,'サイズ一覧(25年）'!$D:$AG,13,0)))</f>
        <v/>
      </c>
      <c r="AR17" s="445" t="str">
        <f>IF(AP17="","",VLOOKUP(AP17,'サイズ一覧(25年）'!$D:$Q,14,0))</f>
        <v/>
      </c>
      <c r="AS17" s="62"/>
      <c r="AT17" s="319"/>
      <c r="AU17" s="320"/>
      <c r="AV17" s="421" t="s">
        <v>174</v>
      </c>
      <c r="AW17" s="420" t="s">
        <v>749</v>
      </c>
      <c r="AX17" s="421"/>
      <c r="AY17" s="375" t="str">
        <f>IF(AX17="","",(VLOOKUP(AX17,'サイズ一覧(25年）'!$D:$AG,13,0)))</f>
        <v/>
      </c>
      <c r="AZ17" s="422" t="str">
        <f>IF(AX17="","",VLOOKUP(AX17,'サイズ一覧(25年）'!$D:$Q,14,0))</f>
        <v/>
      </c>
      <c r="BA17" s="375"/>
      <c r="BB17" s="375" t="str">
        <f>IF(BA17="","",(VLOOKUP(BA17,'サイズ一覧(25年）'!$D:$AG,13,0)))</f>
        <v/>
      </c>
      <c r="BC17" s="333" t="str">
        <f>IF(BA17="","",VLOOKUP(BA17,'サイズ一覧(25年）'!$D:$Q,14,0))</f>
        <v/>
      </c>
      <c r="BD17" s="376" t="s">
        <v>1106</v>
      </c>
      <c r="BE17" s="375" t="str">
        <f>IF(BD17="","",(VLOOKUP(BD17,'サイズ一覧(25年）'!$D:$AG,13,0)))</f>
        <v/>
      </c>
      <c r="BF17" s="335">
        <f>IF(BD17="","",VLOOKUP(BD17,'サイズ一覧(25年）'!$D:$Q,14,0))</f>
        <v>30400</v>
      </c>
      <c r="BG17" s="181"/>
      <c r="BH17" s="328"/>
      <c r="BI17" s="510" t="s">
        <v>341</v>
      </c>
      <c r="BJ17" s="511" t="s">
        <v>342</v>
      </c>
      <c r="BK17" s="512" t="s">
        <v>952</v>
      </c>
      <c r="BL17" s="464" t="str">
        <f>IF(BK17="","",(VLOOKUP(BK17,'サイズ一覧(25年）'!$D:$AG,13,0)))</f>
        <v/>
      </c>
      <c r="BM17" s="513">
        <f>IF(BK17="","",VLOOKUP(BK17,'サイズ一覧(25年）'!$D:$Q,14,0))</f>
        <v>36000</v>
      </c>
      <c r="BN17" s="514"/>
      <c r="BO17" s="464" t="str">
        <f>IF(BN17="","",(VLOOKUP(BN17,'サイズ一覧(25年）'!$D:$AG,13,0)))</f>
        <v/>
      </c>
      <c r="BP17" s="513" t="str">
        <f>IF(BN17="","",VLOOKUP(BN17,'サイズ一覧(25年）'!$D:$Q,14,0))</f>
        <v/>
      </c>
      <c r="BQ17" s="512"/>
      <c r="BR17" s="464" t="str">
        <f>IF(BQ17="","",(VLOOKUP(BQ17,'サイズ一覧(25年）'!$D:$AG,13,0)))</f>
        <v/>
      </c>
      <c r="BS17" s="418" t="str">
        <f>IF(BQ17="","",VLOOKUP(BQ17,'サイズ一覧(25年）'!$D:$Q,14,0))</f>
        <v/>
      </c>
      <c r="BT17" s="515"/>
      <c r="BU17" s="516" t="str">
        <f>IF(BT17="","",(VLOOKUP(BT17,'サイズ一覧(25年）'!$D:$AG,13,0)))</f>
        <v/>
      </c>
      <c r="BV17" s="517" t="str">
        <f>IF(BT17="","",VLOOKUP(BT17,'サイズ一覧(25年）'!$D:$Q,14,0))</f>
        <v/>
      </c>
      <c r="BW17" s="512"/>
      <c r="BX17" s="464" t="str">
        <f>IF(BW17="","",(VLOOKUP(BW17,'サイズ一覧(25年）'!$D:$AG,13,0)))</f>
        <v/>
      </c>
      <c r="BY17" s="418" t="str">
        <f>IF(BW17="","",VLOOKUP(BW17,'サイズ一覧(25年）'!$D:$Q,14,0))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IF(E18="","",VLOOKUP(E18,'サイズ一覧(25年）'!$D:$Q,14,0))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IF(H18="","",VLOOKUP(H18,'サイズ一覧(25年）'!$D:$Q,14,0))</f>
        <v>105700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IF(K18="","",VLOOKUP(K18,'サイズ一覧(25年）'!$D:$Q,14,0))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IF(N18="","",VLOOKUP(N18,'サイズ一覧(25年）'!$D:$Q,14,0))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IF(V18="","",VLOOKUP(V18,'サイズ一覧(25年）'!$D:$Q,14,0))</f>
        <v>43200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IF(Y18="","",VLOOKUP(Y18,'サイズ一覧(25年）'!$D:$Q,14,0))</f>
        <v>40500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IF(AB18="","",VLOOKUP(AB18,'サイズ一覧(25年）'!$D:$Q,14,0))</f>
        <v>38000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IF(AM18="","",VLOOKUP(AM18,'サイズ一覧(25年）'!$D:$Q,14,0))</f>
        <v>80100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IF(AP18="","",VLOOKUP(AP18,'サイズ一覧(25年）'!$D:$Q,14,0))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IF(AX18="","",VLOOKUP(AX18,'サイズ一覧(25年）'!$D:$Q,14,0))</f>
        <v>32000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IF(BA18="","",VLOOKUP(BA18,'サイズ一覧(25年）'!$D:$Q,14,0))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IF(BD18="","",VLOOKUP(BD18,'サイズ一覧(25年）'!$D:$Q,14,0))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IF(BK18="","",VLOOKUP(BK18,'サイズ一覧(25年）'!$D:$Q,14,0))</f>
        <v>28000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IF(BN18="","",VLOOKUP(BN18,'サイズ一覧(25年）'!$D:$Q,14,0))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IF(BQ18="","",VLOOKUP(BQ18,'サイズ一覧(25年）'!$D:$Q,14,0))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IF(BT18="","",VLOOKUP(BT18,'サイズ一覧(25年）'!$D:$Q,14,0))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IF(BW18="","",VLOOKUP(BW18,'サイズ一覧(25年）'!$D:$Q,14,0))</f>
        <v/>
      </c>
    </row>
    <row r="19" spans="1:77" s="134" customFormat="1" ht="21" customHeight="1">
      <c r="A19" s="255"/>
      <c r="B19" s="265">
        <v>40</v>
      </c>
      <c r="C19" s="299" t="s">
        <v>907</v>
      </c>
      <c r="D19" s="300" t="s">
        <v>286</v>
      </c>
      <c r="E19" s="301"/>
      <c r="F19" s="301" t="str">
        <f>IF(E19="","",(VLOOKUP(E19,'サイズ一覧(25年）'!$D:$AG,13,0)))</f>
        <v/>
      </c>
      <c r="G19" s="302" t="str">
        <f>IF(E19="","",VLOOKUP(E19,'サイズ一覧(25年）'!$D:$Q,14,0))</f>
        <v/>
      </c>
      <c r="H19" s="379" t="s">
        <v>1136</v>
      </c>
      <c r="I19" s="301" t="str">
        <f>IF(H19="","",(VLOOKUP(H19,'サイズ一覧(25年）'!$D:$AG,13,0)))</f>
        <v>◇</v>
      </c>
      <c r="J19" s="302">
        <f>IF(H19="","",VLOOKUP(H19,'サイズ一覧(25年）'!$D:$Q,14,0))</f>
        <v>93200</v>
      </c>
      <c r="K19" s="301"/>
      <c r="L19" s="301" t="str">
        <f>IF(K19="","",(VLOOKUP(K19,'サイズ一覧(25年）'!$D:$AG,13,0)))</f>
        <v/>
      </c>
      <c r="M19" s="304" t="str">
        <f>IF(K19="","",VLOOKUP(K19,'サイズ一覧(25年）'!$D:$Q,14,0))</f>
        <v/>
      </c>
      <c r="N19" s="382"/>
      <c r="O19" s="301" t="str">
        <f>IF(N19="","",(VLOOKUP(N19,'サイズ一覧(25年）'!$D:$AG,13,0)))</f>
        <v/>
      </c>
      <c r="P19" s="302" t="str">
        <f>IF(N19="","",VLOOKUP(N19,'サイズ一覧(25年）'!$D:$Q,14,0))</f>
        <v/>
      </c>
      <c r="Q19" s="175"/>
      <c r="R19" s="387"/>
      <c r="S19" s="340"/>
      <c r="T19" s="412" t="s">
        <v>470</v>
      </c>
      <c r="U19" s="462" t="s">
        <v>529</v>
      </c>
      <c r="V19" s="415" t="s">
        <v>1772</v>
      </c>
      <c r="W19" s="415" t="str">
        <f>IF(V19="","",(VLOOKUP(V19,'サイズ一覧(25年）'!$D:$AG,13,0)))</f>
        <v>⑨</v>
      </c>
      <c r="X19" s="464">
        <f>IF(V19="","",VLOOKUP(V19,'サイズ一覧(25年）'!$D:$Q,14,0))</f>
        <v>45400</v>
      </c>
      <c r="Y19" s="417" t="s">
        <v>1181</v>
      </c>
      <c r="Z19" s="415" t="str">
        <f>IF(Y19="","",(VLOOKUP(Y19,'サイズ一覧(25年）'!$D:$AG,13,0)))</f>
        <v/>
      </c>
      <c r="AA19" s="463">
        <f>IF(Y19="","",VLOOKUP(Y19,'サイズ一覧(25年）'!$D:$Q,14,0))</f>
        <v>42700</v>
      </c>
      <c r="AB19" s="417" t="s">
        <v>629</v>
      </c>
      <c r="AC19" s="415" t="str">
        <f>IF(AB19="","",(VLOOKUP(AB19,'サイズ一覧(25年）'!$D:$AG,13,0)))</f>
        <v>△</v>
      </c>
      <c r="AD19" s="463">
        <f>IF(AB19="","",VLOOKUP(AB19,'サイズ一覧(25年）'!$D:$Q,14,0))</f>
        <v>39900</v>
      </c>
      <c r="AE19" s="849"/>
      <c r="AF19" s="849"/>
      <c r="AG19" s="850"/>
      <c r="AH19" s="175"/>
      <c r="AI19" s="310"/>
      <c r="AJ19" s="276">
        <v>50</v>
      </c>
      <c r="AK19" s="401" t="s">
        <v>1340</v>
      </c>
      <c r="AL19" s="448" t="s">
        <v>959</v>
      </c>
      <c r="AM19" s="449" t="s">
        <v>1301</v>
      </c>
      <c r="AN19" s="308" t="str">
        <f>IF(AM19="","",(VLOOKUP(AM19,'サイズ一覧(25年）'!$D:$AG,13,0)))</f>
        <v>★</v>
      </c>
      <c r="AO19" s="450">
        <f>IF(AM19="","",VLOOKUP(AM19,'サイズ一覧(25年）'!$D:$Q,14,0))</f>
        <v>71300</v>
      </c>
      <c r="AP19" s="451"/>
      <c r="AQ19" s="403" t="str">
        <f>IF(AP19="","",(VLOOKUP(AP19,'サイズ一覧(25年）'!$D:$AG,13,0)))</f>
        <v/>
      </c>
      <c r="AR19" s="452" t="str">
        <f>IF(AP19="","",VLOOKUP(AP19,'サイズ一覧(25年）'!$D:$Q,14,0))</f>
        <v/>
      </c>
      <c r="AS19" s="62"/>
      <c r="AT19" s="319"/>
      <c r="AU19" s="311"/>
      <c r="AV19" s="419" t="s">
        <v>162</v>
      </c>
      <c r="AW19" s="440" t="s">
        <v>402</v>
      </c>
      <c r="AX19" s="419" t="s">
        <v>452</v>
      </c>
      <c r="AY19" s="442" t="str">
        <f>IF(AX19="","",(VLOOKUP(AX19,'サイズ一覧(25年）'!$D:$AG,13,0)))</f>
        <v/>
      </c>
      <c r="AZ19" s="443">
        <f>IF(AX19="","",VLOOKUP(AX19,'サイズ一覧(25年）'!$D:$Q,14,0))</f>
        <v>33400</v>
      </c>
      <c r="BA19" s="442"/>
      <c r="BB19" s="435" t="str">
        <f>IF(BA19="","",(VLOOKUP(BA19,'サイズ一覧(25年）'!$D:$AG,13,0)))</f>
        <v/>
      </c>
      <c r="BC19" s="453" t="str">
        <f>IF(BA19="","",VLOOKUP(BA19,'サイズ一覧(25年）'!$D:$Q,14,0))</f>
        <v/>
      </c>
      <c r="BD19" s="444"/>
      <c r="BE19" s="442" t="str">
        <f>IF(BD19="","",(VLOOKUP(BD19,'サイズ一覧(25年）'!$D:$AG,13,0)))</f>
        <v/>
      </c>
      <c r="BF19" s="445" t="str">
        <f>IF(BD19="","",VLOOKUP(BD19,'サイズ一覧(25年）'!$D:$Q,14,0))</f>
        <v/>
      </c>
      <c r="BG19" s="181"/>
      <c r="BH19" s="328"/>
      <c r="BI19" s="329" t="s">
        <v>344</v>
      </c>
      <c r="BJ19" s="330" t="s">
        <v>345</v>
      </c>
      <c r="BK19" s="331" t="s">
        <v>954</v>
      </c>
      <c r="BL19" s="332" t="str">
        <f>IF(BK19="","",(VLOOKUP(BK19,'サイズ一覧(25年）'!$D:$AG,13,0)))</f>
        <v/>
      </c>
      <c r="BM19" s="333">
        <f>IF(BK19="","",VLOOKUP(BK19,'サイズ一覧(25年）'!$D:$Q,14,0))</f>
        <v>29400</v>
      </c>
      <c r="BN19" s="334"/>
      <c r="BO19" s="332" t="str">
        <f>IF(BN19="","",(VLOOKUP(BN19,'サイズ一覧(25年）'!$D:$AG,13,0)))</f>
        <v/>
      </c>
      <c r="BP19" s="333" t="str">
        <f>IF(BN19="","",VLOOKUP(BN19,'サイズ一覧(25年）'!$D:$Q,14,0))</f>
        <v/>
      </c>
      <c r="BQ19" s="331"/>
      <c r="BR19" s="332" t="str">
        <f>IF(BQ19="","",(VLOOKUP(BQ19,'サイズ一覧(25年）'!$D:$AG,13,0)))</f>
        <v/>
      </c>
      <c r="BS19" s="335" t="str">
        <f>IF(BQ19="","",VLOOKUP(BQ19,'サイズ一覧(25年）'!$D:$Q,14,0))</f>
        <v/>
      </c>
      <c r="BT19" s="336"/>
      <c r="BU19" s="337" t="str">
        <f>IF(BT19="","",(VLOOKUP(BT19,'サイズ一覧(25年）'!$D:$AG,13,0)))</f>
        <v/>
      </c>
      <c r="BV19" s="338" t="str">
        <f>IF(BT19="","",VLOOKUP(BT19,'サイズ一覧(25年）'!$D:$Q,14,0))</f>
        <v/>
      </c>
      <c r="BW19" s="331"/>
      <c r="BX19" s="332" t="str">
        <f>IF(BW19="","",(VLOOKUP(BW19,'サイズ一覧(25年）'!$D:$AG,13,0)))</f>
        <v/>
      </c>
      <c r="BY19" s="335" t="str">
        <f>IF(BW19="","",VLOOKUP(BW19,'サイズ一覧(25年）'!$D:$Q,14,0))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IF(E20="","",VLOOKUP(E20,'サイズ一覧(25年）'!$D:$Q,14,0))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IF(H20="","",VLOOKUP(H20,'サイズ一覧(25年）'!$D:$Q,14,0))</f>
        <v>95000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IF(K20="","",VLOOKUP(K20,'サイズ一覧(25年）'!$D:$Q,14,0))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IF(N20="","",VLOOKUP(N20,'サイズ一覧(25年）'!$D:$Q,14,0))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IF(V20="","",VLOOKUP(V20,'サイズ一覧(25年）'!$D:$Q,14,0))</f>
        <v>31600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IF(Y20="","",VLOOKUP(Y20,'サイズ一覧(25年）'!$D:$Q,14,0))</f>
        <v>29700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IF(AB20="","",VLOOKUP(AB20,'サイズ一覧(25年）'!$D:$Q,14,0))</f>
        <v>27900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IF(AM20="","",VLOOKUP(AM20,'サイズ一覧(25年）'!$D:$Q,14,0))</f>
        <v>83400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IF(AP20="","",VLOOKUP(AP20,'サイズ一覧(25年）'!$D:$Q,14,0))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IF(AX20="","",VLOOKUP(AX20,'サイズ一覧(25年）'!$D:$Q,14,0))</f>
        <v>20200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IF(BA20="","",VLOOKUP(BA20,'サイズ一覧(25年）'!$D:$Q,14,0))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IF(BD20="","",VLOOKUP(BD20,'サイズ一覧(25年）'!$D:$Q,14,0))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IF(BK20="","",VLOOKUP(BK20,'サイズ一覧(25年）'!$D:$Q,14,0))</f>
        <v>30300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IF(BN20="","",VLOOKUP(BN20,'サイズ一覧(25年）'!$D:$Q,14,0))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IF(BQ20="","",VLOOKUP(BQ20,'サイズ一覧(25年）'!$D:$Q,14,0))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IF(BT20="","",VLOOKUP(BT20,'サイズ一覧(25年）'!$D:$Q,14,0))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IF(BW20="","",VLOOKUP(BW20,'サイズ一覧(25年）'!$D:$Q,14,0))</f>
        <v/>
      </c>
    </row>
    <row r="21" spans="1:77" s="134" customFormat="1" ht="21" customHeight="1">
      <c r="A21" s="255"/>
      <c r="B21" s="340"/>
      <c r="C21" s="412" t="s">
        <v>1394</v>
      </c>
      <c r="D21" s="462" t="s">
        <v>467</v>
      </c>
      <c r="E21" s="415"/>
      <c r="F21" s="415" t="str">
        <f>IF(E21="","",(VLOOKUP(E21,'サイズ一覧(25年）'!$D:$AG,13,0)))</f>
        <v/>
      </c>
      <c r="G21" s="463" t="str">
        <f>IF(E21="","",VLOOKUP(E21,'サイズ一覧(25年）'!$D:$Q,14,0))</f>
        <v/>
      </c>
      <c r="H21" s="413" t="s">
        <v>1388</v>
      </c>
      <c r="I21" s="415" t="str">
        <f>IF(H21="","",(VLOOKUP(H21,'サイズ一覧(25年）'!$D:$AG,13,0)))</f>
        <v>★◇</v>
      </c>
      <c r="J21" s="463">
        <f>IF(H21="","",VLOOKUP(H21,'サイズ一覧(25年）'!$D:$Q,14,0))</f>
        <v>94900</v>
      </c>
      <c r="K21" s="415"/>
      <c r="L21" s="415" t="str">
        <f>IF(K21="","",(VLOOKUP(K21,'サイズ一覧(25年）'!$D:$AG,13,0)))</f>
        <v/>
      </c>
      <c r="M21" s="464" t="str">
        <f>IF(K21="","",VLOOKUP(K21,'サイズ一覧(25年）'!$D:$Q,14,0))</f>
        <v/>
      </c>
      <c r="N21" s="417"/>
      <c r="O21" s="415" t="str">
        <f>IF(N21="","",(VLOOKUP(N21,'サイズ一覧(25年）'!$D:$AG,13,0)))</f>
        <v/>
      </c>
      <c r="P21" s="463" t="str">
        <f>IF(N21="","",VLOOKUP(N21,'サイズ一覧(25年）'!$D:$Q,14,0))</f>
        <v/>
      </c>
      <c r="Q21" s="175"/>
      <c r="R21" s="255"/>
      <c r="S21" s="348"/>
      <c r="T21" s="433" t="s">
        <v>592</v>
      </c>
      <c r="U21" s="409" t="s">
        <v>593</v>
      </c>
      <c r="V21" s="323"/>
      <c r="W21" s="323" t="str">
        <f>IF(V21="","",(VLOOKUP(V21,'サイズ一覧(25年）'!$D:$AG,13,0)))</f>
        <v/>
      </c>
      <c r="X21" s="377" t="str">
        <f>IF(V21="","",VLOOKUP(V21,'サイズ一覧(25年）'!$D:$Q,14,0))</f>
        <v/>
      </c>
      <c r="Y21" s="322" t="s">
        <v>1191</v>
      </c>
      <c r="Z21" s="323" t="str">
        <f>IF(Y21="","",(VLOOKUP(Y21,'サイズ一覧(25年）'!$D:$AG,13,0)))</f>
        <v/>
      </c>
      <c r="AA21" s="377">
        <f>IF(Y21="","",VLOOKUP(Y21,'サイズ一覧(25年）'!$D:$Q,14,0))</f>
        <v>31800</v>
      </c>
      <c r="AB21" s="326" t="s">
        <v>870</v>
      </c>
      <c r="AC21" s="323" t="str">
        <f>IF(AB21="","",(VLOOKUP(AB21,'サイズ一覧(25年）'!$D:$AG,13,0)))</f>
        <v>△</v>
      </c>
      <c r="AD21" s="377">
        <f>IF(AB21="","",VLOOKUP(AB21,'サイズ一覧(25年）'!$D:$Q,14,0))</f>
        <v>29700</v>
      </c>
      <c r="AE21" s="849"/>
      <c r="AF21" s="849"/>
      <c r="AG21" s="850"/>
      <c r="AH21" s="175"/>
      <c r="AI21" s="328"/>
      <c r="AJ21" s="311"/>
      <c r="AK21" s="439" t="s">
        <v>1337</v>
      </c>
      <c r="AL21" s="440" t="s">
        <v>749</v>
      </c>
      <c r="AM21" s="441" t="s">
        <v>1298</v>
      </c>
      <c r="AN21" s="415" t="str">
        <f>IF(AM21="","",(VLOOKUP(AM21,'サイズ一覧(25年）'!$D:$AG,13,0)))</f>
        <v>★</v>
      </c>
      <c r="AO21" s="416">
        <f>IF(AM21="","",VLOOKUP(AM21,'サイズ一覧(25年）'!$D:$Q,14,0))</f>
        <v>87500</v>
      </c>
      <c r="AP21" s="444"/>
      <c r="AQ21" s="442" t="str">
        <f>IF(AP21="","",(VLOOKUP(AP21,'サイズ一覧(25年）'!$D:$AG,13,0)))</f>
        <v/>
      </c>
      <c r="AR21" s="445" t="str">
        <f>IF(AP21="","",VLOOKUP(AP21,'サイズ一覧(25年）'!$D:$Q,14,0))</f>
        <v/>
      </c>
      <c r="AS21" s="62"/>
      <c r="AT21" s="466"/>
      <c r="AU21" s="311"/>
      <c r="AV21" s="419" t="s">
        <v>175</v>
      </c>
      <c r="AW21" s="440" t="s">
        <v>376</v>
      </c>
      <c r="AX21" s="467" t="s">
        <v>707</v>
      </c>
      <c r="AY21" s="435" t="str">
        <f>IF(AX21="","",(VLOOKUP(AX21,'サイズ一覧(25年）'!$D:$AG,13,0)))</f>
        <v/>
      </c>
      <c r="AZ21" s="468">
        <f>IF(AX21="","",VLOOKUP(AX21,'サイズ一覧(25年）'!$D:$Q,14,0))</f>
        <v>25800</v>
      </c>
      <c r="BA21" s="435"/>
      <c r="BB21" s="315" t="str">
        <f>IF(BA21="","",(VLOOKUP(BA21,'サイズ一覧(25年）'!$D:$AG,13,0)))</f>
        <v/>
      </c>
      <c r="BC21" s="469" t="str">
        <f>IF(BA21="","",VLOOKUP(BA21,'サイズ一覧(25年）'!$D:$Q,14,0))</f>
        <v/>
      </c>
      <c r="BD21" s="437"/>
      <c r="BE21" s="435" t="str">
        <f>IF(BD21="","",(VLOOKUP(BD21,'サイズ一覧(25年）'!$D:$AG,13,0)))</f>
        <v/>
      </c>
      <c r="BF21" s="470" t="str">
        <f>IF(BD21="","",VLOOKUP(BD21,'サイズ一覧(25年）'!$D:$Q,14,0))</f>
        <v/>
      </c>
      <c r="BG21" s="181"/>
      <c r="BH21" s="328"/>
      <c r="BI21" s="329" t="s">
        <v>349</v>
      </c>
      <c r="BJ21" s="330" t="s">
        <v>350</v>
      </c>
      <c r="BK21" s="331" t="s">
        <v>957</v>
      </c>
      <c r="BL21" s="332" t="str">
        <f>IF(BK21="","",(VLOOKUP(BK21,'サイズ一覧(25年）'!$D:$AG,13,0)))</f>
        <v/>
      </c>
      <c r="BM21" s="333">
        <f>IF(BK21="","",VLOOKUP(BK21,'サイズ一覧(25年）'!$D:$Q,14,0))</f>
        <v>31900</v>
      </c>
      <c r="BN21" s="334"/>
      <c r="BO21" s="332" t="str">
        <f>IF(BN21="","",(VLOOKUP(BN21,'サイズ一覧(25年）'!$D:$AG,13,0)))</f>
        <v/>
      </c>
      <c r="BP21" s="333" t="str">
        <f>IF(BN21="","",VLOOKUP(BN21,'サイズ一覧(25年）'!$D:$Q,14,0))</f>
        <v/>
      </c>
      <c r="BQ21" s="331"/>
      <c r="BR21" s="332" t="str">
        <f>IF(BQ21="","",(VLOOKUP(BQ21,'サイズ一覧(25年）'!$D:$AG,13,0)))</f>
        <v/>
      </c>
      <c r="BS21" s="335" t="str">
        <f>IF(BQ21="","",VLOOKUP(BQ21,'サイズ一覧(25年）'!$D:$Q,14,0))</f>
        <v/>
      </c>
      <c r="BT21" s="336"/>
      <c r="BU21" s="337" t="str">
        <f>IF(BT21="","",(VLOOKUP(BT21,'サイズ一覧(25年）'!$D:$AG,13,0)))</f>
        <v/>
      </c>
      <c r="BV21" s="338" t="str">
        <f>IF(BT21="","",VLOOKUP(BT21,'サイズ一覧(25年）'!$D:$Q,14,0))</f>
        <v/>
      </c>
      <c r="BW21" s="331"/>
      <c r="BX21" s="332" t="str">
        <f>IF(BW21="","",(VLOOKUP(BW21,'サイズ一覧(25年）'!$D:$AG,13,0)))</f>
        <v/>
      </c>
      <c r="BY21" s="335" t="str">
        <f>IF(BW21="","",VLOOKUP(BW21,'サイズ一覧(25年）'!$D:$Q,14,0))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IF(E22="","",VLOOKUP(E22,'サイズ一覧(25年）'!$D:$Q,14,0))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IF(H22="","",VLOOKUP(H22,'サイズ一覧(25年）'!$D:$Q,14,0))</f>
        <v>72700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IF(K22="","",VLOOKUP(K22,'サイズ一覧(25年）'!$D:$Q,14,0))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IF(N22="","",VLOOKUP(N22,'サイズ一覧(25年）'!$D:$Q,14,0))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IF(V22="","",VLOOKUP(V22,'サイズ一覧(25年）'!$D:$Q,14,0))</f>
        <v>33800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IF(Y22="","",VLOOKUP(Y22,'サイズ一覧(25年）'!$D:$Q,14,0))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IF(AB22="","",VLOOKUP(AB22,'サイズ一覧(25年）'!$D:$Q,14,0))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IF(AM22="","",VLOOKUP(AM22,'サイズ一覧(25年）'!$D:$Q,14,0))</f>
        <v>73000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IF(AP22="","",VLOOKUP(AP22,'サイズ一覧(25年）'!$D:$Q,14,0))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IF(AX22="","",VLOOKUP(AX22,'サイズ一覧(25年）'!$D:$Q,14,0))</f>
        <v>22800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IF(BA22="","",VLOOKUP(BA22,'サイズ一覧(25年）'!$D:$Q,14,0))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IF(BD22="","",VLOOKUP(BD22,'サイズ一覧(25年）'!$D:$Q,14,0))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IF(BK22="","",VLOOKUP(BK22,'サイズ一覧(25年）'!$D:$Q,14,0))</f>
        <v>33000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IF(BN22="","",VLOOKUP(BN22,'サイズ一覧(25年）'!$D:$Q,14,0))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IF(BQ22="","",VLOOKUP(BQ22,'サイズ一覧(25年）'!$D:$Q,14,0))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IF(BT22="","",VLOOKUP(BT22,'サイズ一覧(25年）'!$D:$Q,14,0))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IF(BW22="","",VLOOKUP(BW22,'サイズ一覧(25年）'!$D:$Q,14,0))</f>
        <v/>
      </c>
    </row>
    <row r="23" spans="1:77" s="134" customFormat="1" ht="21" customHeight="1">
      <c r="A23" s="255"/>
      <c r="B23" s="340"/>
      <c r="C23" s="412" t="s">
        <v>1396</v>
      </c>
      <c r="D23" s="462" t="s">
        <v>876</v>
      </c>
      <c r="E23" s="415"/>
      <c r="F23" s="415" t="str">
        <f>IF(E23="","",(VLOOKUP(E23,'サイズ一覧(25年）'!$D:$AG,13,0)))</f>
        <v/>
      </c>
      <c r="G23" s="463" t="str">
        <f>IF(E23="","",VLOOKUP(E23,'サイズ一覧(25年）'!$D:$Q,14,0))</f>
        <v/>
      </c>
      <c r="H23" s="413" t="s">
        <v>1390</v>
      </c>
      <c r="I23" s="415" t="str">
        <f>IF(H23="","",(VLOOKUP(H23,'サイズ一覧(25年）'!$D:$AG,13,0)))</f>
        <v>★◇</v>
      </c>
      <c r="J23" s="463">
        <f>IF(H23="","",VLOOKUP(H23,'サイズ一覧(25年）'!$D:$Q,14,0))</f>
        <v>74900</v>
      </c>
      <c r="K23" s="415"/>
      <c r="L23" s="415" t="str">
        <f>IF(K23="","",(VLOOKUP(K23,'サイズ一覧(25年）'!$D:$AG,13,0)))</f>
        <v/>
      </c>
      <c r="M23" s="464" t="str">
        <f>IF(K23="","",VLOOKUP(K23,'サイズ一覧(25年）'!$D:$Q,14,0))</f>
        <v/>
      </c>
      <c r="N23" s="417"/>
      <c r="O23" s="415" t="str">
        <f>IF(N23="","",(VLOOKUP(N23,'サイズ一覧(25年）'!$D:$AG,13,0)))</f>
        <v/>
      </c>
      <c r="P23" s="463" t="str">
        <f>IF(N23="","",VLOOKUP(N23,'サイズ一覧(25年）'!$D:$Q,14,0))</f>
        <v/>
      </c>
      <c r="Q23" s="175"/>
      <c r="R23" s="255"/>
      <c r="S23" s="348"/>
      <c r="T23" s="373" t="s">
        <v>1841</v>
      </c>
      <c r="U23" s="374" t="s">
        <v>1379</v>
      </c>
      <c r="V23" s="375" t="s">
        <v>1783</v>
      </c>
      <c r="W23" s="375" t="str">
        <f>IF(V23="","",(VLOOKUP(V23,'サイズ一覧(25年）'!$D:$AG,13,0)))</f>
        <v>⑨</v>
      </c>
      <c r="X23" s="377">
        <f>IF(V23="","",VLOOKUP(V23,'サイズ一覧(25年）'!$D:$Q,14,0))</f>
        <v>35900</v>
      </c>
      <c r="Y23" s="420" t="s">
        <v>1192</v>
      </c>
      <c r="Z23" s="375" t="str">
        <f>IF(Y23="","",(VLOOKUP(Y23,'サイズ一覧(25年）'!$D:$AG,13,0)))</f>
        <v/>
      </c>
      <c r="AA23" s="377">
        <f>IF(Y23="","",VLOOKUP(Y23,'サイズ一覧(25年）'!$D:$Q,14,0))</f>
        <v>33800</v>
      </c>
      <c r="AB23" s="376" t="s">
        <v>635</v>
      </c>
      <c r="AC23" s="375" t="str">
        <f>IF(AB23="","",(VLOOKUP(AB23,'サイズ一覧(25年）'!$D:$AG,13,0)))</f>
        <v>△</v>
      </c>
      <c r="AD23" s="377">
        <f>IF(AB23="","",VLOOKUP(AB23,'サイズ一覧(25年）'!$D:$Q,14,0))</f>
        <v>31600</v>
      </c>
      <c r="AE23" s="849"/>
      <c r="AF23" s="849"/>
      <c r="AG23" s="850"/>
      <c r="AH23" s="175"/>
      <c r="AI23" s="319"/>
      <c r="AJ23" s="320"/>
      <c r="AK23" s="373" t="s">
        <v>1328</v>
      </c>
      <c r="AL23" s="420" t="s">
        <v>942</v>
      </c>
      <c r="AM23" s="478" t="s">
        <v>1290</v>
      </c>
      <c r="AN23" s="375" t="str">
        <f>IF(AM23="","",(VLOOKUP(AM23,'サイズ一覧(25年）'!$D:$AG,13,0)))</f>
        <v>★</v>
      </c>
      <c r="AO23" s="422">
        <f>IF(AM23="","",VLOOKUP(AM23,'サイズ一覧(25年）'!$D:$Q,14,0))</f>
        <v>76100</v>
      </c>
      <c r="AP23" s="376"/>
      <c r="AQ23" s="375" t="str">
        <f>IF(AP23="","",(VLOOKUP(AP23,'サイズ一覧(25年）'!$D:$AG,13,0)))</f>
        <v/>
      </c>
      <c r="AR23" s="335" t="str">
        <f>IF(AP23="","",VLOOKUP(AP23,'サイズ一覧(25年）'!$D:$Q,14,0))</f>
        <v/>
      </c>
      <c r="AS23" s="62"/>
      <c r="AT23" s="319"/>
      <c r="AU23" s="320"/>
      <c r="AV23" s="421" t="s">
        <v>84</v>
      </c>
      <c r="AW23" s="420" t="s">
        <v>325</v>
      </c>
      <c r="AX23" s="421" t="s">
        <v>438</v>
      </c>
      <c r="AY23" s="375" t="str">
        <f>IF(AX23="","",(VLOOKUP(AX23,'サイズ一覧(25年）'!$D:$AG,13,0)))</f>
        <v/>
      </c>
      <c r="AZ23" s="422">
        <f>IF(AX23="","",VLOOKUP(AX23,'サイズ一覧(25年）'!$D:$Q,14,0))</f>
        <v>24300</v>
      </c>
      <c r="BA23" s="375"/>
      <c r="BB23" s="323" t="str">
        <f>IF(BA23="","",(VLOOKUP(BA23,'サイズ一覧(25年）'!$D:$AG,13,0)))</f>
        <v/>
      </c>
      <c r="BC23" s="333" t="str">
        <f>IF(BA23="","",VLOOKUP(BA23,'サイズ一覧(25年）'!$D:$Q,14,0))</f>
        <v/>
      </c>
      <c r="BD23" s="376"/>
      <c r="BE23" s="375" t="str">
        <f>IF(BD23="","",(VLOOKUP(BD23,'サイズ一覧(25年）'!$D:$AG,13,0)))</f>
        <v/>
      </c>
      <c r="BF23" s="335" t="str">
        <f>IF(BD23="","",VLOOKUP(BD23,'サイズ一覧(25年）'!$D:$Q,14,0))</f>
        <v/>
      </c>
      <c r="BG23" s="181"/>
      <c r="BH23" s="275">
        <v>15</v>
      </c>
      <c r="BI23" s="479" t="s">
        <v>78</v>
      </c>
      <c r="BJ23" s="480" t="s">
        <v>355</v>
      </c>
      <c r="BK23" s="305" t="s">
        <v>961</v>
      </c>
      <c r="BL23" s="304" t="str">
        <f>IF(BK23="","",(VLOOKUP(BK23,'サイズ一覧(25年）'!$D:$AG,13,0)))</f>
        <v/>
      </c>
      <c r="BM23" s="481">
        <f>IF(BK23="","",VLOOKUP(BK23,'サイズ一覧(25年）'!$D:$Q,14,0))</f>
        <v>30000</v>
      </c>
      <c r="BN23" s="482"/>
      <c r="BO23" s="304" t="str">
        <f>IF(BN23="","",(VLOOKUP(BN23,'サイズ一覧(25年）'!$D:$AG,13,0)))</f>
        <v/>
      </c>
      <c r="BP23" s="481" t="str">
        <f>IF(BN23="","",VLOOKUP(BN23,'サイズ一覧(25年）'!$D:$Q,14,0))</f>
        <v/>
      </c>
      <c r="BQ23" s="305"/>
      <c r="BR23" s="304" t="str">
        <f>IF(BQ23="","",(VLOOKUP(BQ23,'サイズ一覧(25年）'!$D:$AG,13,0)))</f>
        <v/>
      </c>
      <c r="BS23" s="383" t="str">
        <f>IF(BQ23="","",VLOOKUP(BQ23,'サイズ一覧(25年）'!$D:$Q,14,0))</f>
        <v/>
      </c>
      <c r="BT23" s="483"/>
      <c r="BU23" s="484" t="str">
        <f>IF(BT23="","",(VLOOKUP(BT23,'サイズ一覧(25年）'!$D:$AG,13,0)))</f>
        <v/>
      </c>
      <c r="BV23" s="485" t="str">
        <f>IF(BT23="","",VLOOKUP(BT23,'サイズ一覧(25年）'!$D:$Q,14,0))</f>
        <v/>
      </c>
      <c r="BW23" s="305"/>
      <c r="BX23" s="304" t="str">
        <f>IF(BW23="","",(VLOOKUP(BW23,'サイズ一覧(25年）'!$D:$AG,13,0)))</f>
        <v/>
      </c>
      <c r="BY23" s="383" t="str">
        <f>IF(BW23="","",VLOOKUP(BW23,'サイズ一覧(25年）'!$D:$Q,14,0))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IF(E24="","",VLOOKUP(E24,'サイズ一覧(25年）'!$D:$Q,14,0))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IF(H24="","",VLOOKUP(H24,'サイズ一覧(25年）'!$D:$Q,14,0))</f>
        <v>61700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IF(K24="","",VLOOKUP(K24,'サイズ一覧(25年）'!$D:$Q,14,0))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IF(N24="","",VLOOKUP(N24,'サイズ一覧(25年）'!$D:$Q,14,0))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IF(V24="","",VLOOKUP(V24,'サイズ一覧(25年）'!$D:$Q,14,0))</f>
        <v>38000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IF(Y24="","",VLOOKUP(Y24,'サイズ一覧(25年）'!$D:$Q,14,0))</f>
        <v>35600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IF(AB24="","",VLOOKUP(AB24,'サイズ一覧(25年）'!$D:$Q,14,0))</f>
        <v>33300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IF(AM24="","",VLOOKUP(AM24,'サイズ一覧(25年）'!$D:$Q,14,0))</f>
        <v>78400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IF(AP24="","",VLOOKUP(AP24,'サイズ一覧(25年）'!$D:$Q,14,0))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IF(AX24="","",VLOOKUP(AX24,'サイズ一覧(25年）'!$D:$Q,14,0))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IF(BA24="","",VLOOKUP(BA24,'サイズ一覧(25年）'!$D:$Q,14,0))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IF(BD24="","",VLOOKUP(BD24,'サイズ一覧(25年）'!$D:$Q,14,0))</f>
        <v>24200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IF(BK24="","",VLOOKUP(BK24,'サイズ一覧(25年）'!$D:$Q,14,0))</f>
        <v>32900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IF(BN24="","",VLOOKUP(BN24,'サイズ一覧(25年）'!$D:$Q,14,0))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IF(BQ24="","",VLOOKUP(BQ24,'サイズ一覧(25年）'!$D:$Q,14,0))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IF(BT24="","",VLOOKUP(BT24,'サイズ一覧(25年）'!$D:$Q,14,0))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IF(BW24="","",VLOOKUP(BW24,'サイズ一覧(25年）'!$D:$Q,14,0))</f>
        <v/>
      </c>
    </row>
    <row r="25" spans="1:77" s="134" customFormat="1" ht="21" customHeight="1">
      <c r="A25" s="255"/>
      <c r="B25" s="348"/>
      <c r="C25" s="433" t="s">
        <v>1501</v>
      </c>
      <c r="D25" s="434" t="s">
        <v>749</v>
      </c>
      <c r="E25" s="435"/>
      <c r="F25" s="435" t="str">
        <f>IF(E25="","",(VLOOKUP(E25,'サイズ一覧(25年）'!$D:$AG,13,0)))</f>
        <v/>
      </c>
      <c r="G25" s="438" t="str">
        <f>IF(E25="","",VLOOKUP(E25,'サイズ一覧(25年）'!$D:$Q,14,0))</f>
        <v/>
      </c>
      <c r="H25" s="486" t="s">
        <v>1502</v>
      </c>
      <c r="I25" s="435" t="str">
        <f>IF(H25="","",(VLOOKUP(H25,'サイズ一覧(25年）'!$D:$AG,13,0)))</f>
        <v>★◇</v>
      </c>
      <c r="J25" s="438">
        <f>IF(H25="","",VLOOKUP(H25,'サイズ一覧(25年）'!$D:$Q,14,0))</f>
        <v>64100</v>
      </c>
      <c r="K25" s="435"/>
      <c r="L25" s="435" t="str">
        <f>IF(K25="","",(VLOOKUP(K25,'サイズ一覧(25年）'!$D:$AG,13,0)))</f>
        <v/>
      </c>
      <c r="M25" s="436" t="str">
        <f>IF(K25="","",VLOOKUP(K25,'サイズ一覧(25年）'!$D:$Q,14,0))</f>
        <v/>
      </c>
      <c r="N25" s="437"/>
      <c r="O25" s="435" t="str">
        <f>IF(N25="","",(VLOOKUP(N25,'サイズ一覧(25年）'!$D:$AG,13,0)))</f>
        <v/>
      </c>
      <c r="P25" s="438" t="str">
        <f>IF(N25="","",VLOOKUP(N25,'サイズ一覧(25年）'!$D:$Q,14,0))</f>
        <v/>
      </c>
      <c r="Q25" s="175"/>
      <c r="R25" s="255"/>
      <c r="S25" s="348"/>
      <c r="T25" s="408" t="s">
        <v>59</v>
      </c>
      <c r="U25" s="409" t="s">
        <v>323</v>
      </c>
      <c r="V25" s="323" t="s">
        <v>1781</v>
      </c>
      <c r="W25" s="323" t="str">
        <f>IF(V25="","",(VLOOKUP(V25,'サイズ一覧(25年）'!$D:$AG,13,0)))</f>
        <v>⑨</v>
      </c>
      <c r="X25" s="410">
        <f>IF(V25="","",VLOOKUP(V25,'サイズ一覧(25年）'!$D:$Q,14,0))</f>
        <v>40100</v>
      </c>
      <c r="Y25" s="326" t="s">
        <v>1194</v>
      </c>
      <c r="Z25" s="323" t="str">
        <f>IF(Y25="","",(VLOOKUP(Y25,'サイズ一覧(25年）'!$D:$AG,13,0)))</f>
        <v/>
      </c>
      <c r="AA25" s="411">
        <f>IF(Y25="","",VLOOKUP(Y25,'サイズ一覧(25年）'!$D:$Q,14,0))</f>
        <v>37700</v>
      </c>
      <c r="AB25" s="326" t="s">
        <v>637</v>
      </c>
      <c r="AC25" s="323" t="str">
        <f>IF(AB25="","",(VLOOKUP(AB25,'サイズ一覧(25年）'!$D:$AG,13,0)))</f>
        <v>△</v>
      </c>
      <c r="AD25" s="411">
        <f>IF(AB25="","",VLOOKUP(AB25,'サイズ一覧(25年）'!$D:$Q,14,0))</f>
        <v>35200</v>
      </c>
      <c r="AE25" s="849"/>
      <c r="AF25" s="849"/>
      <c r="AG25" s="850"/>
      <c r="AH25" s="175"/>
      <c r="AI25" s="319"/>
      <c r="AJ25" s="320"/>
      <c r="AK25" s="433" t="s">
        <v>795</v>
      </c>
      <c r="AL25" s="486" t="s">
        <v>1327</v>
      </c>
      <c r="AM25" s="487" t="s">
        <v>794</v>
      </c>
      <c r="AN25" s="435" t="str">
        <f>IF(AM25="","",(VLOOKUP(AM25,'サイズ一覧(25年）'!$D:$AG,13,0)))</f>
        <v>★</v>
      </c>
      <c r="AO25" s="468">
        <f>IF(AM25="","",VLOOKUP(AM25,'サイズ一覧(25年）'!$D:$Q,14,0))</f>
        <v>79300</v>
      </c>
      <c r="AP25" s="437"/>
      <c r="AQ25" s="435" t="str">
        <f>IF(AP25="","",(VLOOKUP(AP25,'サイズ一覧(25年）'!$D:$AG,13,0)))</f>
        <v/>
      </c>
      <c r="AR25" s="470" t="str">
        <f>IF(AP25="","",VLOOKUP(AP25,'サイズ一覧(25年）'!$D:$Q,14,0))</f>
        <v/>
      </c>
      <c r="AS25" s="62"/>
      <c r="AT25" s="319"/>
      <c r="AU25" s="320"/>
      <c r="AV25" s="421" t="s">
        <v>173</v>
      </c>
      <c r="AW25" s="420" t="s">
        <v>376</v>
      </c>
      <c r="AX25" s="421"/>
      <c r="AY25" s="375" t="str">
        <f>IF(AX25="","",(VLOOKUP(AX25,'サイズ一覧(25年）'!$D:$AG,13,0)))</f>
        <v/>
      </c>
      <c r="AZ25" s="422" t="str">
        <f>IF(AX25="","",VLOOKUP(AX25,'サイズ一覧(25年）'!$D:$Q,14,0))</f>
        <v/>
      </c>
      <c r="BA25" s="375"/>
      <c r="BB25" s="375" t="str">
        <f>IF(BA25="","",(VLOOKUP(BA25,'サイズ一覧(25年）'!$D:$AG,13,0)))</f>
        <v/>
      </c>
      <c r="BC25" s="333" t="str">
        <f>IF(BA25="","",VLOOKUP(BA25,'サイズ一覧(25年）'!$D:$Q,14,0))</f>
        <v/>
      </c>
      <c r="BD25" s="376" t="s">
        <v>1105</v>
      </c>
      <c r="BE25" s="375" t="str">
        <f>IF(BD25="","",(VLOOKUP(BD25,'サイズ一覧(25年）'!$D:$AG,13,0)))</f>
        <v/>
      </c>
      <c r="BF25" s="335">
        <f>IF(BD25="","",VLOOKUP(BD25,'サイズ一覧(25年）'!$D:$Q,14,0))</f>
        <v>26800</v>
      </c>
      <c r="BG25" s="181"/>
      <c r="BH25" s="328"/>
      <c r="BI25" s="510" t="s">
        <v>81</v>
      </c>
      <c r="BJ25" s="511" t="s">
        <v>357</v>
      </c>
      <c r="BK25" s="512" t="s">
        <v>962</v>
      </c>
      <c r="BL25" s="464" t="str">
        <f>IF(BK25="","",(VLOOKUP(BK25,'サイズ一覧(25年）'!$D:$AG,13,0)))</f>
        <v/>
      </c>
      <c r="BM25" s="513">
        <f>IF(BK25="","",VLOOKUP(BK25,'サイズ一覧(25年）'!$D:$Q,14,0))</f>
        <v>35000</v>
      </c>
      <c r="BN25" s="514"/>
      <c r="BO25" s="464" t="str">
        <f>IF(BN25="","",(VLOOKUP(BN25,'サイズ一覧(25年）'!$D:$AG,13,0)))</f>
        <v/>
      </c>
      <c r="BP25" s="513" t="str">
        <f>IF(BN25="","",VLOOKUP(BN25,'サイズ一覧(25年）'!$D:$Q,14,0))</f>
        <v/>
      </c>
      <c r="BQ25" s="512"/>
      <c r="BR25" s="464" t="str">
        <f>IF(BQ25="","",(VLOOKUP(BQ25,'サイズ一覧(25年）'!$D:$AG,13,0)))</f>
        <v/>
      </c>
      <c r="BS25" s="418" t="str">
        <f>IF(BQ25="","",VLOOKUP(BQ25,'サイズ一覧(25年）'!$D:$Q,14,0))</f>
        <v/>
      </c>
      <c r="BT25" s="515"/>
      <c r="BU25" s="516" t="str">
        <f>IF(BT25="","",(VLOOKUP(BT25,'サイズ一覧(25年）'!$D:$AG,13,0)))</f>
        <v/>
      </c>
      <c r="BV25" s="517" t="str">
        <f>IF(BT25="","",VLOOKUP(BT25,'サイズ一覧(25年）'!$D:$Q,14,0))</f>
        <v/>
      </c>
      <c r="BW25" s="512"/>
      <c r="BX25" s="464" t="str">
        <f>IF(BW25="","",(VLOOKUP(BW25,'サイズ一覧(25年）'!$D:$AG,13,0)))</f>
        <v/>
      </c>
      <c r="BY25" s="418" t="str">
        <f>IF(BW25="","",VLOOKUP(BW25,'サイズ一覧(25年）'!$D:$Q,14,0))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IF(E26="","",VLOOKUP(E26,'サイズ一覧(25年）'!$D:$Q,14,0))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IF(H26="","",VLOOKUP(H26,'サイズ一覧(25年）'!$D:$Q,14,0))</f>
        <v>85300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IF(K26="","",VLOOKUP(K26,'サイズ一覧(25年）'!$D:$Q,14,0))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IF(N26="","",VLOOKUP(N26,'サイズ一覧(25年）'!$D:$Q,14,0))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IF(V26="","",VLOOKUP(V26,'サイズ一覧(25年）'!$D:$Q,14,0))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IF(Y26="","",VLOOKUP(Y26,'サイズ一覧(25年）'!$D:$Q,14,0))</f>
        <v>41000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IF(AB26="","",VLOOKUP(AB26,'サイズ一覧(25年）'!$D:$Q,14,0))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IF(AM26="","",VLOOKUP(AM26,'サイズ一覧(25年）'!$D:$Q,14,0))</f>
        <v>83100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IF(AP26="","",VLOOKUP(AP26,'サイズ一覧(25年）'!$D:$Q,14,0))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IF(AX26="","",VLOOKUP(AX26,'サイズ一覧(25年）'!$D:$Q,14,0))</f>
        <v>30600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IF(BA26="","",VLOOKUP(BA26,'サイズ一覧(25年）'!$D:$Q,14,0))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IF(BD26="","",VLOOKUP(BD26,'サイズ一覧(25年）'!$D:$Q,14,0))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IF(BK26="","",VLOOKUP(BK26,'サイズ一覧(25年）'!$D:$Q,14,0))</f>
        <v>28800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IF(BN26="","",VLOOKUP(BN26,'サイズ一覧(25年）'!$D:$Q,14,0))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IF(BQ26="","",VLOOKUP(BQ26,'サイズ一覧(25年）'!$D:$Q,14,0))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IF(BT26="","",VLOOKUP(BT26,'サイズ一覧(25年）'!$D:$Q,14,0))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IF(BW26="","",VLOOKUP(BW26,'サイズ一覧(25年）'!$D:$Q,14,0))</f>
        <v/>
      </c>
    </row>
    <row r="27" spans="1:77" s="134" customFormat="1" ht="21" customHeight="1">
      <c r="A27" s="489"/>
      <c r="B27" s="348"/>
      <c r="C27" s="373" t="s">
        <v>1461</v>
      </c>
      <c r="D27" s="374" t="s">
        <v>522</v>
      </c>
      <c r="E27" s="375" t="s">
        <v>1735</v>
      </c>
      <c r="F27" s="375" t="str">
        <f>IF(E27="","",(VLOOKUP(E27,'サイズ一覧(25年）'!$D:$AG,13,0)))</f>
        <v>★◇⑨</v>
      </c>
      <c r="G27" s="377">
        <f>IF(E27="","",VLOOKUP(E27,'サイズ一覧(25年）'!$D:$Q,14,0))</f>
        <v>90700</v>
      </c>
      <c r="H27" s="420" t="s">
        <v>1138</v>
      </c>
      <c r="I27" s="375" t="str">
        <f>IF(H27="","",(VLOOKUP(H27,'サイズ一覧(25年）'!$D:$AG,13,0)))</f>
        <v>△★◇</v>
      </c>
      <c r="J27" s="377">
        <f>IF(H27="","",VLOOKUP(H27,'サイズ一覧(25年）'!$D:$Q,14,0))</f>
        <v>83100</v>
      </c>
      <c r="K27" s="375"/>
      <c r="L27" s="375" t="str">
        <f>IF(K27="","",(VLOOKUP(K27,'サイズ一覧(25年）'!$D:$AG,13,0)))</f>
        <v/>
      </c>
      <c r="M27" s="332" t="str">
        <f>IF(K27="","",VLOOKUP(K27,'サイズ一覧(25年）'!$D:$Q,14,0))</f>
        <v/>
      </c>
      <c r="N27" s="376"/>
      <c r="O27" s="375" t="str">
        <f>IF(N27="","",(VLOOKUP(N27,'サイズ一覧(25年）'!$D:$AG,13,0)))</f>
        <v/>
      </c>
      <c r="P27" s="377" t="str">
        <f>IF(N27="","",VLOOKUP(N27,'サイズ一覧(25年）'!$D:$Q,14,0))</f>
        <v/>
      </c>
      <c r="Q27" s="175"/>
      <c r="R27" s="306">
        <v>15</v>
      </c>
      <c r="S27" s="265">
        <v>60</v>
      </c>
      <c r="T27" s="408" t="s">
        <v>594</v>
      </c>
      <c r="U27" s="409" t="s">
        <v>595</v>
      </c>
      <c r="V27" s="323" t="s">
        <v>1793</v>
      </c>
      <c r="W27" s="323" t="str">
        <f>IF(V27="","",(VLOOKUP(V27,'サイズ一覧(25年）'!$D:$AG,13,0)))</f>
        <v>⑨</v>
      </c>
      <c r="X27" s="410">
        <f>IF(V27="","",VLOOKUP(V27,'サイズ一覧(25年）'!$D:$Q,14,0))</f>
        <v>26400</v>
      </c>
      <c r="Y27" s="326" t="s">
        <v>1204</v>
      </c>
      <c r="Z27" s="323" t="str">
        <f>IF(Y27="","",(VLOOKUP(Y27,'サイズ一覧(25年）'!$D:$AG,13,0)))</f>
        <v/>
      </c>
      <c r="AA27" s="411">
        <f>IF(Y27="","",VLOOKUP(Y27,'サイズ一覧(25年）'!$D:$Q,14,0))</f>
        <v>24600</v>
      </c>
      <c r="AB27" s="326" t="s">
        <v>643</v>
      </c>
      <c r="AC27" s="323" t="str">
        <f>IF(AB27="","",(VLOOKUP(AB27,'サイズ一覧(25年）'!$D:$AG,13,0)))</f>
        <v>△</v>
      </c>
      <c r="AD27" s="411">
        <f>IF(AB27="","",VLOOKUP(AB27,'サイズ一覧(25年）'!$D:$Q,14,0))</f>
        <v>23100</v>
      </c>
      <c r="AE27" s="849"/>
      <c r="AF27" s="849"/>
      <c r="AG27" s="850"/>
      <c r="AH27" s="175"/>
      <c r="AI27" s="319"/>
      <c r="AJ27" s="378">
        <v>45</v>
      </c>
      <c r="AK27" s="299" t="s">
        <v>128</v>
      </c>
      <c r="AL27" s="379" t="s">
        <v>467</v>
      </c>
      <c r="AM27" s="380" t="s">
        <v>882</v>
      </c>
      <c r="AN27" s="301" t="str">
        <f>IF(AM27="","",(VLOOKUP(AM27,'サイズ一覧(25年）'!$D:$AG,13,0)))</f>
        <v/>
      </c>
      <c r="AO27" s="381">
        <f>IF(AM27="","",VLOOKUP(AM27,'サイズ一覧(25年）'!$D:$Q,14,0))</f>
        <v>71200</v>
      </c>
      <c r="AP27" s="382"/>
      <c r="AQ27" s="301" t="str">
        <f>IF(AP27="","",(VLOOKUP(AP27,'サイズ一覧(25年）'!$D:$AG,13,0)))</f>
        <v/>
      </c>
      <c r="AR27" s="383" t="str">
        <f>IF(AP27="","",VLOOKUP(AP27,'サイズ一覧(25年）'!$D:$Q,14,0))</f>
        <v/>
      </c>
      <c r="AS27" s="62"/>
      <c r="AT27" s="319"/>
      <c r="AU27" s="378">
        <v>80</v>
      </c>
      <c r="AV27" s="490" t="s">
        <v>164</v>
      </c>
      <c r="AW27" s="379" t="s">
        <v>405</v>
      </c>
      <c r="AX27" s="490" t="s">
        <v>456</v>
      </c>
      <c r="AY27" s="301" t="str">
        <f>IF(AX27="","",(VLOOKUP(AX27,'サイズ一覧(25年）'!$D:$AG,13,0)))</f>
        <v/>
      </c>
      <c r="AZ27" s="381">
        <f>IF(AX27="","",VLOOKUP(AX27,'サイズ一覧(25年）'!$D:$Q,14,0))</f>
        <v>18000</v>
      </c>
      <c r="BA27" s="301"/>
      <c r="BB27" s="301" t="str">
        <f>IF(BA27="","",(VLOOKUP(BA27,'サイズ一覧(25年）'!$D:$AG,13,0)))</f>
        <v/>
      </c>
      <c r="BC27" s="481" t="str">
        <f>IF(BA27="","",VLOOKUP(BA27,'サイズ一覧(25年）'!$D:$Q,14,0))</f>
        <v/>
      </c>
      <c r="BD27" s="382"/>
      <c r="BE27" s="301" t="str">
        <f>IF(BD27="","",(VLOOKUP(BD27,'サイズ一覧(25年）'!$D:$AG,13,0)))</f>
        <v/>
      </c>
      <c r="BF27" s="383" t="str">
        <f>IF(BD27="","",VLOOKUP(BD27,'サイズ一覧(25年）'!$D:$Q,14,0))</f>
        <v/>
      </c>
      <c r="BG27" s="181"/>
      <c r="BH27" s="328"/>
      <c r="BI27" s="329" t="s">
        <v>83</v>
      </c>
      <c r="BJ27" s="330" t="s">
        <v>360</v>
      </c>
      <c r="BK27" s="331"/>
      <c r="BL27" s="332" t="str">
        <f>IF(BK27="","",(VLOOKUP(BK27,'サイズ一覧(25年）'!$D:$AG,13,0)))</f>
        <v/>
      </c>
      <c r="BM27" s="333" t="str">
        <f>IF(BK27="","",VLOOKUP(BK27,'サイズ一覧(25年）'!$D:$Q,14,0))</f>
        <v/>
      </c>
      <c r="BN27" s="334"/>
      <c r="BO27" s="332" t="str">
        <f>IF(BN27="","",(VLOOKUP(BN27,'サイズ一覧(25年）'!$D:$AG,13,0)))</f>
        <v/>
      </c>
      <c r="BP27" s="333" t="str">
        <f>IF(BN27="","",VLOOKUP(BN27,'サイズ一覧(25年）'!$D:$Q,14,0))</f>
        <v/>
      </c>
      <c r="BQ27" s="331"/>
      <c r="BR27" s="332" t="str">
        <f>IF(BQ27="","",(VLOOKUP(BQ27,'サイズ一覧(25年）'!$D:$AG,13,0)))</f>
        <v/>
      </c>
      <c r="BS27" s="335" t="str">
        <f>IF(BQ27="","",VLOOKUP(BQ27,'サイズ一覧(25年）'!$D:$Q,14,0))</f>
        <v/>
      </c>
      <c r="BT27" s="336" t="s">
        <v>487</v>
      </c>
      <c r="BU27" s="337" t="str">
        <f>IF(BT27="","",(VLOOKUP(BT27,'サイズ一覧(25年）'!$D:$AG,13,0)))</f>
        <v>△</v>
      </c>
      <c r="BV27" s="338">
        <f>IF(BT27="","",VLOOKUP(BT27,'サイズ一覧(25年）'!$D:$Q,14,0))</f>
        <v>30200</v>
      </c>
      <c r="BW27" s="331"/>
      <c r="BX27" s="332" t="str">
        <f>IF(BW27="","",(VLOOKUP(BW27,'サイズ一覧(25年）'!$D:$AG,13,0)))</f>
        <v/>
      </c>
      <c r="BY27" s="335" t="str">
        <f>IF(BW27="","",VLOOKUP(BW27,'サイズ一覧(25年）'!$D:$Q,14,0))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IF(E28="","",VLOOKUP(E28,'サイズ一覧(25年）'!$D:$Q,14,0))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IF(H28="","",VLOOKUP(H28,'サイズ一覧(25年）'!$D:$Q,14,0))</f>
        <v>89700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IF(K28="","",VLOOKUP(K28,'サイズ一覧(25年）'!$D:$Q,14,0))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IF(N28="","",VLOOKUP(N28,'サイズ一覧(25年）'!$D:$Q,14,0))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IF(V28="","",VLOOKUP(V28,'サイズ一覧(25年）'!$D:$Q,14,0))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IF(Y28="","",VLOOKUP(Y28,'サイズ一覧(25年）'!$D:$Q,14,0))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IF(AB28="","",VLOOKUP(AB28,'サイズ一覧(25年）'!$D:$Q,14,0))</f>
        <v>26700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IF(AM28="","",VLOOKUP(AM28,'サイズ一覧(25年）'!$D:$Q,14,0))</f>
        <v>72300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IF(AP28="","",VLOOKUP(AP28,'サイズ一覧(25年）'!$D:$Q,14,0))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IF(AX28="","",VLOOKUP(AX28,'サイズ一覧(25年）'!$D:$Q,14,0))</f>
        <v>21200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IF(BA28="","",VLOOKUP(BA28,'サイズ一覧(25年）'!$D:$Q,14,0))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IF(BD28="","",VLOOKUP(BD28,'サイズ一覧(25年）'!$D:$Q,14,0))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IF(BK28="","",VLOOKUP(BK28,'サイズ一覧(25年）'!$D:$Q,14,0))</f>
        <v>31900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IF(BN28="","",VLOOKUP(BN28,'サイズ一覧(25年）'!$D:$Q,14,0))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IF(BQ28="","",VLOOKUP(BQ28,'サイズ一覧(25年）'!$D:$Q,14,0))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IF(BT28="","",VLOOKUP(BT28,'サイズ一覧(25年）'!$D:$Q,14,0))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IF(BW28="","",VLOOKUP(BW28,'サイズ一覧(25年）'!$D:$Q,14,0))</f>
        <v/>
      </c>
    </row>
    <row r="29" spans="1:77" s="134" customFormat="1" ht="21" customHeight="1">
      <c r="A29" s="489"/>
      <c r="B29" s="348"/>
      <c r="C29" s="373" t="s">
        <v>830</v>
      </c>
      <c r="D29" s="374" t="s">
        <v>500</v>
      </c>
      <c r="E29" s="375" t="s">
        <v>1734</v>
      </c>
      <c r="F29" s="375" t="str">
        <f>IF(E29="","",(VLOOKUP(E29,'サイズ一覧(25年）'!$D:$AG,13,0)))</f>
        <v>★◇⑨</v>
      </c>
      <c r="G29" s="377">
        <f>IF(E29="","",VLOOKUP(E29,'サイズ一覧(25年）'!$D:$Q,14,0))</f>
        <v>95300</v>
      </c>
      <c r="H29" s="420" t="s">
        <v>1140</v>
      </c>
      <c r="I29" s="375" t="str">
        <f>IF(H29="","",(VLOOKUP(H29,'サイズ一覧(25年）'!$D:$AG,13,0)))</f>
        <v>△★◇</v>
      </c>
      <c r="J29" s="377">
        <f>IF(H29="","",VLOOKUP(H29,'サイズ一覧(25年）'!$D:$Q,14,0))</f>
        <v>87300</v>
      </c>
      <c r="K29" s="375"/>
      <c r="L29" s="375" t="str">
        <f>IF(K29="","",(VLOOKUP(K29,'サイズ一覧(25年）'!$D:$AG,13,0)))</f>
        <v/>
      </c>
      <c r="M29" s="332" t="str">
        <f>IF(K29="","",VLOOKUP(K29,'サイズ一覧(25年）'!$D:$Q,14,0))</f>
        <v/>
      </c>
      <c r="N29" s="376"/>
      <c r="O29" s="375" t="str">
        <f>IF(N29="","",(VLOOKUP(N29,'サイズ一覧(25年）'!$D:$AG,13,0)))</f>
        <v/>
      </c>
      <c r="P29" s="377" t="str">
        <f>IF(N29="","",VLOOKUP(N29,'サイズ一覧(25年）'!$D:$Q,14,0))</f>
        <v/>
      </c>
      <c r="Q29" s="175"/>
      <c r="R29" s="255"/>
      <c r="S29" s="348"/>
      <c r="T29" s="373" t="s">
        <v>72</v>
      </c>
      <c r="U29" s="374" t="s">
        <v>333</v>
      </c>
      <c r="V29" s="375" t="s">
        <v>1792</v>
      </c>
      <c r="W29" s="375" t="str">
        <f>IF(V29="","",(VLOOKUP(V29,'サイズ一覧(25年）'!$D:$AG,13,0)))</f>
        <v>⑨</v>
      </c>
      <c r="X29" s="332">
        <f>IF(V29="","",VLOOKUP(V29,'サイズ一覧(25年）'!$D:$Q,14,0))</f>
        <v>30700</v>
      </c>
      <c r="Y29" s="376" t="s">
        <v>1205</v>
      </c>
      <c r="Z29" s="375" t="str">
        <f>IF(Y29="","",(VLOOKUP(Y29,'サイズ一覧(25年）'!$D:$AG,13,0)))</f>
        <v/>
      </c>
      <c r="AA29" s="377">
        <f>IF(Y29="","",VLOOKUP(Y29,'サイズ一覧(25年）'!$D:$Q,14,0))</f>
        <v>28800</v>
      </c>
      <c r="AB29" s="376" t="s">
        <v>645</v>
      </c>
      <c r="AC29" s="375" t="str">
        <f>IF(AB29="","",(VLOOKUP(AB29,'サイズ一覧(25年）'!$D:$AG,13,0)))</f>
        <v>△</v>
      </c>
      <c r="AD29" s="377">
        <f>IF(AB29="","",VLOOKUP(AB29,'サイズ一覧(25年）'!$D:$Q,14,0))</f>
        <v>26900</v>
      </c>
      <c r="AE29" s="849"/>
      <c r="AF29" s="849"/>
      <c r="AG29" s="850"/>
      <c r="AH29" s="175"/>
      <c r="AI29" s="319"/>
      <c r="AJ29" s="311"/>
      <c r="AK29" s="412" t="s">
        <v>1417</v>
      </c>
      <c r="AL29" s="413" t="s">
        <v>956</v>
      </c>
      <c r="AM29" s="414" t="s">
        <v>1445</v>
      </c>
      <c r="AN29" s="415" t="str">
        <f>IF(AM29="","",(VLOOKUP(AM29,'サイズ一覧(25年）'!$D:$AG,13,0)))</f>
        <v>★</v>
      </c>
      <c r="AO29" s="416">
        <f>IF(AM29="","",VLOOKUP(AM29,'サイズ一覧(25年）'!$D:$Q,14,0))</f>
        <v>74500</v>
      </c>
      <c r="AP29" s="417"/>
      <c r="AQ29" s="415" t="str">
        <f>IF(AP29="","",(VLOOKUP(AP29,'サイズ一覧(25年）'!$D:$AG,13,0)))</f>
        <v/>
      </c>
      <c r="AR29" s="418" t="str">
        <f>IF(AP29="","",VLOOKUP(AP29,'サイズ一覧(25年）'!$D:$Q,14,0))</f>
        <v/>
      </c>
      <c r="AS29" s="62"/>
      <c r="AT29" s="319"/>
      <c r="AU29" s="320"/>
      <c r="AV29" s="419" t="s">
        <v>166</v>
      </c>
      <c r="AW29" s="440" t="s">
        <v>832</v>
      </c>
      <c r="AX29" s="419" t="s">
        <v>459</v>
      </c>
      <c r="AY29" s="442" t="str">
        <f>IF(AX29="","",(VLOOKUP(AX29,'サイズ一覧(25年）'!$D:$AG,13,0)))</f>
        <v/>
      </c>
      <c r="AZ29" s="443">
        <f>IF(AX29="","",VLOOKUP(AX29,'サイズ一覧(25年）'!$D:$Q,14,0))</f>
        <v>24500</v>
      </c>
      <c r="BA29" s="442"/>
      <c r="BB29" s="323" t="str">
        <f>IF(BA29="","",(VLOOKUP(BA29,'サイズ一覧(25年）'!$D:$AG,13,0)))</f>
        <v/>
      </c>
      <c r="BC29" s="453" t="str">
        <f>IF(BA29="","",VLOOKUP(BA29,'サイズ一覧(25年）'!$D:$Q,14,0))</f>
        <v/>
      </c>
      <c r="BD29" s="444"/>
      <c r="BE29" s="442" t="str">
        <f>IF(BD29="","",(VLOOKUP(BD29,'サイズ一覧(25年）'!$D:$AG,13,0)))</f>
        <v/>
      </c>
      <c r="BF29" s="445" t="str">
        <f>IF(BD29="","",VLOOKUP(BD29,'サイズ一覧(25年）'!$D:$Q,14,0))</f>
        <v/>
      </c>
      <c r="BG29" s="181"/>
      <c r="BH29" s="328"/>
      <c r="BI29" s="881" t="s">
        <v>363</v>
      </c>
      <c r="BJ29" s="596" t="s">
        <v>364</v>
      </c>
      <c r="BK29" s="882" t="s">
        <v>967</v>
      </c>
      <c r="BL29" s="410" t="str">
        <f>IF(BK29="","",(VLOOKUP(BK29,'サイズ一覧(25年）'!$D:$AG,13,0)))</f>
        <v/>
      </c>
      <c r="BM29" s="325">
        <f>IF(BK29="","",VLOOKUP(BK29,'サイズ一覧(25年）'!$D:$Q,14,0))</f>
        <v>23200</v>
      </c>
      <c r="BN29" s="883"/>
      <c r="BO29" s="410" t="str">
        <f>IF(BN29="","",(VLOOKUP(BN29,'サイズ一覧(25年）'!$D:$AG,13,0)))</f>
        <v/>
      </c>
      <c r="BP29" s="325" t="str">
        <f>IF(BN29="","",VLOOKUP(BN29,'サイズ一覧(25年）'!$D:$Q,14,0))</f>
        <v/>
      </c>
      <c r="BQ29" s="882"/>
      <c r="BR29" s="410" t="str">
        <f>IF(BQ29="","",(VLOOKUP(BQ29,'サイズ一覧(25年）'!$D:$AG,13,0)))</f>
        <v/>
      </c>
      <c r="BS29" s="327" t="str">
        <f>IF(BQ29="","",VLOOKUP(BQ29,'サイズ一覧(25年）'!$D:$Q,14,0))</f>
        <v/>
      </c>
      <c r="BT29" s="884"/>
      <c r="BU29" s="885" t="str">
        <f>IF(BT29="","",(VLOOKUP(BT29,'サイズ一覧(25年）'!$D:$AG,13,0)))</f>
        <v/>
      </c>
      <c r="BV29" s="886" t="str">
        <f>IF(BT29="","",VLOOKUP(BT29,'サイズ一覧(25年）'!$D:$Q,14,0))</f>
        <v/>
      </c>
      <c r="BW29" s="882"/>
      <c r="BX29" s="410" t="str">
        <f>IF(BW29="","",(VLOOKUP(BW29,'サイズ一覧(25年）'!$D:$AG,13,0)))</f>
        <v/>
      </c>
      <c r="BY29" s="327" t="str">
        <f>IF(BW29="","",VLOOKUP(BW29,'サイズ一覧(25年）'!$D:$Q,14,0))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IF(E30="","",VLOOKUP(E30,'サイズ一覧(25年）'!$D:$Q,14,0))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IF(H30="","",VLOOKUP(H30,'サイズ一覧(25年）'!$D:$Q,14,0))</f>
        <v>98400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IF(K30="","",VLOOKUP(K30,'サイズ一覧(25年）'!$D:$Q,14,0))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IF(N30="","",VLOOKUP(N30,'サイズ一覧(25年）'!$D:$Q,14,0))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IF(V30="","",VLOOKUP(V30,'サイズ一覧(25年）'!$D:$Q,14,0))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IF(Y30="","",VLOOKUP(Y30,'サイズ一覧(25年）'!$D:$Q,14,0))</f>
        <v>31600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IF(AB30="","",VLOOKUP(AB30,'サイズ一覧(25年）'!$D:$Q,14,0))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IF(AM30="","",VLOOKUP(AM30,'サイズ一覧(25年）'!$D:$Q,14,0))</f>
        <v>69400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IF(AP30="","",VLOOKUP(AP30,'サイズ一覧(25年）'!$D:$Q,14,0))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IF(AX30="","",VLOOKUP(AX30,'サイズ一覧(25年）'!$D:$Q,14,0))</f>
        <v>26300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IF(BA30="","",VLOOKUP(BA30,'サイズ一覧(25年）'!$D:$Q,14,0))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IF(BD30="","",VLOOKUP(BD30,'サイズ一覧(25年）'!$D:$Q,14,0))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IF(BK30="","",VLOOKUP(BK30,'サイズ一覧(25年）'!$D:$Q,14,0))</f>
        <v>24400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IF(BN30="","",VLOOKUP(BN30,'サイズ一覧(25年）'!$D:$Q,14,0))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IF(BQ30="","",VLOOKUP(BQ30,'サイズ一覧(25年）'!$D:$Q,14,0))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IF(BT30="","",VLOOKUP(BT30,'サイズ一覧(25年）'!$D:$Q,14,0))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IF(BW30="","",VLOOKUP(BW30,'サイズ一覧(25年）'!$D:$Q,14,0))</f>
        <v/>
      </c>
    </row>
    <row r="31" spans="1:77" s="134" customFormat="1" ht="21" customHeight="1">
      <c r="A31" s="489"/>
      <c r="B31" s="493">
        <v>40</v>
      </c>
      <c r="C31" s="299" t="s">
        <v>523</v>
      </c>
      <c r="D31" s="300" t="s">
        <v>538</v>
      </c>
      <c r="E31" s="301"/>
      <c r="F31" s="301" t="str">
        <f>IF(E31="","",(VLOOKUP(E31,'サイズ一覧(25年）'!$D:$AG,13,0)))</f>
        <v/>
      </c>
      <c r="G31" s="302" t="str">
        <f>IF(E31="","",VLOOKUP(E31,'サイズ一覧(25年）'!$D:$Q,14,0))</f>
        <v/>
      </c>
      <c r="H31" s="379" t="s">
        <v>1814</v>
      </c>
      <c r="I31" s="301" t="str">
        <f>IF(H31="","",(VLOOKUP(H31,'サイズ一覧(25年）'!$D:$AG,13,0)))</f>
        <v>★</v>
      </c>
      <c r="J31" s="302">
        <f>IF(H31="","",VLOOKUP(H31,'サイズ一覧(25年）'!$D:$Q,14,0))</f>
        <v>75400</v>
      </c>
      <c r="K31" s="301"/>
      <c r="L31" s="301" t="str">
        <f>IF(K31="","",(VLOOKUP(K31,'サイズ一覧(25年）'!$D:$AG,13,0)))</f>
        <v/>
      </c>
      <c r="M31" s="302" t="str">
        <f>IF(K31="","",VLOOKUP(K31,'サイズ一覧(25年）'!$D:$Q,14,0))</f>
        <v/>
      </c>
      <c r="N31" s="382"/>
      <c r="O31" s="301" t="str">
        <f>IF(N31="","",(VLOOKUP(N31,'サイズ一覧(25年）'!$D:$AG,13,0)))</f>
        <v/>
      </c>
      <c r="P31" s="302" t="str">
        <f>IF(N31="","",VLOOKUP(N31,'サイズ一覧(25年）'!$D:$Q,14,0))</f>
        <v/>
      </c>
      <c r="Q31" s="175"/>
      <c r="R31" s="387"/>
      <c r="S31" s="340"/>
      <c r="T31" s="373" t="s">
        <v>74</v>
      </c>
      <c r="U31" s="374" t="s">
        <v>340</v>
      </c>
      <c r="V31" s="375"/>
      <c r="W31" s="375" t="str">
        <f>IF(V31="","",(VLOOKUP(V31,'サイズ一覧(25年）'!$D:$AG,13,0)))</f>
        <v/>
      </c>
      <c r="X31" s="332" t="str">
        <f>IF(V31="","",VLOOKUP(V31,'サイズ一覧(25年）'!$D:$Q,14,0))</f>
        <v/>
      </c>
      <c r="Y31" s="376" t="s">
        <v>1207</v>
      </c>
      <c r="Z31" s="375" t="str">
        <f>IF(Y31="","",(VLOOKUP(Y31,'サイズ一覧(25年）'!$D:$AG,13,0)))</f>
        <v/>
      </c>
      <c r="AA31" s="377">
        <f>IF(Y31="","",VLOOKUP(Y31,'サイズ一覧(25年）'!$D:$Q,14,0))</f>
        <v>34400</v>
      </c>
      <c r="AB31" s="376"/>
      <c r="AC31" s="375" t="str">
        <f>IF(AB31="","",(VLOOKUP(AB31,'サイズ一覧(25年）'!$D:$AG,13,0)))</f>
        <v/>
      </c>
      <c r="AD31" s="377" t="str">
        <f>IF(AB31="","",VLOOKUP(AB31,'サイズ一覧(25年）'!$D:$Q,14,0))</f>
        <v/>
      </c>
      <c r="AE31" s="849"/>
      <c r="AF31" s="849"/>
      <c r="AG31" s="850"/>
      <c r="AH31" s="175"/>
      <c r="AI31" s="275">
        <v>20</v>
      </c>
      <c r="AJ31" s="320">
        <v>35</v>
      </c>
      <c r="AK31" s="433" t="s">
        <v>1430</v>
      </c>
      <c r="AL31" s="486" t="s">
        <v>948</v>
      </c>
      <c r="AM31" s="487" t="s">
        <v>1431</v>
      </c>
      <c r="AN31" s="435" t="str">
        <f>IF(AM31="","",(VLOOKUP(AM31,'サイズ一覧(25年）'!$D:$AG,13,0)))</f>
        <v>★</v>
      </c>
      <c r="AO31" s="468">
        <f>IF(AM31="","",VLOOKUP(AM31,'サイズ一覧(25年）'!$D:$Q,14,0))</f>
        <v>77800</v>
      </c>
      <c r="AP31" s="437"/>
      <c r="AQ31" s="435" t="str">
        <f>IF(AP31="","",(VLOOKUP(AP31,'サイズ一覧(25年）'!$D:$AG,13,0)))</f>
        <v/>
      </c>
      <c r="AR31" s="470" t="str">
        <f>IF(AP31="","",VLOOKUP(AP31,'サイズ一覧(25年）'!$D:$Q,14,0))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2" t="s">
        <v>366</v>
      </c>
      <c r="BJ31" s="863" t="s">
        <v>324</v>
      </c>
      <c r="BK31" s="558" t="s">
        <v>971</v>
      </c>
      <c r="BL31" s="499" t="str">
        <f>IF(BK31="","",(VLOOKUP(BK31,'サイズ一覧(25年）'!$D:$AG,13,0)))</f>
        <v/>
      </c>
      <c r="BM31" s="453">
        <f>IF(BK31="","",VLOOKUP(BK31,'サイズ一覧(25年）'!$D:$Q,14,0))</f>
        <v>27000</v>
      </c>
      <c r="BN31" s="864"/>
      <c r="BO31" s="499" t="str">
        <f>IF(BN31="","",(VLOOKUP(BN31,'サイズ一覧(25年）'!$D:$AG,13,0)))</f>
        <v/>
      </c>
      <c r="BP31" s="453" t="str">
        <f>IF(BN31="","",VLOOKUP(BN31,'サイズ一覧(25年）'!$D:$Q,14,0))</f>
        <v/>
      </c>
      <c r="BQ31" s="558"/>
      <c r="BR31" s="499" t="str">
        <f>IF(BQ31="","",(VLOOKUP(BQ31,'サイズ一覧(25年）'!$D:$AG,13,0)))</f>
        <v/>
      </c>
      <c r="BS31" s="445" t="str">
        <f>IF(BQ31="","",VLOOKUP(BQ31,'サイズ一覧(25年）'!$D:$Q,14,0))</f>
        <v/>
      </c>
      <c r="BT31" s="865"/>
      <c r="BU31" s="866" t="str">
        <f>IF(BT31="","",(VLOOKUP(BT31,'サイズ一覧(25年）'!$D:$AG,13,0)))</f>
        <v/>
      </c>
      <c r="BV31" s="867" t="str">
        <f>IF(BT31="","",VLOOKUP(BT31,'サイズ一覧(25年）'!$D:$Q,14,0))</f>
        <v/>
      </c>
      <c r="BW31" s="558"/>
      <c r="BX31" s="499" t="str">
        <f>IF(BW31="","",(VLOOKUP(BW31,'サイズ一覧(25年）'!$D:$AG,13,0)))</f>
        <v/>
      </c>
      <c r="BY31" s="445" t="str">
        <f>IF(BW31="","",VLOOKUP(BW31,'サイズ一覧(25年）'!$D:$Q,14,0))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IF(E32="","",VLOOKUP(E32,'サイズ一覧(25年）'!$D:$Q,14,0))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IF(H32="","",VLOOKUP(H32,'サイズ一覧(25年）'!$D:$Q,14,0))</f>
        <v>77100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IF(K32="","",VLOOKUP(K32,'サイズ一覧(25年）'!$D:$Q,14,0))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IF(N32="","",VLOOKUP(N32,'サイズ一覧(25年）'!$D:$Q,14,0))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IF(V32="","",VLOOKUP(V32,'サイズ一覧(25年）'!$D:$Q,14,0))</f>
        <v>22200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IF(Y32="","",VLOOKUP(Y32,'サイズ一覧(25年）'!$D:$Q,14,0))</f>
        <v>20000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IF(AB32="","",VLOOKUP(AB32,'サイズ一覧(25年）'!$D:$Q,14,0))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IF(AM32="","",VLOOKUP(AM32,'サイズ一覧(25年）'!$D:$Q,14,0))</f>
        <v>64600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IF(AP32="","",VLOOKUP(AP32,'サイズ一覧(25年）'!$D:$Q,14,0))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IF(BK32="","",VLOOKUP(BK32,'サイズ一覧(25年）'!$D:$Q,14,0))</f>
        <v>22300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IF(BN32="","",VLOOKUP(BN32,'サイズ一覧(25年）'!$D:$Q,14,0))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IF(BQ32="","",VLOOKUP(BQ32,'サイズ一覧(25年）'!$D:$Q,14,0))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IF(BT32="","",VLOOKUP(BT32,'サイズ一覧(25年）'!$D:$Q,14,0))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IF(BW32="","",VLOOKUP(BW32,'サイズ一覧(25年）'!$D:$Q,14,0))</f>
        <v/>
      </c>
    </row>
    <row r="33" spans="1:78" s="134" customFormat="1" ht="21" customHeight="1">
      <c r="A33" s="489"/>
      <c r="B33" s="494"/>
      <c r="C33" s="439" t="s">
        <v>418</v>
      </c>
      <c r="D33" s="497" t="s">
        <v>419</v>
      </c>
      <c r="E33" s="442" t="s">
        <v>1736</v>
      </c>
      <c r="F33" s="442" t="str">
        <f>IF(E33="","",(VLOOKUP(E33,'サイズ一覧(25年）'!$D:$AG,13,0)))</f>
        <v>★◇⑩</v>
      </c>
      <c r="G33" s="498">
        <f>IF(E33="","",VLOOKUP(E33,'サイズ一覧(25年）'!$D:$Q,14,0))</f>
        <v>83300</v>
      </c>
      <c r="H33" s="440" t="s">
        <v>1143</v>
      </c>
      <c r="I33" s="442" t="str">
        <f>IF(H33="","",(VLOOKUP(H33,'サイズ一覧(25年）'!$D:$AG,13,0)))</f>
        <v>★◇</v>
      </c>
      <c r="J33" s="498">
        <f>IF(H33="","",VLOOKUP(H33,'サイズ一覧(25年）'!$D:$Q,14,0))</f>
        <v>78300</v>
      </c>
      <c r="K33" s="442"/>
      <c r="L33" s="442" t="str">
        <f>IF(K33="","",(VLOOKUP(K33,'サイズ一覧(25年）'!$D:$AG,13,0)))</f>
        <v/>
      </c>
      <c r="M33" s="499" t="str">
        <f>IF(K33="","",VLOOKUP(K33,'サイズ一覧(25年）'!$D:$Q,14,0))</f>
        <v/>
      </c>
      <c r="N33" s="444"/>
      <c r="O33" s="375" t="str">
        <f>IF(N33="","",(VLOOKUP(N33,'サイズ一覧(25年）'!$D:$AG,13,0)))</f>
        <v/>
      </c>
      <c r="P33" s="377" t="str">
        <f>IF(N33="","",VLOOKUP(N33,'サイズ一覧(25年）'!$D:$Q,14,0))</f>
        <v/>
      </c>
      <c r="Q33" s="175"/>
      <c r="R33" s="255"/>
      <c r="S33" s="348"/>
      <c r="T33" s="373" t="s">
        <v>87</v>
      </c>
      <c r="U33" s="374" t="s">
        <v>348</v>
      </c>
      <c r="V33" s="375"/>
      <c r="W33" s="375" t="str">
        <f>IF(V33="","",(VLOOKUP(V33,'サイズ一覧(25年）'!$D:$AG,13,0)))</f>
        <v/>
      </c>
      <c r="X33" s="332" t="str">
        <f>IF(V33="","",VLOOKUP(V33,'サイズ一覧(25年）'!$D:$Q,14,0))</f>
        <v/>
      </c>
      <c r="Y33" s="376"/>
      <c r="Z33" s="375" t="str">
        <f>IF(Y33="","",(VLOOKUP(Y33,'サイズ一覧(25年）'!$D:$AG,13,0)))</f>
        <v/>
      </c>
      <c r="AA33" s="377" t="str">
        <f>IF(Y33="","",VLOOKUP(Y33,'サイズ一覧(25年）'!$D:$Q,14,0))</f>
        <v/>
      </c>
      <c r="AB33" s="376" t="s">
        <v>652</v>
      </c>
      <c r="AC33" s="375" t="str">
        <f>IF(AB33="","",(VLOOKUP(AB33,'サイズ一覧(25年）'!$D:$AG,13,0)))</f>
        <v>△</v>
      </c>
      <c r="AD33" s="377">
        <f>IF(AB33="","",VLOOKUP(AB33,'サイズ一覧(25年）'!$D:$Q,14,0))</f>
        <v>22200</v>
      </c>
      <c r="AE33" s="849"/>
      <c r="AF33" s="849"/>
      <c r="AG33" s="850"/>
      <c r="AH33" s="175"/>
      <c r="AI33" s="319"/>
      <c r="AJ33" s="320"/>
      <c r="AK33" s="373" t="s">
        <v>124</v>
      </c>
      <c r="AL33" s="420" t="s">
        <v>948</v>
      </c>
      <c r="AM33" s="478" t="s">
        <v>1446</v>
      </c>
      <c r="AN33" s="375" t="str">
        <f>IF(AM33="","",(VLOOKUP(AM33,'サイズ一覧(25年）'!$D:$AG,13,0)))</f>
        <v>★</v>
      </c>
      <c r="AO33" s="422">
        <f>IF(AM33="","",VLOOKUP(AM33,'サイズ一覧(25年）'!$D:$Q,14,0))</f>
        <v>68600</v>
      </c>
      <c r="AP33" s="376"/>
      <c r="AQ33" s="375" t="str">
        <f>IF(AP33="","",(VLOOKUP(AP33,'サイズ一覧(25年）'!$D:$AG,13,0)))</f>
        <v/>
      </c>
      <c r="AR33" s="335" t="str">
        <f>IF(AP33="","",VLOOKUP(AP33,'サイズ一覧(25年）'!$D:$Q,14,0))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329" t="s">
        <v>368</v>
      </c>
      <c r="BJ33" s="330" t="s">
        <v>364</v>
      </c>
      <c r="BK33" s="331" t="s">
        <v>973</v>
      </c>
      <c r="BL33" s="332" t="str">
        <f>IF(BK33="","",(VLOOKUP(BK33,'サイズ一覧(25年）'!$D:$AG,13,0)))</f>
        <v/>
      </c>
      <c r="BM33" s="333">
        <f>IF(BK33="","",VLOOKUP(BK33,'サイズ一覧(25年）'!$D:$Q,14,0))</f>
        <v>24700</v>
      </c>
      <c r="BN33" s="334"/>
      <c r="BO33" s="332" t="str">
        <f>IF(BN33="","",(VLOOKUP(BN33,'サイズ一覧(25年）'!$D:$AG,13,0)))</f>
        <v/>
      </c>
      <c r="BP33" s="333" t="str">
        <f>IF(BN33="","",VLOOKUP(BN33,'サイズ一覧(25年）'!$D:$Q,14,0))</f>
        <v/>
      </c>
      <c r="BQ33" s="331"/>
      <c r="BR33" s="332" t="str">
        <f>IF(BQ33="","",(VLOOKUP(BQ33,'サイズ一覧(25年）'!$D:$AG,13,0)))</f>
        <v/>
      </c>
      <c r="BS33" s="335" t="str">
        <f>IF(BQ33="","",VLOOKUP(BQ33,'サイズ一覧(25年）'!$D:$Q,14,0))</f>
        <v/>
      </c>
      <c r="BT33" s="336"/>
      <c r="BU33" s="337" t="str">
        <f>IF(BT33="","",(VLOOKUP(BT33,'サイズ一覧(25年）'!$D:$AG,13,0)))</f>
        <v/>
      </c>
      <c r="BV33" s="338" t="str">
        <f>IF(BT33="","",VLOOKUP(BT33,'サイズ一覧(25年）'!$D:$Q,14,0))</f>
        <v/>
      </c>
      <c r="BW33" s="331"/>
      <c r="BX33" s="332" t="str">
        <f>IF(BW33="","",(VLOOKUP(BW33,'サイズ一覧(25年）'!$D:$AG,13,0)))</f>
        <v/>
      </c>
      <c r="BY33" s="335" t="str">
        <f>IF(BW33="","",VLOOKUP(BW33,'サイズ一覧(25年）'!$D:$Q,14,0))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IF(E34="","",VLOOKUP(E34,'サイズ一覧(25年）'!$D:$Q,14,0))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IF(H34="","",VLOOKUP(H34,'サイズ一覧(25年）'!$D:$Q,14,0))</f>
        <v>82500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IF(K34="","",VLOOKUP(K34,'サイズ一覧(25年）'!$D:$Q,14,0))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IF(N34="","",VLOOKUP(N34,'サイズ一覧(25年）'!$D:$Q,14,0))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IF(V34="","",VLOOKUP(V34,'サイズ一覧(25年）'!$D:$Q,14,0))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IF(Y34="","",VLOOKUP(Y34,'サイズ一覧(25年）'!$D:$Q,14,0))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IF(AB34="","",VLOOKUP(AB34,'サイズ一覧(25年）'!$D:$Q,14,0))</f>
        <v>25600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IF(AM34="","",VLOOKUP(AM34,'サイズ一覧(25年）'!$D:$Q,14,0))</f>
        <v>77300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IF(AP34="","",VLOOKUP(AP34,'サイズ一覧(25年）'!$D:$Q,14,0))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IF(BK34="","",VLOOKUP(BK34,'サイズ一覧(25年）'!$D:$Q,14,0))</f>
        <v>26900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IF(BN34="","",VLOOKUP(BN34,'サイズ一覧(25年）'!$D:$Q,14,0))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IF(BQ34="","",VLOOKUP(BQ34,'サイズ一覧(25年）'!$D:$Q,14,0))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IF(BT34="","",VLOOKUP(BT34,'サイズ一覧(25年）'!$D:$Q,14,0))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IF(BW34="","",VLOOKUP(BW34,'サイズ一覧(25年）'!$D:$Q,14,0))</f>
        <v/>
      </c>
    </row>
    <row r="35" spans="1:78" s="134" customFormat="1" ht="21" customHeight="1">
      <c r="A35" s="489"/>
      <c r="B35" s="494"/>
      <c r="C35" s="373" t="s">
        <v>745</v>
      </c>
      <c r="D35" s="377" t="s">
        <v>832</v>
      </c>
      <c r="E35" s="332"/>
      <c r="F35" s="332" t="str">
        <f>IF(E35="","",(VLOOKUP(E35,'サイズ一覧(25年）'!$D:$AG,13,0)))</f>
        <v/>
      </c>
      <c r="G35" s="377" t="str">
        <f>IF(E35="","",VLOOKUP(E35,'サイズ一覧(25年）'!$D:$Q,14,0))</f>
        <v/>
      </c>
      <c r="H35" s="507" t="s">
        <v>1402</v>
      </c>
      <c r="I35" s="332" t="str">
        <f>IF(H35="","",(VLOOKUP(H35,'サイズ一覧(25年）'!$D:$AG,13,0)))</f>
        <v>★◇</v>
      </c>
      <c r="J35" s="377">
        <f>IF(H35="","",VLOOKUP(H35,'サイズ一覧(25年）'!$D:$Q,14,0))</f>
        <v>83400</v>
      </c>
      <c r="K35" s="332"/>
      <c r="L35" s="332" t="str">
        <f>IF(K35="","",(VLOOKUP(K35,'サイズ一覧(25年）'!$D:$AG,13,0)))</f>
        <v/>
      </c>
      <c r="M35" s="332" t="str">
        <f>IF(K35="","",VLOOKUP(K35,'サイズ一覧(25年）'!$D:$Q,14,0))</f>
        <v/>
      </c>
      <c r="N35" s="331"/>
      <c r="O35" s="332" t="str">
        <f>IF(N35="","",(VLOOKUP(N35,'サイズ一覧(25年）'!$D:$AG,13,0)))</f>
        <v/>
      </c>
      <c r="P35" s="377" t="str">
        <f>IF(N35="","",VLOOKUP(N35,'サイズ一覧(25年）'!$D:$Q,14,0))</f>
        <v/>
      </c>
      <c r="Q35" s="175"/>
      <c r="AE35" s="848"/>
      <c r="AF35" s="848"/>
      <c r="AG35" s="848"/>
      <c r="AH35" s="175"/>
      <c r="AI35" s="319"/>
      <c r="AJ35" s="320">
        <v>45</v>
      </c>
      <c r="AK35" s="408" t="s">
        <v>125</v>
      </c>
      <c r="AL35" s="322" t="s">
        <v>876</v>
      </c>
      <c r="AM35" s="508" t="s">
        <v>884</v>
      </c>
      <c r="AN35" s="323" t="str">
        <f>IF(AM35="","",(VLOOKUP(AM35,'サイズ一覧(25年）'!$D:$AG,13,0)))</f>
        <v>★</v>
      </c>
      <c r="AO35" s="324">
        <f>IF(AM35="","",VLOOKUP(AM35,'サイズ一覧(25年）'!$D:$Q,14,0))</f>
        <v>56700</v>
      </c>
      <c r="AP35" s="326"/>
      <c r="AQ35" s="323" t="str">
        <f>IF(AP35="","",(VLOOKUP(AP35,'サイズ一覧(25年）'!$D:$AG,13,0)))</f>
        <v/>
      </c>
      <c r="AR35" s="327" t="str">
        <f>IF(AP35="","",VLOOKUP(AP35,'サイズ一覧(25年）'!$D:$Q,14,0))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572" t="s">
        <v>975</v>
      </c>
      <c r="BJ35" s="893" t="s">
        <v>976</v>
      </c>
      <c r="BK35" s="635" t="s">
        <v>588</v>
      </c>
      <c r="BL35" s="541" t="str">
        <f>IF(BK35="","",(VLOOKUP(BK35,'サイズ一覧(25年）'!$D:$AG,13,0)))</f>
        <v/>
      </c>
      <c r="BM35" s="544">
        <f>IF(BK35="","",VLOOKUP(BK35,'サイズ一覧(25年）'!$D:$Q,14,0))</f>
        <v>28100</v>
      </c>
      <c r="BN35" s="543"/>
      <c r="BO35" s="541" t="str">
        <f>IF(BN35="","",(VLOOKUP(BN35,'サイズ一覧(25年）'!$D:$AG,13,0)))</f>
        <v/>
      </c>
      <c r="BP35" s="544" t="str">
        <f>IF(BN35="","",VLOOKUP(BN35,'サイズ一覧(25年）'!$D:$Q,14,0))</f>
        <v/>
      </c>
      <c r="BQ35" s="635"/>
      <c r="BR35" s="541" t="str">
        <f>IF(BQ35="","",(VLOOKUP(BQ35,'サイズ一覧(25年）'!$D:$AG,13,0)))</f>
        <v/>
      </c>
      <c r="BS35" s="318" t="str">
        <f>IF(BQ35="","",VLOOKUP(BQ35,'サイズ一覧(25年）'!$D:$Q,14,0))</f>
        <v/>
      </c>
      <c r="BT35" s="604"/>
      <c r="BU35" s="605" t="str">
        <f>IF(BT35="","",(VLOOKUP(BT35,'サイズ一覧(25年）'!$D:$AG,13,0)))</f>
        <v/>
      </c>
      <c r="BV35" s="894" t="str">
        <f>IF(BT35="","",VLOOKUP(BT35,'サイズ一覧(25年）'!$D:$Q,14,0))</f>
        <v/>
      </c>
      <c r="BW35" s="635"/>
      <c r="BX35" s="541" t="str">
        <f>IF(BW35="","",(VLOOKUP(BW35,'サイズ一覧(25年）'!$D:$AG,13,0)))</f>
        <v/>
      </c>
      <c r="BY35" s="318" t="str">
        <f>IF(BW35="","",VLOOKUP(BW35,'サイズ一覧(25年）'!$D:$Q,14,0))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IF(E36="","",VLOOKUP(E36,'サイズ一覧(25年）'!$D:$Q,14,0))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IF(H36="","",VLOOKUP(H36,'サイズ一覧(25年）'!$D:$Q,14,0))</f>
        <v>84200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IF(K36="","",VLOOKUP(K36,'サイズ一覧(25年）'!$D:$Q,14,0))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IF(N36="","",VLOOKUP(N36,'サイズ一覧(25年）'!$D:$Q,14,0))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IF(AM36="","",VLOOKUP(AM36,'サイズ一覧(25年）'!$D:$Q,14,0))</f>
        <v>58400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IF(AP36="","",VLOOKUP(AP36,'サイズ一覧(25年）'!$D:$Q,14,0))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IF(BK36="","",VLOOKUP(BK36,'サイズ一覧(25年）'!$D:$Q,14,0))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IF(BN36="","",VLOOKUP(BN36,'サイズ一覧(25年）'!$D:$Q,14,0))</f>
        <v>21800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IF(BQ36="","",VLOOKUP(BQ36,'サイズ一覧(25年）'!$D:$Q,14,0))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IF(BT36="","",VLOOKUP(BT36,'サイズ一覧(25年）'!$D:$Q,14,0))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IF(BW36="","",VLOOKUP(BW36,'サイズ一覧(25年）'!$D:$Q,14,0))</f>
        <v/>
      </c>
    </row>
    <row r="37" spans="1:78" s="134" customFormat="1" ht="21" customHeight="1">
      <c r="A37" s="489"/>
      <c r="B37" s="523"/>
      <c r="C37" s="412" t="s">
        <v>281</v>
      </c>
      <c r="D37" s="463" t="s">
        <v>942</v>
      </c>
      <c r="E37" s="464"/>
      <c r="F37" s="464" t="str">
        <f>IF(E37="","",(VLOOKUP(E37,'サイズ一覧(25年）'!$D:$AG,13,0)))</f>
        <v/>
      </c>
      <c r="G37" s="463" t="str">
        <f>IF(E37="","",VLOOKUP(E37,'サイズ一覧(25年）'!$D:$Q,14,0))</f>
        <v/>
      </c>
      <c r="H37" s="524"/>
      <c r="I37" s="464" t="str">
        <f>IF(H37="","",(VLOOKUP(H37,'サイズ一覧(25年）'!$D:$AG,13,0)))</f>
        <v/>
      </c>
      <c r="J37" s="463" t="str">
        <f>IF(H37="","",VLOOKUP(H37,'サイズ一覧(25年）'!$D:$Q,14,0))</f>
        <v/>
      </c>
      <c r="K37" s="464" t="s">
        <v>282</v>
      </c>
      <c r="L37" s="464" t="str">
        <f>IF(K37="","",(VLOOKUP(K37,'サイズ一覧(25年）'!$D:$AG,13,0)))</f>
        <v>★◇</v>
      </c>
      <c r="M37" s="464">
        <f>IF(K37="","",VLOOKUP(K37,'サイズ一覧(25年）'!$D:$Q,14,0))</f>
        <v>87700</v>
      </c>
      <c r="N37" s="512"/>
      <c r="O37" s="464" t="str">
        <f>IF(N37="","",(VLOOKUP(N37,'サイズ一覧(25年）'!$D:$AG,13,0)))</f>
        <v/>
      </c>
      <c r="P37" s="463" t="str">
        <f>IF(N37="","",VLOOKUP(N37,'サイズ一覧(25年）'!$D:$Q,14,0))</f>
        <v/>
      </c>
      <c r="Q37" s="175"/>
      <c r="R37" s="995" t="s">
        <v>413</v>
      </c>
      <c r="S37" s="995" t="s">
        <v>414</v>
      </c>
      <c r="T37" s="991" t="s">
        <v>937</v>
      </c>
      <c r="U37" s="992"/>
      <c r="V37" s="991" t="s">
        <v>587</v>
      </c>
      <c r="W37" s="1013"/>
      <c r="X37" s="992"/>
      <c r="Y37" s="991" t="s">
        <v>587</v>
      </c>
      <c r="Z37" s="1013"/>
      <c r="AA37" s="992"/>
      <c r="AB37" s="991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439" t="s">
        <v>1128</v>
      </c>
      <c r="AL37" s="440" t="s">
        <v>1133</v>
      </c>
      <c r="AM37" s="441" t="s">
        <v>1127</v>
      </c>
      <c r="AN37" s="375" t="str">
        <f>IF(AM37="","",(VLOOKUP(AM37,'サイズ一覧(25年）'!$D:$AG,13,0)))</f>
        <v>★</v>
      </c>
      <c r="AO37" s="422">
        <f>IF(AM37="","",VLOOKUP(AM37,'サイズ一覧(25年）'!$D:$Q,14,0))</f>
        <v>59600</v>
      </c>
      <c r="AP37" s="444"/>
      <c r="AQ37" s="375" t="str">
        <f>IF(AP37="","",(VLOOKUP(AP37,'サイズ一覧(25年）'!$D:$AG,13,0)))</f>
        <v/>
      </c>
      <c r="AR37" s="422" t="str">
        <f>IF(AP37="","",VLOOKUP(AP37,'サイズ一覧(25年）'!$D:$Q,14,0))</f>
        <v/>
      </c>
      <c r="AS37" s="62"/>
      <c r="AT37" s="995" t="s">
        <v>413</v>
      </c>
      <c r="AU37" s="991" t="s">
        <v>937</v>
      </c>
      <c r="AV37" s="1013"/>
      <c r="AW37" s="992"/>
      <c r="AX37" s="991" t="s">
        <v>587</v>
      </c>
      <c r="AY37" s="1013"/>
      <c r="AZ37" s="992"/>
      <c r="BA37" s="991" t="s">
        <v>932</v>
      </c>
      <c r="BB37" s="1013"/>
      <c r="BC37" s="992"/>
      <c r="BD37" s="991" t="s">
        <v>933</v>
      </c>
      <c r="BE37" s="1013"/>
      <c r="BF37" s="992"/>
      <c r="BG37" s="182"/>
      <c r="BH37" s="328"/>
      <c r="BI37" s="527"/>
      <c r="BJ37" s="330">
        <v>10</v>
      </c>
      <c r="BK37" s="331"/>
      <c r="BL37" s="332" t="str">
        <f>IF(BK37="","",(VLOOKUP(BK37,'サイズ一覧(25年）'!$D:$AG,13,0)))</f>
        <v/>
      </c>
      <c r="BM37" s="333" t="str">
        <f>IF(BK37="","",VLOOKUP(BK37,'サイズ一覧(25年）'!$D:$Q,14,0))</f>
        <v/>
      </c>
      <c r="BN37" s="334" t="s">
        <v>269</v>
      </c>
      <c r="BO37" s="332" t="str">
        <f>IF(BN37="","",(VLOOKUP(BN37,'サイズ一覧(25年）'!$D:$AG,13,0)))</f>
        <v/>
      </c>
      <c r="BP37" s="333">
        <f>IF(BN37="","",VLOOKUP(BN37,'サイズ一覧(25年）'!$D:$Q,14,0))</f>
        <v>25400</v>
      </c>
      <c r="BQ37" s="331"/>
      <c r="BR37" s="332" t="str">
        <f>IF(BQ37="","",(VLOOKUP(BQ37,'サイズ一覧(25年）'!$D:$AG,13,0)))</f>
        <v/>
      </c>
      <c r="BS37" s="335" t="str">
        <f>IF(BQ37="","",VLOOKUP(BQ37,'サイズ一覧(25年）'!$D:$Q,14,0))</f>
        <v/>
      </c>
      <c r="BT37" s="331"/>
      <c r="BU37" s="332" t="str">
        <f>IF(BT37="","",(VLOOKUP(BT37,'サイズ一覧(25年）'!$D:$AG,13,0)))</f>
        <v/>
      </c>
      <c r="BV37" s="333" t="str">
        <f>IF(BT37="","",VLOOKUP(BT37,'サイズ一覧(25年）'!$D:$Q,14,0))</f>
        <v/>
      </c>
      <c r="BW37" s="336"/>
      <c r="BX37" s="337" t="str">
        <f>IF(BW37="","",(VLOOKUP(BW37,'サイズ一覧(25年）'!$D:$AG,13,0)))</f>
        <v/>
      </c>
      <c r="BY37" s="528" t="str">
        <f>IF(BW37="","",VLOOKUP(BW37,'サイズ一覧(25年）'!$D:$Q,14,0))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IF(E38="","",VLOOKUP(E38,'サイズ一覧(25年）'!$D:$Q,14,0))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IF(H38="","",VLOOKUP(H38,'サイズ一覧(25年）'!$D:$Q,14,0))</f>
        <v>62200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IF(K38="","",VLOOKUP(K38,'サイズ一覧(25年）'!$D:$Q,14,0))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IF(N38="","",VLOOKUP(N38,'サイズ一覧(25年）'!$D:$Q,14,0))</f>
        <v/>
      </c>
      <c r="Q38" s="175"/>
      <c r="R38" s="996"/>
      <c r="S38" s="996"/>
      <c r="T38" s="993"/>
      <c r="U38" s="994"/>
      <c r="V38" s="993" t="s">
        <v>1728</v>
      </c>
      <c r="W38" s="1016"/>
      <c r="X38" s="994"/>
      <c r="Y38" s="993" t="s">
        <v>1247</v>
      </c>
      <c r="Z38" s="1016"/>
      <c r="AA38" s="994"/>
      <c r="AB38" s="99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IF(AM38="","",VLOOKUP(AM38,'サイズ一覧(25年）'!$D:$Q,14,0))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IF(AP38="","",VLOOKUP(AP38,'サイズ一覧(25年）'!$D:$Q,14,0))</f>
        <v>68500</v>
      </c>
      <c r="AS38" s="62"/>
      <c r="AT38" s="996"/>
      <c r="AU38" s="993"/>
      <c r="AV38" s="1016"/>
      <c r="AW38" s="994"/>
      <c r="AX38" s="993" t="s">
        <v>424</v>
      </c>
      <c r="AY38" s="1016"/>
      <c r="AZ38" s="994"/>
      <c r="BA38" s="993" t="s">
        <v>935</v>
      </c>
      <c r="BB38" s="1016"/>
      <c r="BC38" s="994"/>
      <c r="BD38" s="99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IF(BK38="","",VLOOKUP(BK38,'サイズ一覧(25年）'!$D:$Q,14,0))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IF(BN38="","",VLOOKUP(BN38,'サイズ一覧(25年）'!$D:$Q,14,0))</f>
        <v>26900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IF(BQ38="","",VLOOKUP(BQ38,'サイズ一覧(25年）'!$D:$Q,14,0))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IF(BT38="","",VLOOKUP(BT38,'サイズ一覧(25年）'!$D:$Q,14,0))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IF(BW38="","",VLOOKUP(BW38,'サイズ一覧(25年）'!$D:$Q,14,0))</f>
        <v/>
      </c>
    </row>
    <row r="39" spans="1:78" s="134" customFormat="1" ht="21" customHeight="1">
      <c r="A39" s="489"/>
      <c r="B39" s="348"/>
      <c r="C39" s="433" t="s">
        <v>1504</v>
      </c>
      <c r="D39" s="438" t="s">
        <v>529</v>
      </c>
      <c r="E39" s="436"/>
      <c r="F39" s="436" t="str">
        <f>IF(E39="","",(VLOOKUP(E39,'サイズ一覧(25年）'!$D:$AG,13,0)))</f>
        <v/>
      </c>
      <c r="G39" s="438" t="str">
        <f>IF(E39="","",VLOOKUP(E39,'サイズ一覧(25年）'!$D:$Q,14,0))</f>
        <v/>
      </c>
      <c r="H39" s="532" t="s">
        <v>1503</v>
      </c>
      <c r="I39" s="436" t="str">
        <f>IF(H39="","",(VLOOKUP(H39,'サイズ一覧(25年）'!$D:$AG,13,0)))</f>
        <v>★◇</v>
      </c>
      <c r="J39" s="438">
        <f>IF(H39="","",VLOOKUP(H39,'サイズ一覧(25年）'!$D:$Q,14,0))</f>
        <v>65500</v>
      </c>
      <c r="K39" s="436"/>
      <c r="L39" s="436" t="str">
        <f>IF(K39="","",(VLOOKUP(K39,'サイズ一覧(25年）'!$D:$AG,13,0)))</f>
        <v/>
      </c>
      <c r="M39" s="436" t="str">
        <f>IF(K39="","",VLOOKUP(K39,'サイズ一覧(25年）'!$D:$Q,14,0))</f>
        <v/>
      </c>
      <c r="N39" s="533"/>
      <c r="O39" s="436" t="str">
        <f>IF(N39="","",(VLOOKUP(N39,'サイズ一覧(25年）'!$D:$AG,13,0)))</f>
        <v/>
      </c>
      <c r="P39" s="438" t="str">
        <f>IF(N39="","",VLOOKUP(N39,'サイズ一覧(25年）'!$D:$Q,14,0))</f>
        <v/>
      </c>
      <c r="Q39" s="175"/>
      <c r="R39" s="525">
        <v>17</v>
      </c>
      <c r="S39" s="263">
        <v>65</v>
      </c>
      <c r="T39" s="401" t="s">
        <v>150</v>
      </c>
      <c r="U39" s="402" t="s">
        <v>832</v>
      </c>
      <c r="V39" s="403" t="s">
        <v>1776</v>
      </c>
      <c r="W39" s="403" t="str">
        <f>IF(V39="","",(VLOOKUP(V39,'サイズ一覧(25年）'!$D:$AG,13,0)))</f>
        <v>⑨</v>
      </c>
      <c r="X39" s="406">
        <f>IF(V39="","",VLOOKUP(V39,'サイズ一覧(25年）'!$D:$Q,14,0))</f>
        <v>42500</v>
      </c>
      <c r="Y39" s="451" t="s">
        <v>1182</v>
      </c>
      <c r="Z39" s="403" t="str">
        <f>IF(Y39="","",(VLOOKUP(Y39,'サイズ一覧(25年）'!$D:$AG,13,0)))</f>
        <v/>
      </c>
      <c r="AA39" s="404">
        <f>IF(Y39="","",VLOOKUP(Y39,'サイズ一覧(25年）'!$D:$Q,14,0))</f>
        <v>38500</v>
      </c>
      <c r="AB39" s="451"/>
      <c r="AC39" s="403" t="str">
        <f>IF(AB39="","",(VLOOKUP(AB39,'サイズ一覧(25年）'!$D:$AG,13,0)))</f>
        <v/>
      </c>
      <c r="AD39" s="404" t="str">
        <f>IF(AB39="","",VLOOKUP(AB39,'サイズ一覧(25年）'!$D:$Q,14,0))</f>
        <v/>
      </c>
      <c r="AE39" s="849"/>
      <c r="AF39" s="849"/>
      <c r="AG39" s="850"/>
      <c r="AH39" s="175"/>
      <c r="AI39" s="319"/>
      <c r="AJ39" s="378">
        <v>50</v>
      </c>
      <c r="AK39" s="666" t="s">
        <v>1333</v>
      </c>
      <c r="AL39" s="300" t="s">
        <v>467</v>
      </c>
      <c r="AM39" s="380" t="s">
        <v>1296</v>
      </c>
      <c r="AN39" s="301" t="str">
        <f>IF(AM39="","",(VLOOKUP(AM39,'サイズ一覧(25年）'!$D:$AG,13,0)))</f>
        <v>★</v>
      </c>
      <c r="AO39" s="381">
        <f>IF(AM39="","",VLOOKUP(AM39,'サイズ一覧(25年）'!$D:$Q,14,0))</f>
        <v>48400</v>
      </c>
      <c r="AP39" s="382"/>
      <c r="AQ39" s="301" t="str">
        <f>IF(AP39="","",(VLOOKUP(AP39,'サイズ一覧(25年）'!$D:$AG,13,0)))</f>
        <v/>
      </c>
      <c r="AR39" s="383" t="str">
        <f>IF(AP39="","",VLOOKUP(AP39,'サイズ一覧(25年）'!$D:$Q,14,0))</f>
        <v/>
      </c>
      <c r="AS39" s="62"/>
      <c r="AT39" s="275">
        <v>17</v>
      </c>
      <c r="AU39" s="490" t="s">
        <v>1252</v>
      </c>
      <c r="AV39" s="534"/>
      <c r="AW39" s="300"/>
      <c r="AX39" s="535" t="s">
        <v>1242</v>
      </c>
      <c r="AY39" s="301" t="str">
        <f>IF(AX39="","",(VLOOKUP(AX39,'サイズ一覧(25年）'!$D:$AG,13,0)))</f>
        <v/>
      </c>
      <c r="AZ39" s="303">
        <f>IF(AX39="","",VLOOKUP(AX39,'サイズ一覧(25年）'!$D:$Q,14,0))</f>
        <v>43200</v>
      </c>
      <c r="BA39" s="536"/>
      <c r="BB39" s="537" t="str">
        <f>IF(BA39="","",(VLOOKUP(BA39,'サイズ一覧(25年）'!$D:$AG,13,0)))</f>
        <v/>
      </c>
      <c r="BC39" s="383" t="str">
        <f>IF(BA39="","",VLOOKUP(BA39,'サイズ一覧(25年）'!$D:$Q,14,0))</f>
        <v/>
      </c>
      <c r="BD39" s="382"/>
      <c r="BE39" s="301" t="str">
        <f>IF(BD39="","",(VLOOKUP(BD39,'サイズ一覧(25年）'!$D:$AG,13,0)))</f>
        <v/>
      </c>
      <c r="BF39" s="381" t="str">
        <f>IF(BD39="","",VLOOKUP(BD39,'サイズ一覧(25年）'!$D$205:$Q$513,14,0))</f>
        <v/>
      </c>
      <c r="BG39" s="182"/>
      <c r="BH39" s="328"/>
      <c r="BI39" s="538" t="s">
        <v>373</v>
      </c>
      <c r="BJ39" s="330">
        <v>10</v>
      </c>
      <c r="BK39" s="331"/>
      <c r="BL39" s="332" t="str">
        <f>IF(BK39="","",(VLOOKUP(BK39,'サイズ一覧(25年）'!$D:$AG,13,0)))</f>
        <v/>
      </c>
      <c r="BM39" s="333" t="str">
        <f>IF(BK39="","",VLOOKUP(BK39,'サイズ一覧(25年）'!$D:$Q,14,0))</f>
        <v/>
      </c>
      <c r="BN39" s="334" t="s">
        <v>271</v>
      </c>
      <c r="BO39" s="332" t="str">
        <f>IF(BN39="","",(VLOOKUP(BN39,'サイズ一覧(25年）'!$D:$AG,13,0)))</f>
        <v/>
      </c>
      <c r="BP39" s="333">
        <f>IF(BN39="","",VLOOKUP(BN39,'サイズ一覧(25年）'!$D:$Q,14,0))</f>
        <v>26400</v>
      </c>
      <c r="BQ39" s="331"/>
      <c r="BR39" s="332" t="str">
        <f>IF(BQ39="","",(VLOOKUP(BQ39,'サイズ一覧(25年）'!$D:$AG,13,0)))</f>
        <v/>
      </c>
      <c r="BS39" s="335" t="str">
        <f>IF(BQ39="","",VLOOKUP(BQ39,'サイズ一覧(25年）'!$D:$Q,14,0))</f>
        <v/>
      </c>
      <c r="BT39" s="331"/>
      <c r="BU39" s="332" t="str">
        <f>IF(BT39="","",(VLOOKUP(BT39,'サイズ一覧(25年）'!$D:$AG,13,0)))</f>
        <v/>
      </c>
      <c r="BV39" s="333" t="str">
        <f>IF(BT39="","",VLOOKUP(BT39,'サイズ一覧(25年）'!$D:$Q,14,0))</f>
        <v/>
      </c>
      <c r="BW39" s="336"/>
      <c r="BX39" s="337" t="str">
        <f>IF(BW39="","",(VLOOKUP(BW39,'サイズ一覧(25年）'!$D:$AG,13,0)))</f>
        <v/>
      </c>
      <c r="BY39" s="528" t="str">
        <f>IF(BW39="","",VLOOKUP(BW39,'サイズ一覧(25年）'!$D:$Q,14,0))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IF(E40="","",VLOOKUP(E40,'サイズ一覧(25年）'!$D:$Q,14,0))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IF(H40="","",VLOOKUP(H40,'サイズ一覧(25年）'!$D:$Q,14,0))</f>
        <v>68700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IF(K40="","",VLOOKUP(K40,'サイズ一覧(25年）'!$D:$Q,14,0))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IF(N40="","",VLOOKUP(N40,'サイズ一覧(25年）'!$D:$Q,14,0))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IF(V40="","",VLOOKUP(V40,'サイズ一覧(25年）'!$D:$Q,14,0))</f>
        <v>31900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IF(Y40="","",VLOOKUP(Y40,'サイズ一覧(25年）'!$D:$Q,14,0))</f>
        <v>30300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IF(AB40="","",VLOOKUP(AB40,'サイズ一覧(25年）'!$D:$Q,14,0))</f>
        <v>28300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IF(AM40="","",VLOOKUP(AM40,'サイズ一覧(25年）'!$D:$Q,14,0))</f>
        <v>50300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IF(AP40="","",VLOOKUP(AP40,'サイズ一覧(25年）'!$D:$Q,14,0))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IF(AX40="","",VLOOKUP(AX40,'サイズ一覧(25年）'!$D:$Q,14,0))</f>
        <v>47200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IF(BA40="","",VLOOKUP(BA40,'サイズ一覧(25年）'!$D:$Q,14,0))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IF(BD40="","",VLOOKUP(BD40,'サイズ一覧(25年）'!$D$205:$Q$513,14,0))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IF(BK40="","",VLOOKUP(BK40,'サイズ一覧(25年）'!$D:$Q,14,0))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IF(BN40="","",VLOOKUP(BN40,'サイズ一覧(25年）'!$D:$Q,14,0))</f>
        <v>27900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IF(BQ40="","",VLOOKUP(BQ40,'サイズ一覧(25年）'!$D:$Q,14,0))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IF(BT40="","",VLOOKUP(BT40,'サイズ一覧(25年）'!$D:$Q,14,0))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IF(BW40="","",VLOOKUP(BW40,'サイズ一覧(25年）'!$D:$Q,14,0))</f>
        <v/>
      </c>
    </row>
    <row r="41" spans="1:78" s="134" customFormat="1" ht="21" customHeight="1">
      <c r="A41" s="489"/>
      <c r="B41" s="340"/>
      <c r="C41" s="412" t="s">
        <v>284</v>
      </c>
      <c r="D41" s="463" t="s">
        <v>467</v>
      </c>
      <c r="E41" s="464" t="s">
        <v>1737</v>
      </c>
      <c r="F41" s="464" t="str">
        <f>IF(E41="","",(VLOOKUP(E41,'サイズ一覧(25年）'!$D:$AG,13,0)))</f>
        <v>★◇⑨</v>
      </c>
      <c r="G41" s="463">
        <f>IF(E41="","",VLOOKUP(E41,'サイズ一覧(25年）'!$D:$Q,14,0))</f>
        <v>74100</v>
      </c>
      <c r="H41" s="524" t="s">
        <v>1816</v>
      </c>
      <c r="I41" s="464" t="str">
        <f>IF(H41="","",(VLOOKUP(H41,'サイズ一覧(25年）'!$D:$AG,13,0)))</f>
        <v>△★◇</v>
      </c>
      <c r="J41" s="463">
        <f>IF(H41="","",VLOOKUP(H41,'サイズ一覧(25年）'!$D:$Q,14,0))</f>
        <v>69000</v>
      </c>
      <c r="K41" s="464" t="s">
        <v>283</v>
      </c>
      <c r="L41" s="464" t="str">
        <f>IF(K41="","",(VLOOKUP(K41,'サイズ一覧(25年）'!$D:$AG,13,0)))</f>
        <v>★◇</v>
      </c>
      <c r="M41" s="464">
        <f>IF(K41="","",VLOOKUP(K41,'サイズ一覧(25年）'!$D:$Q,14,0))</f>
        <v>69800</v>
      </c>
      <c r="N41" s="512"/>
      <c r="O41" s="464" t="str">
        <f>IF(N41="","",(VLOOKUP(N41,'サイズ一覧(25年）'!$D:$AG,13,0)))</f>
        <v/>
      </c>
      <c r="P41" s="463" t="str">
        <f>IF(N41="","",VLOOKUP(N41,'サイズ一覧(25年）'!$D:$Q,14,0))</f>
        <v/>
      </c>
      <c r="Q41" s="175"/>
      <c r="R41" s="319"/>
      <c r="S41" s="348"/>
      <c r="T41" s="408" t="s">
        <v>62</v>
      </c>
      <c r="U41" s="409" t="s">
        <v>323</v>
      </c>
      <c r="V41" s="323" t="s">
        <v>1787</v>
      </c>
      <c r="W41" s="323" t="str">
        <f>IF(V41="","",(VLOOKUP(V41,'サイズ一覧(25年）'!$D:$AG,13,0)))</f>
        <v>⑨</v>
      </c>
      <c r="X41" s="410">
        <f>IF(V41="","",VLOOKUP(V41,'サイズ一覧(25年）'!$D:$Q,14,0))</f>
        <v>32200</v>
      </c>
      <c r="Y41" s="326" t="s">
        <v>1197</v>
      </c>
      <c r="Z41" s="323" t="str">
        <f>IF(Y41="","",(VLOOKUP(Y41,'サイズ一覧(25年）'!$D:$AG,13,0)))</f>
        <v/>
      </c>
      <c r="AA41" s="411">
        <f>IF(Y41="","",VLOOKUP(Y41,'サイズ一覧(25年）'!$D:$Q,14,0))</f>
        <v>30400</v>
      </c>
      <c r="AB41" s="326" t="s">
        <v>639</v>
      </c>
      <c r="AC41" s="323" t="str">
        <f>IF(AB41="","",(VLOOKUP(AB41,'サイズ一覧(25年）'!$D:$AG,13,0)))</f>
        <v>△</v>
      </c>
      <c r="AD41" s="411">
        <f>IF(AB41="","",VLOOKUP(AB41,'サイズ一覧(25年）'!$D:$Q,14,0))</f>
        <v>28400</v>
      </c>
      <c r="AE41" s="849"/>
      <c r="AF41" s="849"/>
      <c r="AG41" s="850"/>
      <c r="AH41" s="175"/>
      <c r="AI41" s="319"/>
      <c r="AJ41" s="320"/>
      <c r="AK41" s="408" t="s">
        <v>139</v>
      </c>
      <c r="AL41" s="322" t="s">
        <v>750</v>
      </c>
      <c r="AM41" s="508" t="s">
        <v>885</v>
      </c>
      <c r="AN41" s="323" t="str">
        <f>IF(AM41="","",(VLOOKUP(AM41,'サイズ一覧(25年）'!$D:$AG,13,0)))</f>
        <v>★</v>
      </c>
      <c r="AO41" s="324">
        <f>IF(AM41="","",VLOOKUP(AM41,'サイズ一覧(25年）'!$D:$Q,14,0))</f>
        <v>52300</v>
      </c>
      <c r="AP41" s="326"/>
      <c r="AQ41" s="323" t="str">
        <f>IF(AP41="","",(VLOOKUP(AP41,'サイズ一覧(25年）'!$D:$AG,13,0)))</f>
        <v/>
      </c>
      <c r="AR41" s="327" t="str">
        <f>IF(AP41="","",VLOOKUP(AP41,'サイズ一覧(25年）'!$D:$Q,14,0))</f>
        <v/>
      </c>
      <c r="AS41" s="62"/>
      <c r="AT41" s="310"/>
      <c r="AU41" s="581" t="s">
        <v>1251</v>
      </c>
      <c r="AV41" s="906"/>
      <c r="AW41" s="402"/>
      <c r="AX41" s="907" t="s">
        <v>1243</v>
      </c>
      <c r="AY41" s="403" t="str">
        <f>IF(AX41="","",(VLOOKUP(AX41,'サイズ一覧(25年）'!$D:$AG,13,0)))</f>
        <v/>
      </c>
      <c r="AZ41" s="405">
        <f>IF(AX41="","",VLOOKUP(AX41,'サイズ一覧(25年）'!$D:$Q,14,0))</f>
        <v>43700</v>
      </c>
      <c r="BA41" s="908"/>
      <c r="BB41" s="909" t="str">
        <f>IF(BA41="","",(VLOOKUP(BA41,'サイズ一覧(25年）'!$D:$AG,13,0)))</f>
        <v/>
      </c>
      <c r="BC41" s="452" t="str">
        <f>IF(BA41="","",VLOOKUP(BA41,'サイズ一覧(25年）'!$D:$Q,14,0))</f>
        <v/>
      </c>
      <c r="BD41" s="451"/>
      <c r="BE41" s="403" t="str">
        <f>IF(BD41="","",(VLOOKUP(BD41,'サイズ一覧(25年）'!$D:$AG,13,0)))</f>
        <v/>
      </c>
      <c r="BF41" s="582" t="str">
        <f>IF(BD41="","",VLOOKUP(BD41,'サイズ一覧(25年）'!$D$205:$Q$513,14,0))</f>
        <v/>
      </c>
      <c r="BG41" s="181"/>
      <c r="BH41" s="310"/>
      <c r="BI41" s="479" t="s">
        <v>374</v>
      </c>
      <c r="BJ41" s="511">
        <v>12</v>
      </c>
      <c r="BK41" s="512"/>
      <c r="BL41" s="541" t="str">
        <f>IF(BK41="","",(VLOOKUP(BK41,'サイズ一覧(25年）'!$D:$AG,13,0)))</f>
        <v/>
      </c>
      <c r="BM41" s="542" t="str">
        <f>IF(BK41="","",VLOOKUP(BK41,'サイズ一覧(25年）'!$D:$Q,14,0))</f>
        <v/>
      </c>
      <c r="BN41" s="543"/>
      <c r="BO41" s="541" t="str">
        <f>IF(BN41="","",(VLOOKUP(BN41,'サイズ一覧(25年）'!$D:$AG,13,0)))</f>
        <v/>
      </c>
      <c r="BP41" s="544" t="str">
        <f>IF(BN41="","",VLOOKUP(BN41,'サイズ一覧(25年）'!$D:$Q,14,0))</f>
        <v/>
      </c>
      <c r="BQ41" s="512"/>
      <c r="BR41" s="464" t="str">
        <f>IF(BQ41="","",(VLOOKUP(BQ41,'サイズ一覧(25年）'!$D:$AG,13,0)))</f>
        <v/>
      </c>
      <c r="BS41" s="418" t="str">
        <f>IF(BQ41="","",VLOOKUP(BQ41,'サイズ一覧(25年）'!$D:$Q,14,0))</f>
        <v/>
      </c>
      <c r="BT41" s="512"/>
      <c r="BU41" s="464" t="str">
        <f>IF(BT41="","",(VLOOKUP(BT41,'サイズ一覧(25年）'!$D:$AG,13,0)))</f>
        <v/>
      </c>
      <c r="BV41" s="513" t="str">
        <f>IF(BT41="","",VLOOKUP(BT41,'サイズ一覧(25年）'!$D:$Q,14,0))</f>
        <v/>
      </c>
      <c r="BW41" s="545" t="s">
        <v>488</v>
      </c>
      <c r="BX41" s="546" t="str">
        <f>IF(BW41="","",(VLOOKUP(BW41,'サイズ一覧(25年）'!$D:$AG,13,0)))</f>
        <v>△</v>
      </c>
      <c r="BY41" s="452">
        <f>IF(BW41="","",VLOOKUP(BW41,'サイズ一覧(25年）'!$D:$Q,14,0))</f>
        <v>27600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IF(E42="","",VLOOKUP(E42,'サイズ一覧(25年）'!$D:$Q,14,0))</f>
        <v>55700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IF(H42="","",VLOOKUP(H42,'サイズ一覧(25年）'!$D:$Q,14,0))</f>
        <v>52500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IF(K42="","",VLOOKUP(K42,'サイズ一覧(25年）'!$D:$Q,14,0))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IF(N42="","",VLOOKUP(N42,'サイズ一覧(25年）'!$D:$Q,14,0))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IF(V42="","",VLOOKUP(V42,'サイズ一覧(25年）'!$D:$Q,14,0))</f>
        <v>37400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IF(Y42="","",VLOOKUP(Y42,'サイズ一覧(25年）'!$D:$Q,14,0))</f>
        <v>35100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IF(AB42="","",VLOOKUP(AB42,'サイズ一覧(25年）'!$D:$Q,14,0))</f>
        <v>32900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IF(AM42="","",VLOOKUP(AM42,'サイズ一覧(25年）'!$D:$Q,14,0))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IF(AP42="","",VLOOKUP(AP42,'サイズ一覧(25年）'!$D:$Q,14,0))</f>
        <v>55300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IF(AX42="","",VLOOKUP(AX42,'サイズ一覧(25年）'!$D:$Q,14,0))</f>
        <v>34300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IF(BA42="","",VLOOKUP(BA42,'サイズ一覧(25年）'!$D:$Q,14,0))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IF(BD42="","",VLOOKUP(BD42,'サイズ一覧(25年）'!$D$205:$Q$513,14,0))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IF(BK42="","",VLOOKUP(BK42,'サイズ一覧(25年）'!$D:$Q,14,0))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IF(BN42="","",VLOOKUP(BN42,'サイズ一覧(25年）'!$D:$Q,14,0))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IF(BQ42="","",VLOOKUP(BQ42,'サイズ一覧(25年）'!$D:$Q,14,0))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IF(BT42="","",VLOOKUP(BT42,'サイズ一覧(25年）'!$D:$Q,14,0))</f>
        <v>21400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IF(BW42="","",VLOOKUP(BW42,'サイズ一覧(25年）'!$D:$Q,14,0))</f>
        <v/>
      </c>
    </row>
    <row r="43" spans="1:78" s="134" customFormat="1" ht="21" customHeight="1">
      <c r="A43" s="489"/>
      <c r="B43" s="348"/>
      <c r="C43" s="439" t="s">
        <v>1463</v>
      </c>
      <c r="D43" s="498" t="s">
        <v>833</v>
      </c>
      <c r="E43" s="499"/>
      <c r="F43" s="499" t="str">
        <f>IF(E43="","",(VLOOKUP(E43,'サイズ一覧(25年）'!$D:$AG,13,0)))</f>
        <v/>
      </c>
      <c r="G43" s="498" t="str">
        <f>IF(E43="","",VLOOKUP(E43,'サイズ一覧(25年）'!$D:$Q,14,0))</f>
        <v/>
      </c>
      <c r="H43" s="557" t="s">
        <v>1271</v>
      </c>
      <c r="I43" s="499" t="str">
        <f>IF(H43="","",(VLOOKUP(H43,'サイズ一覧(25年）'!$D:$AG,13,0)))</f>
        <v>★◇</v>
      </c>
      <c r="J43" s="498">
        <f>IF(H43="","",VLOOKUP(H43,'サイズ一覧(25年）'!$D:$Q,14,0))</f>
        <v>65200</v>
      </c>
      <c r="K43" s="499"/>
      <c r="L43" s="499" t="str">
        <f>IF(K43="","",(VLOOKUP(K43,'サイズ一覧(25年）'!$D:$AG,13,0)))</f>
        <v/>
      </c>
      <c r="M43" s="499" t="str">
        <f>IF(K43="","",VLOOKUP(K43,'サイズ一覧(25年）'!$D:$Q,14,0))</f>
        <v/>
      </c>
      <c r="N43" s="558"/>
      <c r="O43" s="499" t="str">
        <f>IF(N43="","",(VLOOKUP(N43,'サイズ一覧(25年）'!$D:$AG,13,0)))</f>
        <v/>
      </c>
      <c r="P43" s="498" t="str">
        <f>IF(N43="","",VLOOKUP(N43,'サイズ一覧(25年）'!$D:$Q,14,0))</f>
        <v/>
      </c>
      <c r="Q43" s="175"/>
      <c r="R43" s="525">
        <v>15</v>
      </c>
      <c r="S43" s="265">
        <v>65</v>
      </c>
      <c r="T43" s="299" t="s">
        <v>75</v>
      </c>
      <c r="U43" s="300" t="s">
        <v>328</v>
      </c>
      <c r="V43" s="301"/>
      <c r="W43" s="301" t="str">
        <f>IF(V43="","",(VLOOKUP(V43,'サイズ一覧(25年）'!$D:$AG,13,0)))</f>
        <v/>
      </c>
      <c r="X43" s="304" t="str">
        <f>IF(V43="","",VLOOKUP(V43,'サイズ一覧(25年）'!$D:$Q,14,0))</f>
        <v/>
      </c>
      <c r="Y43" s="382" t="s">
        <v>1208</v>
      </c>
      <c r="Z43" s="301" t="str">
        <f>IF(Y43="","",(VLOOKUP(Y43,'サイズ一覧(25年）'!$D:$AG,13,0)))</f>
        <v/>
      </c>
      <c r="AA43" s="302">
        <f>IF(Y43="","",VLOOKUP(Y43,'サイズ一覧(25年）'!$D:$Q,14,0))</f>
        <v>13500</v>
      </c>
      <c r="AB43" s="382"/>
      <c r="AC43" s="301" t="str">
        <f>IF(AB43="","",(VLOOKUP(AB43,'サイズ一覧(25年）'!$D:$AG,13,0)))</f>
        <v/>
      </c>
      <c r="AD43" s="302" t="str">
        <f>IF(AB43="","",VLOOKUP(AB43,'サイズ一覧(25年）'!$D:$Q,14,0))</f>
        <v/>
      </c>
      <c r="AE43" s="849"/>
      <c r="AF43" s="849"/>
      <c r="AG43" s="850"/>
      <c r="AH43" s="175"/>
      <c r="AI43" s="319"/>
      <c r="AJ43" s="320"/>
      <c r="AK43" s="408" t="s">
        <v>141</v>
      </c>
      <c r="AL43" s="322" t="s">
        <v>956</v>
      </c>
      <c r="AM43" s="508" t="s">
        <v>1834</v>
      </c>
      <c r="AN43" s="323" t="str">
        <f>IF(AM43="","",(VLOOKUP(AM43,'サイズ一覧(25年）'!$D:$AG,13,0)))</f>
        <v>★</v>
      </c>
      <c r="AO43" s="324">
        <f>IF(AM43="","",VLOOKUP(AM43,'サイズ一覧(25年）'!$D:$Q,14,0))</f>
        <v>56300</v>
      </c>
      <c r="AP43" s="326"/>
      <c r="AQ43" s="323" t="str">
        <f>IF(AP43="","",(VLOOKUP(AP43,'サイズ一覧(25年）'!$D:$AG,13,0)))</f>
        <v/>
      </c>
      <c r="AR43" s="327" t="str">
        <f>IF(AP43="","",VLOOKUP(AP43,'サイズ一覧(25年）'!$D:$Q,14,0))</f>
        <v/>
      </c>
      <c r="AS43" s="62"/>
      <c r="AT43" s="328"/>
      <c r="AU43" s="490" t="s">
        <v>1114</v>
      </c>
      <c r="AV43" s="534"/>
      <c r="AW43" s="571"/>
      <c r="AX43" s="535" t="s">
        <v>705</v>
      </c>
      <c r="AY43" s="301" t="str">
        <f>IF(AX43="","",(VLOOKUP(AX43,'サイズ一覧(25年）'!$D:$AG,13,0)))</f>
        <v/>
      </c>
      <c r="AZ43" s="481">
        <f>IF(AX43="","",VLOOKUP(AX43,'サイズ一覧(25年）'!$D:$Q,14,0))</f>
        <v>39400</v>
      </c>
      <c r="BA43" s="490"/>
      <c r="BB43" s="301" t="str">
        <f>IF(BA43="","",(VLOOKUP(BA43,'サイズ一覧(25年）'!$D:$AG,13,0)))</f>
        <v/>
      </c>
      <c r="BC43" s="383" t="str">
        <f>IF(BA43="","",VLOOKUP(BA43,'サイズ一覧(25年）'!$D:$Q,14,0))</f>
        <v/>
      </c>
      <c r="BD43" s="382"/>
      <c r="BE43" s="301" t="str">
        <f>IF(BD43="","",(VLOOKUP(BD43,'サイズ一覧(25年）'!$D:$AG,13,0)))</f>
        <v/>
      </c>
      <c r="BF43" s="383" t="str">
        <f>IF(BD43="","",VLOOKUP(BD43,'サイズ一覧(25年）'!$D$205:$Q$513,14,0))</f>
        <v/>
      </c>
      <c r="BG43" s="181"/>
      <c r="BH43" s="328"/>
      <c r="BI43" s="538" t="s">
        <v>377</v>
      </c>
      <c r="BJ43" s="480">
        <v>8</v>
      </c>
      <c r="BK43" s="305"/>
      <c r="BL43" s="304" t="str">
        <f>IF(BK43="","",(VLOOKUP(BK43,'サイズ一覧(25年）'!$D:$AG,13,0)))</f>
        <v/>
      </c>
      <c r="BM43" s="481" t="str">
        <f>IF(BK43="","",VLOOKUP(BK43,'サイズ一覧(25年）'!$D:$Q,14,0))</f>
        <v/>
      </c>
      <c r="BN43" s="482"/>
      <c r="BO43" s="304" t="str">
        <f>IF(BN43="","",(VLOOKUP(BN43,'サイズ一覧(25年）'!$D:$AG,13,0)))</f>
        <v/>
      </c>
      <c r="BP43" s="481" t="str">
        <f>IF(BN43="","",VLOOKUP(BN43,'サイズ一覧(25年）'!$D:$Q,14,0))</f>
        <v/>
      </c>
      <c r="BQ43" s="305"/>
      <c r="BR43" s="304" t="str">
        <f>IF(BQ43="","",(VLOOKUP(BQ43,'サイズ一覧(25年）'!$D:$AG,13,0)))</f>
        <v/>
      </c>
      <c r="BS43" s="383" t="str">
        <f>IF(BQ43="","",VLOOKUP(BQ43,'サイズ一覧(25年）'!$D:$Q,14,0))</f>
        <v/>
      </c>
      <c r="BT43" s="305" t="s">
        <v>490</v>
      </c>
      <c r="BU43" s="304" t="str">
        <f>IF(BT43="","",(VLOOKUP(BT43,'サイズ一覧(25年）'!$D:$AG,13,0)))</f>
        <v>△</v>
      </c>
      <c r="BV43" s="485">
        <f>IF(BT43="","",VLOOKUP(BT43,'サイズ一覧(25年）'!$D:$Q,14,0))</f>
        <v>24000</v>
      </c>
      <c r="BW43" s="483"/>
      <c r="BX43" s="484" t="str">
        <f>IF(BW43="","",(VLOOKUP(BW43,'サイズ一覧(25年）'!$D:$AG,13,0)))</f>
        <v/>
      </c>
      <c r="BY43" s="562" t="str">
        <f>IF(BW43="","",VLOOKUP(BW43,'サイズ一覧(25年）'!$D:$Q,14,0))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IF(E44="","",VLOOKUP(E44,'サイズ一覧(25年）'!$D:$Q,14,0))</f>
        <v>61400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IF(H44="","",VLOOKUP(H44,'サイズ一覧(25年）'!$D:$Q,14,0))</f>
        <v>56000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IF(K44="","",VLOOKUP(K44,'サイズ一覧(25年）'!$D:$Q,14,0))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IF(N44="","",VLOOKUP(N44,'サイズ一覧(25年）'!$D:$Q,14,0))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IF(V44="","",VLOOKUP(V44,'サイズ一覧(25年）'!$D:$Q,14,0))</f>
        <v>19800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IF(Y44="","",VLOOKUP(Y44,'サイズ一覧(25年）'!$D:$Q,14,0))</f>
        <v>18700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IF(AB44="","",VLOOKUP(AB44,'サイズ一覧(25年）'!$D:$Q,14,0))</f>
        <v>17500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IF(AM44="","",VLOOKUP(AM44,'サイズ一覧(25年）'!$D:$Q,14,0))</f>
        <v>58400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IF(AP44="","",VLOOKUP(AP44,'サイズ一覧(25年）'!$D:$Q,14,0))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IF(AX44="","",VLOOKUP(AX44,'サイズ一覧(25年）'!$D:$Q,14,0))</f>
        <v>51100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IF(BA44="","",VLOOKUP(BA44,'サイズ一覧(25年）'!$D:$Q,14,0))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IF(BD44="","",VLOOKUP(BD44,'サイズ一覧(25年）'!$D$205:$Q$513,14,0))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IF(BK44="","",VLOOKUP(BK44,'サイズ一覧(25年）'!$D:$Q,14,0))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IF(BN44="","",VLOOKUP(BN44,'サイズ一覧(25年）'!$D:$Q,14,0))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IF(BQ44="","",VLOOKUP(BQ44,'サイズ一覧(25年）'!$D:$Q,14,0))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IF(BT44="","",VLOOKUP(BT44,'サイズ一覧(25年）'!$D:$Q,14,0))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IF(BW44="","",VLOOKUP(BW44,'サイズ一覧(25年）'!$D:$Q,14,0))</f>
        <v>22800</v>
      </c>
    </row>
    <row r="45" spans="1:78" s="134" customFormat="1" ht="21" customHeight="1">
      <c r="A45" s="489"/>
      <c r="B45" s="348"/>
      <c r="C45" s="412" t="s">
        <v>968</v>
      </c>
      <c r="D45" s="463" t="s">
        <v>876</v>
      </c>
      <c r="E45" s="464" t="s">
        <v>1739</v>
      </c>
      <c r="F45" s="464" t="str">
        <f>IF(E45="","",(VLOOKUP(E45,'サイズ一覧(25年）'!$D:$AG,13,0)))</f>
        <v>★◇⑩</v>
      </c>
      <c r="G45" s="463">
        <f>IF(E45="","",VLOOKUP(E45,'サイズ一覧(25年）'!$D:$Q,14,0))</f>
        <v>64400</v>
      </c>
      <c r="H45" s="524" t="s">
        <v>1405</v>
      </c>
      <c r="I45" s="464" t="str">
        <f>IF(H45="","",(VLOOKUP(H45,'サイズ一覧(25年）'!$D:$AG,13,0)))</f>
        <v>△★◇</v>
      </c>
      <c r="J45" s="463">
        <f>IF(H45="","",VLOOKUP(H45,'サイズ一覧(25年）'!$D:$Q,14,0))</f>
        <v>59000</v>
      </c>
      <c r="K45" s="464"/>
      <c r="L45" s="464" t="str">
        <f>IF(K45="","",(VLOOKUP(K45,'サイズ一覧(25年）'!$D:$AG,13,0)))</f>
        <v/>
      </c>
      <c r="M45" s="464" t="str">
        <f>IF(K45="","",VLOOKUP(K45,'サイズ一覧(25年）'!$D:$Q,14,0))</f>
        <v/>
      </c>
      <c r="N45" s="512"/>
      <c r="O45" s="464" t="str">
        <f>IF(N45="","",(VLOOKUP(N45,'サイズ一覧(25年）'!$D:$AG,13,0)))</f>
        <v/>
      </c>
      <c r="P45" s="463" t="str">
        <f>IF(N45="","",VLOOKUP(N45,'サイズ一覧(25年）'!$D:$Q,14,0))</f>
        <v/>
      </c>
      <c r="Q45" s="175"/>
      <c r="R45" s="319"/>
      <c r="S45" s="348"/>
      <c r="T45" s="465" t="s">
        <v>77</v>
      </c>
      <c r="U45" s="374" t="s">
        <v>333</v>
      </c>
      <c r="V45" s="375"/>
      <c r="W45" s="375" t="str">
        <f>IF(V45="","",(VLOOKUP(V45,'サイズ一覧(25年）'!$D:$AG,13,0)))</f>
        <v/>
      </c>
      <c r="X45" s="332" t="str">
        <f>IF(V45="","",VLOOKUP(V45,'サイズ一覧(25年）'!$D:$Q,14,0))</f>
        <v/>
      </c>
      <c r="Y45" s="376"/>
      <c r="Z45" s="375" t="str">
        <f>IF(Y45="","",(VLOOKUP(Y45,'サイズ一覧(25年）'!$D:$AG,13,0)))</f>
        <v/>
      </c>
      <c r="AA45" s="377" t="str">
        <f>IF(Y45="","",VLOOKUP(Y45,'サイズ一覧(25年）'!$D:$Q,14,0))</f>
        <v/>
      </c>
      <c r="AB45" s="376" t="s">
        <v>647</v>
      </c>
      <c r="AC45" s="375" t="str">
        <f>IF(AB45="","",(VLOOKUP(AB45,'サイズ一覧(25年）'!$D:$AG,13,0)))</f>
        <v>△</v>
      </c>
      <c r="AD45" s="377">
        <f>IF(AB45="","",VLOOKUP(AB45,'サイズ一覧(25年）'!$D:$Q,14,0))</f>
        <v>19000</v>
      </c>
      <c r="AE45" s="849"/>
      <c r="AF45" s="849"/>
      <c r="AG45" s="850"/>
      <c r="AH45" s="175"/>
      <c r="AI45" s="319"/>
      <c r="AJ45" s="378">
        <v>55</v>
      </c>
      <c r="AK45" s="299" t="s">
        <v>143</v>
      </c>
      <c r="AL45" s="379" t="s">
        <v>832</v>
      </c>
      <c r="AM45" s="490" t="s">
        <v>887</v>
      </c>
      <c r="AN45" s="301" t="str">
        <f>IF(AM45="","",(VLOOKUP(AM45,'サイズ一覧(25年）'!$D:$AG,13,0)))</f>
        <v/>
      </c>
      <c r="AO45" s="381">
        <f>IF(AM45="","",VLOOKUP(AM45,'サイズ一覧(25年）'!$D:$Q,14,0))</f>
        <v>48700</v>
      </c>
      <c r="AP45" s="382"/>
      <c r="AQ45" s="301" t="str">
        <f>IF(AP45="","",(VLOOKUP(AP45,'サイズ一覧(25年）'!$D:$AG,13,0)))</f>
        <v/>
      </c>
      <c r="AR45" s="383" t="str">
        <f>IF(AP45="","",VLOOKUP(AP45,'サイズ一覧(25年）'!$D:$Q,14,0))</f>
        <v/>
      </c>
      <c r="AS45" s="62"/>
      <c r="AT45" s="328"/>
      <c r="AU45" s="581" t="s">
        <v>1246</v>
      </c>
      <c r="AV45" s="906"/>
      <c r="AW45" s="919"/>
      <c r="AX45" s="907" t="s">
        <v>1241</v>
      </c>
      <c r="AY45" s="403" t="str">
        <f>IF(AX45="","",(VLOOKUP(AX45,'サイズ一覧(25年）'!$D:$AG,13,0)))</f>
        <v/>
      </c>
      <c r="AZ45" s="542">
        <f>IF(AX45="","",VLOOKUP(AX45,'サイズ一覧(25年）'!$D:$Q,14,0))</f>
        <v>34500</v>
      </c>
      <c r="BA45" s="581"/>
      <c r="BB45" s="403" t="str">
        <f>IF(BA45="","",(VLOOKUP(BA45,'サイズ一覧(25年）'!$D:$AG,13,0)))</f>
        <v/>
      </c>
      <c r="BC45" s="452" t="str">
        <f>IF(BA45="","",VLOOKUP(BA45,'サイズ一覧(25年）'!$D:$Q,14,0))</f>
        <v/>
      </c>
      <c r="BD45" s="451"/>
      <c r="BE45" s="403" t="str">
        <f>IF(BD45="","",(VLOOKUP(BD45,'サイズ一覧(25年）'!$D:$AG,13,0)))</f>
        <v/>
      </c>
      <c r="BF45" s="452" t="str">
        <f>IF(BD45="","",VLOOKUP(BD45,'サイズ一覧(25年）'!$D$205:$Q$513,14,0))</f>
        <v/>
      </c>
      <c r="BG45" s="181"/>
      <c r="BH45" s="328"/>
      <c r="BI45" s="538" t="s">
        <v>378</v>
      </c>
      <c r="BJ45" s="480">
        <v>8</v>
      </c>
      <c r="BK45" s="483" t="s">
        <v>276</v>
      </c>
      <c r="BL45" s="484" t="str">
        <f>IF(BK45="","",(VLOOKUP(BK45,'サイズ一覧(25年）'!$D:$AG,13,0)))</f>
        <v>△</v>
      </c>
      <c r="BM45" s="485">
        <f>IF(BK45="","",VLOOKUP(BK45,'サイズ一覧(25年）'!$D:$Q,14,0))</f>
        <v>26400</v>
      </c>
      <c r="BN45" s="563" t="s">
        <v>273</v>
      </c>
      <c r="BO45" s="484" t="str">
        <f>IF(BN45="","",(VLOOKUP(BN45,'サイズ一覧(25年）'!$D:$AG,13,0)))</f>
        <v>△</v>
      </c>
      <c r="BP45" s="485">
        <f>IF(BN45="","",VLOOKUP(BN45,'サイズ一覧(25年）'!$D:$Q,14,0))</f>
        <v>23300</v>
      </c>
      <c r="BQ45" s="305"/>
      <c r="BR45" s="304" t="str">
        <f>IF(BQ45="","",(VLOOKUP(BQ45,'サイズ一覧(25年）'!$D:$AG,13,0)))</f>
        <v/>
      </c>
      <c r="BS45" s="383" t="str">
        <f>IF(BQ45="","",VLOOKUP(BQ45,'サイズ一覧(25年）'!$D:$Q,14,0))</f>
        <v/>
      </c>
      <c r="BT45" s="483"/>
      <c r="BU45" s="484" t="str">
        <f>IF(BT45="","",(VLOOKUP(BT45,'サイズ一覧(25年）'!$D:$AG,13,0)))</f>
        <v/>
      </c>
      <c r="BV45" s="485" t="str">
        <f>IF(BT45="","",VLOOKUP(BT45,'サイズ一覧(25年）'!$D:$Q,14,0))</f>
        <v/>
      </c>
      <c r="BW45" s="483"/>
      <c r="BX45" s="484" t="str">
        <f>IF(BW45="","",(VLOOKUP(BW45,'サイズ一覧(25年）'!$D:$AG,13,0)))</f>
        <v/>
      </c>
      <c r="BY45" s="562" t="str">
        <f>IF(BW45="","",VLOOKUP(BW45,'サイズ一覧(25年）'!$D:$Q,14,0))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IF(E46="","",VLOOKUP(E46,'サイズ一覧(25年）'!$D:$Q,14,0))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IF(H46="","",VLOOKUP(H46,'サイズ一覧(25年）'!$D:$Q,14,0))</f>
        <v>73800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IF(K46="","",VLOOKUP(K46,'サイズ一覧(25年）'!$D:$Q,14,0))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IF(N46="","",VLOOKUP(N46,'サイズ一覧(25年）'!$D:$Q,14,0))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IF(V46="","",VLOOKUP(V46,'サイズ一覧(25年）'!$D:$Q,14,0))</f>
        <v>21400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IF(Y46="","",VLOOKUP(Y46,'サイズ一覧(25年）'!$D:$Q,14,0))</f>
        <v>20300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IF(AB46="","",VLOOKUP(AB46,'サイズ一覧(25年）'!$D:$Q,14,0))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IF(AM46="","",VLOOKUP(AM46,'サイズ一覧(25年）'!$D:$Q,14,0))</f>
        <v>52800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IF(AP46="","",VLOOKUP(AP46,'サイズ一覧(25年）'!$D:$Q,14,0))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IF(AX46="","",VLOOKUP(AX46,'サイズ一覧(25年）'!$D:$Q,14,0))</f>
        <v>27300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IF(BA46="","",VLOOKUP(BA46,'サイズ一覧(25年）'!$D:$Q,14,0))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IF(BD46="","",VLOOKUP(BD46,'サイズ一覧(25年）'!$D$205:$Q$513,14,0))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IF(BK46="","",VLOOKUP(BK46,'サイズ一覧(25年）'!$D:$Q,14,0))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IF(BN46="","",VLOOKUP(BN46,'サイズ一覧(25年）'!$D:$Q,14,0))</f>
        <v>25000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IF(BQ46="","",VLOOKUP(BQ46,'サイズ一覧(25年）'!$D:$Q,14,0))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IF(BT46="","",VLOOKUP(BT46,'サイズ一覧(25年）'!$D:$Q,14,0))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IF(BW46="","",VLOOKUP(BW46,'サイズ一覧(25年）'!$D:$Q,14,0))</f>
        <v/>
      </c>
    </row>
    <row r="47" spans="1:78" s="134" customFormat="1" ht="21" customHeight="1">
      <c r="A47" s="255"/>
      <c r="B47" s="348"/>
      <c r="C47" s="312"/>
      <c r="D47" s="463" t="s">
        <v>521</v>
      </c>
      <c r="E47" s="464" t="s">
        <v>1741</v>
      </c>
      <c r="F47" s="464" t="str">
        <f>IF(E47="","",(VLOOKUP(E47,'サイズ一覧(25年）'!$D:$AG,13,0)))</f>
        <v>★◇⑩</v>
      </c>
      <c r="G47" s="463">
        <f>IF(E47="","",VLOOKUP(E47,'サイズ一覧(25年）'!$D:$Q,14,0))</f>
        <v>80300</v>
      </c>
      <c r="H47" s="524"/>
      <c r="I47" s="464" t="str">
        <f>IF(H47="","",(VLOOKUP(H47,'サイズ一覧(25年）'!$D:$AG,13,0)))</f>
        <v/>
      </c>
      <c r="J47" s="463" t="str">
        <f>IF(H47="","",VLOOKUP(H47,'サイズ一覧(25年）'!$D:$Q,14,0))</f>
        <v/>
      </c>
      <c r="K47" s="464"/>
      <c r="L47" s="464" t="str">
        <f>IF(K47="","",(VLOOKUP(K47,'サイズ一覧(25年）'!$D:$AG,13,0)))</f>
        <v/>
      </c>
      <c r="M47" s="464" t="str">
        <f>IF(K47="","",VLOOKUP(K47,'サイズ一覧(25年）'!$D:$Q,14,0))</f>
        <v/>
      </c>
      <c r="N47" s="512"/>
      <c r="O47" s="464" t="str">
        <f>IF(N47="","",(VLOOKUP(N47,'サイズ一覧(25年）'!$D:$AG,13,0)))</f>
        <v/>
      </c>
      <c r="P47" s="463" t="str">
        <f>IF(N47="","",VLOOKUP(N47,'サイズ一覧(25年）'!$D:$Q,14,0))</f>
        <v/>
      </c>
      <c r="Q47" s="175"/>
      <c r="R47" s="319"/>
      <c r="S47" s="348"/>
      <c r="T47" s="373" t="s">
        <v>78</v>
      </c>
      <c r="U47" s="374" t="s">
        <v>336</v>
      </c>
      <c r="V47" s="375" t="s">
        <v>1796</v>
      </c>
      <c r="W47" s="375" t="str">
        <f>IF(V47="","",(VLOOKUP(V47,'サイズ一覧(25年）'!$D:$AG,13,0)))</f>
        <v>⑨</v>
      </c>
      <c r="X47" s="332">
        <f>IF(V47="","",VLOOKUP(V47,'サイズ一覧(25年）'!$D:$Q,14,0))</f>
        <v>24200</v>
      </c>
      <c r="Y47" s="376" t="s">
        <v>1211</v>
      </c>
      <c r="Z47" s="375" t="str">
        <f>IF(Y47="","",(VLOOKUP(Y47,'サイズ一覧(25年）'!$D:$AG,13,0)))</f>
        <v/>
      </c>
      <c r="AA47" s="377">
        <f>IF(Y47="","",VLOOKUP(Y47,'サイズ一覧(25年）'!$D:$Q,14,0))</f>
        <v>23000</v>
      </c>
      <c r="AB47" s="376" t="s">
        <v>648</v>
      </c>
      <c r="AC47" s="375" t="str">
        <f>IF(AB47="","",(VLOOKUP(AB47,'サイズ一覧(25年）'!$D:$AG,13,0)))</f>
        <v>△</v>
      </c>
      <c r="AD47" s="377">
        <f>IF(AB47="","",VLOOKUP(AB47,'サイズ一覧(25年）'!$D:$Q,14,0))</f>
        <v>21500</v>
      </c>
      <c r="AE47" s="849"/>
      <c r="AF47" s="849"/>
      <c r="AG47" s="850"/>
      <c r="AH47" s="175"/>
      <c r="AI47" s="319"/>
      <c r="AJ47" s="320"/>
      <c r="AK47" s="373" t="s">
        <v>1339</v>
      </c>
      <c r="AL47" s="420" t="s">
        <v>956</v>
      </c>
      <c r="AM47" s="421" t="s">
        <v>1300</v>
      </c>
      <c r="AN47" s="375" t="str">
        <f>IF(AM47="","",(VLOOKUP(AM47,'サイズ一覧(25年）'!$D:$AG,13,0)))</f>
        <v>★</v>
      </c>
      <c r="AO47" s="422">
        <f>IF(AM47="","",VLOOKUP(AM47,'サイズ一覧(25年）'!$D:$Q,14,0))</f>
        <v>54800</v>
      </c>
      <c r="AP47" s="376"/>
      <c r="AQ47" s="375" t="str">
        <f>IF(AP47="","",(VLOOKUP(AP47,'サイズ一覧(25年）'!$D:$AG,13,0)))</f>
        <v/>
      </c>
      <c r="AR47" s="335" t="str">
        <f>IF(AP47="","",VLOOKUP(AP47,'サイズ一覧(25年）'!$D:$Q,14,0))</f>
        <v/>
      </c>
      <c r="AS47" s="62"/>
      <c r="AT47" s="275">
        <v>15</v>
      </c>
      <c r="AU47" s="421" t="s">
        <v>195</v>
      </c>
      <c r="AV47" s="924"/>
      <c r="AW47" s="925"/>
      <c r="AX47" s="926"/>
      <c r="AY47" s="442" t="str">
        <f>IF(AX47="","",(VLOOKUP(AX47,'サイズ一覧(25年）'!$D:$AG,13,0)))</f>
        <v/>
      </c>
      <c r="AZ47" s="453" t="str">
        <f>IF(AX47="","",VLOOKUP(AX47,'サイズ一覧(25年）'!$D:$Q,14,0))</f>
        <v/>
      </c>
      <c r="BA47" s="419"/>
      <c r="BB47" s="442" t="str">
        <f>IF(BA47="","",(VLOOKUP(BA47,'サイズ一覧(25年）'!$D:$AG,13,0)))</f>
        <v/>
      </c>
      <c r="BC47" s="445" t="str">
        <f>IF(BA47="","",VLOOKUP(BA47,'サイズ一覧(25年）'!$D:$Q,14,0))</f>
        <v/>
      </c>
      <c r="BD47" s="444" t="s">
        <v>1109</v>
      </c>
      <c r="BE47" s="442" t="str">
        <f>IF(BD47="","",(VLOOKUP(BD47,'サイズ一覧(25年）'!$D:$AG,13,0)))</f>
        <v/>
      </c>
      <c r="BF47" s="445">
        <f>IF(BD47="","",VLOOKUP(BD47,'サイズ一覧(25年）'!$D$205:$Q$513,14,0))</f>
        <v>30300</v>
      </c>
      <c r="BG47" s="181"/>
      <c r="BH47" s="328"/>
      <c r="BI47" s="572"/>
      <c r="BJ47" s="511">
        <v>12</v>
      </c>
      <c r="BK47" s="512"/>
      <c r="BL47" s="464" t="str">
        <f>IF(BK47="","",(VLOOKUP(BK47,'サイズ一覧(25年）'!$D:$AG,13,0)))</f>
        <v/>
      </c>
      <c r="BM47" s="513" t="str">
        <f>IF(BK47="","",VLOOKUP(BK47,'サイズ一覧(25年）'!$D:$Q,14,0))</f>
        <v/>
      </c>
      <c r="BN47" s="514" t="s">
        <v>275</v>
      </c>
      <c r="BO47" s="464" t="str">
        <f>IF(BN47="","",(VLOOKUP(BN47,'サイズ一覧(25年）'!$D:$AG,13,0)))</f>
        <v/>
      </c>
      <c r="BP47" s="513">
        <f>IF(BN47="","",VLOOKUP(BN47,'サイズ一覧(25年）'!$D:$Q,14,0))</f>
        <v>27300</v>
      </c>
      <c r="BQ47" s="512"/>
      <c r="BR47" s="464" t="str">
        <f>IF(BQ47="","",(VLOOKUP(BQ47,'サイズ一覧(25年）'!$D:$AG,13,0)))</f>
        <v/>
      </c>
      <c r="BS47" s="418" t="str">
        <f>IF(BQ47="","",VLOOKUP(BQ47,'サイズ一覧(25年）'!$D:$Q,14,0))</f>
        <v/>
      </c>
      <c r="BT47" s="512"/>
      <c r="BU47" s="464" t="str">
        <f>IF(BT47="","",(VLOOKUP(BT47,'サイズ一覧(25年）'!$D:$AG,13,0)))</f>
        <v/>
      </c>
      <c r="BV47" s="513" t="str">
        <f>IF(BT47="","",VLOOKUP(BT47,'サイズ一覧(25年）'!$D:$Q,14,0))</f>
        <v/>
      </c>
      <c r="BW47" s="515"/>
      <c r="BX47" s="516" t="str">
        <f>IF(BW47="","",(VLOOKUP(BW47,'サイズ一覧(25年）'!$D:$AG,13,0)))</f>
        <v/>
      </c>
      <c r="BY47" s="573" t="str">
        <f>IF(BW47="","",VLOOKUP(BW47,'サイズ一覧(25年）'!$D:$Q,14,0))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IF(E48="","",VLOOKUP(E48,'サイズ一覧(25年）'!$D:$Q,14,0))</f>
        <v>64800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IF(H48="","",VLOOKUP(H48,'サイズ一覧(25年）'!$D:$Q,14,0))</f>
        <v>59400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IF(K48="","",VLOOKUP(K48,'サイズ一覧(25年）'!$D:$Q,14,0))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IF(N48="","",VLOOKUP(N48,'サイズ一覧(25年）'!$D:$Q,14,0))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IF(V48="","",VLOOKUP(V48,'サイズ一覧(25年）'!$D:$Q,14,0))</f>
        <v>26800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IF(Y48="","",VLOOKUP(Y48,'サイズ一覧(25年）'!$D:$Q,14,0))</f>
        <v>25300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IF(AB48="","",VLOOKUP(AB48,'サイズ一覧(25年）'!$D:$Q,14,0))</f>
        <v>23700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IF(AM48="","",VLOOKUP(AM48,'サイズ一覧(25年）'!$D:$Q,14,0))</f>
        <v>55800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IF(AP48="","",VLOOKUP(AP48,'サイズ一覧(25年）'!$D:$Q,14,0))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IF(AX48="","",VLOOKUP(AX48,'サイズ一覧(25年）'!$D:$Q,14,0))</f>
        <v>28700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IF(BA48="","",VLOOKUP(BA48,'サイズ一覧(25年）'!$D:$Q,14,0))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IF(BD48="","",VLOOKUP(BD48,'サイズ一覧(25年）'!$D$205:$Q$513,14,0))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IF(BK48="","",VLOOKUP(BK48,'サイズ一覧(25年）'!$D:$Q,14,0))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IF(BN48="","",VLOOKUP(BN48,'サイズ一覧(25年）'!$D:$Q,14,0))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IF(BQ48="","",VLOOKUP(BQ48,'サイズ一覧(25年）'!$D:$Q,14,0))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IF(BT48="","",VLOOKUP(BT48,'サイズ一覧(25年）'!$D:$Q,14,0))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IF(BW48="","",VLOOKUP(BW48,'サイズ一覧(25年）'!$D:$Q,14,0))</f>
        <v>27900</v>
      </c>
      <c r="BZ48" s="575"/>
    </row>
    <row r="49" spans="1:78" s="134" customFormat="1" ht="21" customHeight="1">
      <c r="A49" s="255"/>
      <c r="B49" s="181"/>
      <c r="C49" s="439" t="s">
        <v>526</v>
      </c>
      <c r="D49" s="497" t="s">
        <v>289</v>
      </c>
      <c r="E49" s="442" t="s">
        <v>1744</v>
      </c>
      <c r="F49" s="442" t="str">
        <f>IF(E49="","",(VLOOKUP(E49,'サイズ一覧(25年）'!$D:$AG,13,0)))</f>
        <v>★⑨</v>
      </c>
      <c r="G49" s="498">
        <f>IF(E49="","",VLOOKUP(E49,'サイズ一覧(25年）'!$D:$Q,14,0))</f>
        <v>67400</v>
      </c>
      <c r="H49" s="440" t="s">
        <v>1149</v>
      </c>
      <c r="I49" s="442" t="str">
        <f>IF(H49="","",(VLOOKUP(H49,'サイズ一覧(25年）'!$D:$AG,13,0)))</f>
        <v>△★</v>
      </c>
      <c r="J49" s="498">
        <f>IF(H49="","",VLOOKUP(H49,'サイズ一覧(25年）'!$D:$Q,14,0))</f>
        <v>61800</v>
      </c>
      <c r="K49" s="442"/>
      <c r="L49" s="442" t="str">
        <f>IF(K49="","",(VLOOKUP(K49,'サイズ一覧(25年）'!$D:$AG,13,0)))</f>
        <v/>
      </c>
      <c r="M49" s="499" t="str">
        <f>IF(K49="","",VLOOKUP(K49,'サイズ一覧(25年）'!$D:$Q,14,0))</f>
        <v/>
      </c>
      <c r="N49" s="444"/>
      <c r="O49" s="375" t="str">
        <f>IF(N49="","",(VLOOKUP(N49,'サイズ一覧(25年）'!$D:$AG,13,0)))</f>
        <v/>
      </c>
      <c r="P49" s="377" t="str">
        <f>IF(N49="","",VLOOKUP(N49,'サイズ一覧(25年）'!$D:$Q,14,0))</f>
        <v/>
      </c>
      <c r="Q49" s="175"/>
      <c r="R49" s="319"/>
      <c r="S49" s="348"/>
      <c r="T49" s="373" t="s">
        <v>80</v>
      </c>
      <c r="U49" s="374" t="s">
        <v>335</v>
      </c>
      <c r="V49" s="375" t="s">
        <v>1794</v>
      </c>
      <c r="W49" s="375" t="str">
        <f>IF(V49="","",(VLOOKUP(V49,'サイズ一覧(25年）'!$D:$AG,13,0)))</f>
        <v>⑩</v>
      </c>
      <c r="X49" s="332">
        <f>IF(V49="","",VLOOKUP(V49,'サイズ一覧(25年）'!$D:$Q,14,0))</f>
        <v>29300</v>
      </c>
      <c r="Y49" s="376" t="s">
        <v>1213</v>
      </c>
      <c r="Z49" s="375" t="str">
        <f>IF(Y49="","",(VLOOKUP(Y49,'サイズ一覧(25年）'!$D:$AG,13,0)))</f>
        <v/>
      </c>
      <c r="AA49" s="377">
        <f>IF(Y49="","",VLOOKUP(Y49,'サイズ一覧(25年）'!$D:$Q,14,0))</f>
        <v>27800</v>
      </c>
      <c r="AB49" s="376" t="s">
        <v>650</v>
      </c>
      <c r="AC49" s="375" t="str">
        <f>IF(AB49="","",(VLOOKUP(AB49,'サイズ一覧(25年）'!$D:$AG,13,0)))</f>
        <v>△</v>
      </c>
      <c r="AD49" s="377">
        <f>IF(AB49="","",VLOOKUP(AB49,'サイズ一覧(25年）'!$D:$Q,14,0))</f>
        <v>26000</v>
      </c>
      <c r="AE49" s="849"/>
      <c r="AF49" s="849"/>
      <c r="AG49" s="850"/>
      <c r="AH49" s="175"/>
      <c r="AI49" s="319"/>
      <c r="AJ49" s="378">
        <v>60</v>
      </c>
      <c r="AK49" s="299" t="s">
        <v>766</v>
      </c>
      <c r="AL49" s="379" t="s">
        <v>942</v>
      </c>
      <c r="AM49" s="490"/>
      <c r="AN49" s="301" t="str">
        <f>IF(AM49="","",(VLOOKUP(AM49,'サイズ一覧(25年）'!$D:$AG,13,0)))</f>
        <v/>
      </c>
      <c r="AO49" s="381" t="str">
        <f>IF(AM49="","",VLOOKUP(AM49,'サイズ一覧(25年）'!$D:$Q,14,0))</f>
        <v/>
      </c>
      <c r="AP49" s="382" t="s">
        <v>1100</v>
      </c>
      <c r="AQ49" s="301" t="str">
        <f>IF(AP49="","",(VLOOKUP(AP49,'サイズ一覧(25年）'!$D:$AG,13,0)))</f>
        <v/>
      </c>
      <c r="AR49" s="383">
        <f>IF(AP49="","",VLOOKUP(AP49,'サイズ一覧(25年）'!$D:$Q,14,0))</f>
        <v>48200</v>
      </c>
      <c r="AS49" s="62"/>
      <c r="AT49" s="319"/>
      <c r="AU49" s="421" t="s">
        <v>847</v>
      </c>
      <c r="AV49" s="559"/>
      <c r="AW49" s="560"/>
      <c r="AX49" s="561"/>
      <c r="AY49" s="375" t="str">
        <f>IF(AX49="","",(VLOOKUP(AX49,'サイズ一覧(25年）'!$D:$AG,13,0)))</f>
        <v/>
      </c>
      <c r="AZ49" s="333" t="str">
        <f>IF(AX49="","",VLOOKUP(AX49,'サイズ一覧(25年）'!$D:$Q,14,0))</f>
        <v/>
      </c>
      <c r="BA49" s="421"/>
      <c r="BB49" s="375" t="str">
        <f>IF(BA49="","",(VLOOKUP(BA49,'サイズ一覧(25年）'!$D:$AG,13,0)))</f>
        <v/>
      </c>
      <c r="BC49" s="335" t="str">
        <f>IF(BA49="","",VLOOKUP(BA49,'サイズ一覧(25年）'!$D:$Q,14,0))</f>
        <v/>
      </c>
      <c r="BD49" s="376" t="s">
        <v>1107</v>
      </c>
      <c r="BE49" s="375" t="str">
        <f>IF(BD49="","",(VLOOKUP(BD49,'サイズ一覧(25年）'!$D:$AG,13,0)))</f>
        <v/>
      </c>
      <c r="BF49" s="335">
        <f>IF(BD49="","",VLOOKUP(BD49,'サイズ一覧(25年）'!$D$205:$Q$513,14,0))</f>
        <v>27400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IF(E50="","",VLOOKUP(E50,'サイズ一覧(25年）'!$D:$Q,14,0))</f>
        <v>71100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IF(H50="","",VLOOKUP(H50,'サイズ一覧(25年）'!$D:$Q,14,0))</f>
        <v>65200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IF(K50="","",VLOOKUP(K50,'サイズ一覧(25年）'!$D:$Q,14,0))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IF(N50="","",VLOOKUP(N50,'サイズ一覧(25年）'!$D:$Q,14,0))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IF(V50="","",VLOOKUP(V50,'サイズ一覧(25年）'!$D:$Q,14,0))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IF(Y50="","",VLOOKUP(Y50,'サイズ一覧(25年）'!$D:$Q,14,0))</f>
        <v>31100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IF(AB50="","",VLOOKUP(AB50,'サイズ一覧(25年）'!$D:$Q,14,0))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IF(AM50="","",VLOOKUP(AM50,'サイズ一覧(25年）'!$D:$Q,14,0))</f>
        <v>43200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IF(AP50="","",VLOOKUP(AP50,'サイズ一覧(25年）'!$D:$Q,14,0))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IF(AX50="","",VLOOKUP(AX50,'サイズ一覧(25年）'!$D:$Q,14,0))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IF(BA50="","",VLOOKUP(BA50,'サイズ一覧(25年）'!$D:$Q,14,0))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IF(BD50="","",VLOOKUP(BD50,'サイズ一覧(25年）'!$D$205:$Q$513,14,0))</f>
        <v>29300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439" t="s">
        <v>528</v>
      </c>
      <c r="D51" s="377" t="s">
        <v>538</v>
      </c>
      <c r="E51" s="332"/>
      <c r="F51" s="332" t="str">
        <f>IF(E51="","",(VLOOKUP(E51,'サイズ一覧(25年）'!$D:$AG,13,0)))</f>
        <v/>
      </c>
      <c r="G51" s="377" t="str">
        <f>IF(E51="","",VLOOKUP(E51,'サイズ一覧(25年）'!$D:$Q,14,0))</f>
        <v/>
      </c>
      <c r="H51" s="507" t="s">
        <v>1151</v>
      </c>
      <c r="I51" s="332" t="str">
        <f>IF(H51="","",(VLOOKUP(H51,'サイズ一覧(25年）'!$D:$AG,13,0)))</f>
        <v>△◇</v>
      </c>
      <c r="J51" s="377">
        <f>IF(H51="","",VLOOKUP(H51,'サイズ一覧(25年）'!$D:$Q,14,0))</f>
        <v>68700</v>
      </c>
      <c r="K51" s="332"/>
      <c r="L51" s="332" t="str">
        <f>IF(K51="","",(VLOOKUP(K51,'サイズ一覧(25年）'!$D:$AG,13,0)))</f>
        <v/>
      </c>
      <c r="M51" s="332" t="str">
        <f>IF(K51="","",VLOOKUP(K51,'サイズ一覧(25年）'!$D:$Q,14,0))</f>
        <v/>
      </c>
      <c r="N51" s="331"/>
      <c r="O51" s="332" t="str">
        <f>IF(N51="","",(VLOOKUP(N51,'サイズ一覧(25年）'!$D:$AG,13,0)))</f>
        <v/>
      </c>
      <c r="P51" s="377" t="str">
        <f>IF(N51="","",VLOOKUP(N51,'サイズ一覧(25年）'!$D:$Q,14,0))</f>
        <v/>
      </c>
      <c r="Q51" s="175"/>
      <c r="R51" s="525">
        <v>14</v>
      </c>
      <c r="S51" s="265">
        <v>65</v>
      </c>
      <c r="T51" s="408" t="s">
        <v>89</v>
      </c>
      <c r="U51" s="409" t="s">
        <v>346</v>
      </c>
      <c r="V51" s="323" t="s">
        <v>1803</v>
      </c>
      <c r="W51" s="323" t="str">
        <f>IF(V51="","",(VLOOKUP(V51,'サイズ一覧(25年）'!$D:$AG,13,0)))</f>
        <v>⑨</v>
      </c>
      <c r="X51" s="410">
        <f>IF(V51="","",VLOOKUP(V51,'サイズ一覧(25年）'!$D:$Q,14,0))</f>
        <v>15500</v>
      </c>
      <c r="Y51" s="326" t="s">
        <v>1218</v>
      </c>
      <c r="Z51" s="323" t="str">
        <f>IF(Y51="","",(VLOOKUP(Y51,'サイズ一覧(25年）'!$D:$AG,13,0)))</f>
        <v/>
      </c>
      <c r="AA51" s="411">
        <f>IF(Y51="","",VLOOKUP(Y51,'サイズ一覧(25年）'!$D:$Q,14,0))</f>
        <v>14500</v>
      </c>
      <c r="AB51" s="326" t="s">
        <v>654</v>
      </c>
      <c r="AC51" s="323" t="str">
        <f>IF(AB51="","",(VLOOKUP(AB51,'サイズ一覧(25年）'!$D:$AG,13,0)))</f>
        <v>△</v>
      </c>
      <c r="AD51" s="411">
        <f>IF(AB51="","",VLOOKUP(AB51,'サイズ一覧(25年）'!$D:$Q,14,0))</f>
        <v>13600</v>
      </c>
      <c r="AE51" s="849"/>
      <c r="AF51" s="849"/>
      <c r="AG51" s="850"/>
      <c r="AH51" s="175"/>
      <c r="AI51" s="466"/>
      <c r="AJ51" s="311"/>
      <c r="AK51" s="412" t="s">
        <v>891</v>
      </c>
      <c r="AL51" s="413" t="s">
        <v>892</v>
      </c>
      <c r="AM51" s="579" t="s">
        <v>893</v>
      </c>
      <c r="AN51" s="415" t="str">
        <f>IF(AM51="","",(VLOOKUP(AM51,'サイズ一覧(25年）'!$D:$AG,13,0)))</f>
        <v>★</v>
      </c>
      <c r="AO51" s="416">
        <f>IF(AM51="","",VLOOKUP(AM51,'サイズ一覧(25年）'!$D:$Q,14,0))</f>
        <v>48100</v>
      </c>
      <c r="AP51" s="417"/>
      <c r="AQ51" s="415" t="str">
        <f>IF(AP51="","",(VLOOKUP(AP51,'サイズ一覧(25年）'!$D:$AG,13,0)))</f>
        <v/>
      </c>
      <c r="AR51" s="418" t="str">
        <f>IF(AP51="","",VLOOKUP(AP51,'サイズ一覧(25年）'!$D:$Q,14,0))</f>
        <v/>
      </c>
      <c r="AS51" s="62"/>
      <c r="AT51" s="466"/>
      <c r="AU51" s="576" t="s">
        <v>1117</v>
      </c>
      <c r="AV51" s="932"/>
      <c r="AW51" s="933"/>
      <c r="AX51" s="934"/>
      <c r="AY51" s="315" t="str">
        <f>IF(AX51="","",(VLOOKUP(AX51,'サイズ一覧(25年）'!$D:$AG,13,0)))</f>
        <v/>
      </c>
      <c r="AZ51" s="544" t="str">
        <f>IF(AX51="","",VLOOKUP(AX51,'サイズ一覧(25年）'!$D:$Q,14,0))</f>
        <v/>
      </c>
      <c r="BA51" s="576"/>
      <c r="BB51" s="315" t="str">
        <f>IF(BA51="","",(VLOOKUP(BA51,'サイズ一覧(25年）'!$D:$AG,13,0)))</f>
        <v/>
      </c>
      <c r="BC51" s="318" t="str">
        <f>IF(BA51="","",VLOOKUP(BA51,'サイズ一覧(25年）'!$D:$Q,14,0))</f>
        <v/>
      </c>
      <c r="BD51" s="317" t="s">
        <v>1110</v>
      </c>
      <c r="BE51" s="315" t="str">
        <f>IF(BD51="","",(VLOOKUP(BD51,'サイズ一覧(25年）'!$D:$AG,13,0)))</f>
        <v/>
      </c>
      <c r="BF51" s="318">
        <f>IF(BD51="","",VLOOKUP(BD51,'サイズ一覧(25年）'!$D$205:$Q$513,14,0))</f>
        <v>32200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IF(E52="","",VLOOKUP(E52,'サイズ一覧(25年）'!$D:$Q,14,0))</f>
        <v>74900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IF(H52="","",VLOOKUP(H52,'サイズ一覧(25年）'!$D:$Q,14,0))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IF(K52="","",VLOOKUP(K52,'サイズ一覧(25年）'!$D:$Q,14,0))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IF(N52="","",VLOOKUP(N52,'サイズ一覧(25年）'!$D:$Q,14,0))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IF(V52="","",VLOOKUP(V52,'サイズ一覧(25年）'!$D:$Q,14,0))</f>
        <v>17000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IF(Y52="","",VLOOKUP(Y52,'サイズ一覧(25年）'!$D:$Q,14,0))</f>
        <v>16100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IF(AB52="","",VLOOKUP(AB52,'サイズ一覧(25年）'!$D:$Q,14,0))</f>
        <v>15100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IF(AM52="","",VLOOKUP(AM52,'サイズ一覧(25年）'!$D:$Q,14,0))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IF(AP52="","",VLOOKUP(AP52,'サイズ一覧(25年）'!$D:$Q,14,0))</f>
        <v>55700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578" t="s">
        <v>1464</v>
      </c>
      <c r="D53" s="498" t="s">
        <v>529</v>
      </c>
      <c r="E53" s="499"/>
      <c r="F53" s="499" t="str">
        <f>IF(E53="","",(VLOOKUP(E53,'サイズ一覧(25年）'!$D:$AG,13,0)))</f>
        <v/>
      </c>
      <c r="G53" s="498" t="str">
        <f>IF(E53="","",VLOOKUP(E53,'サイズ一覧(25年）'!$D:$Q,14,0))</f>
        <v/>
      </c>
      <c r="H53" s="557" t="s">
        <v>1152</v>
      </c>
      <c r="I53" s="499" t="str">
        <f>IF(H53="","",(VLOOKUP(H53,'サイズ一覧(25年）'!$D:$AG,13,0)))</f>
        <v>★◇</v>
      </c>
      <c r="J53" s="498">
        <f>IF(H53="","",VLOOKUP(H53,'サイズ一覧(25年）'!$D:$Q,14,0))</f>
        <v>77100</v>
      </c>
      <c r="K53" s="499"/>
      <c r="L53" s="499" t="str">
        <f>IF(K53="","",(VLOOKUP(K53,'サイズ一覧(25年）'!$D:$AG,13,0)))</f>
        <v/>
      </c>
      <c r="M53" s="499" t="str">
        <f>IF(K53="","",VLOOKUP(K53,'サイズ一覧(25年）'!$D:$Q,14,0))</f>
        <v/>
      </c>
      <c r="N53" s="558"/>
      <c r="O53" s="499" t="str">
        <f>IF(N53="","",(VLOOKUP(N53,'サイズ一覧(25年）'!$D:$AG,13,0)))</f>
        <v/>
      </c>
      <c r="P53" s="498" t="str">
        <f>IF(N53="","",VLOOKUP(N53,'サイズ一覧(25年）'!$D:$Q,14,0))</f>
        <v/>
      </c>
      <c r="Q53" s="175"/>
      <c r="R53" s="319"/>
      <c r="S53" s="320"/>
      <c r="T53" s="373" t="s">
        <v>91</v>
      </c>
      <c r="U53" s="374" t="s">
        <v>351</v>
      </c>
      <c r="V53" s="375" t="s">
        <v>1801</v>
      </c>
      <c r="W53" s="375" t="str">
        <f>IF(V53="","",(VLOOKUP(V53,'サイズ一覧(25年）'!$D:$AG,13,0)))</f>
        <v>⑨</v>
      </c>
      <c r="X53" s="332">
        <f>IF(V53="","",VLOOKUP(V53,'サイズ一覧(25年）'!$D:$Q,14,0))</f>
        <v>19800</v>
      </c>
      <c r="Y53" s="376" t="s">
        <v>1220</v>
      </c>
      <c r="Z53" s="375" t="str">
        <f>IF(Y53="","",(VLOOKUP(Y53,'サイズ一覧(25年）'!$D:$AG,13,0)))</f>
        <v/>
      </c>
      <c r="AA53" s="377">
        <f>IF(Y53="","",VLOOKUP(Y53,'サイズ一覧(25年）'!$D:$Q,14,0))</f>
        <v>18700</v>
      </c>
      <c r="AB53" s="376" t="s">
        <v>656</v>
      </c>
      <c r="AC53" s="375" t="str">
        <f>IF(AB53="","",(VLOOKUP(AB53,'サイズ一覧(25年）'!$D:$AG,13,0)))</f>
        <v>△</v>
      </c>
      <c r="AD53" s="377">
        <f>IF(AB53="","",VLOOKUP(AB53,'サイズ一覧(25年）'!$D:$Q,14,0))</f>
        <v>17500</v>
      </c>
      <c r="AE53" s="849"/>
      <c r="AF53" s="849"/>
      <c r="AG53" s="850"/>
      <c r="AH53" s="175"/>
      <c r="AI53" s="328"/>
      <c r="AJ53" s="320">
        <v>50</v>
      </c>
      <c r="AK53" s="299" t="s">
        <v>1463</v>
      </c>
      <c r="AL53" s="379" t="s">
        <v>1514</v>
      </c>
      <c r="AM53" s="490" t="s">
        <v>1508</v>
      </c>
      <c r="AN53" s="301" t="str">
        <f>IF(AM53="","",(VLOOKUP(AM53,'サイズ一覧(25年）'!$D:$AG,13,0)))</f>
        <v/>
      </c>
      <c r="AO53" s="381">
        <f>IF(AM53="","",VLOOKUP(AM53,'サイズ一覧(25年）'!$D:$Q,14,0))</f>
        <v>44800</v>
      </c>
      <c r="AP53" s="382"/>
      <c r="AQ53" s="301" t="str">
        <f>IF(AP53="","",(VLOOKUP(AP53,'サイズ一覧(25年）'!$D:$AG,13,0)))</f>
        <v/>
      </c>
      <c r="AR53" s="383" t="str">
        <f>IF(AP53="","",VLOOKUP(AP53,'サイズ一覧(25年）'!$D:$Q,14,0))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IF(E54="","",VLOOKUP(E54,'サイズ一覧(25年）'!$D:$Q,14,0))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IF(H54="","",VLOOKUP(H54,'サイズ一覧(25年）'!$D:$Q,14,0))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IF(K54="","",VLOOKUP(K54,'サイズ一覧(25年）'!$D:$Q,14,0))</f>
        <v>81100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IF(N54="","",VLOOKUP(N54,'サイズ一覧(25年）'!$D:$Q,14,0))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IF(V54="","",VLOOKUP(V54,'サイズ一覧(25年）'!$D:$Q,14,0))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IF(Y54="","",VLOOKUP(Y54,'サイズ一覧(25年）'!$D:$Q,14,0))</f>
        <v>20800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IF(AB54="","",VLOOKUP(AB54,'サイズ一覧(25年）'!$D:$Q,14,0))</f>
        <v>19000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IF(AM54="","",VLOOKUP(AM54,'サイズ一覧(25年）'!$D:$Q,14,0))</f>
        <v>48400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IF(AP54="","",VLOOKUP(AP54,'サイズ一覧(25年）'!$D:$Q,14,0))</f>
        <v/>
      </c>
      <c r="AS54" s="62"/>
      <c r="AU54" s="162"/>
      <c r="BG54" s="181"/>
      <c r="BH54" s="995" t="s">
        <v>413</v>
      </c>
      <c r="BI54" s="1003" t="s">
        <v>937</v>
      </c>
      <c r="BJ54" s="1005" t="s">
        <v>1845</v>
      </c>
      <c r="BK54" s="1005"/>
      <c r="BL54" s="1005"/>
      <c r="BM54" s="1005"/>
      <c r="BN54" s="100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299" t="s">
        <v>1123</v>
      </c>
      <c r="D55" s="300" t="s">
        <v>538</v>
      </c>
      <c r="E55" s="301" t="s">
        <v>1751</v>
      </c>
      <c r="F55" s="301" t="str">
        <f>IF(E55="","",(VLOOKUP(E55,'サイズ一覧(25年）'!$D:$AG,13,0)))</f>
        <v>★⑩</v>
      </c>
      <c r="G55" s="302">
        <f>IF(E55="","",VLOOKUP(E55,'サイズ一覧(25年）'!$D:$Q,14,0))</f>
        <v>54100</v>
      </c>
      <c r="H55" s="379" t="s">
        <v>1818</v>
      </c>
      <c r="I55" s="301" t="str">
        <f>IF(H55="","",(VLOOKUP(H55,'サイズ一覧(25年）'!$D:$AG,13,0)))</f>
        <v>△★</v>
      </c>
      <c r="J55" s="302">
        <f>IF(H55="","",VLOOKUP(H55,'サイズ一覧(25年）'!$D:$Q,14,0))</f>
        <v>49600</v>
      </c>
      <c r="K55" s="301"/>
      <c r="L55" s="301" t="str">
        <f>IF(K55="","",(VLOOKUP(K55,'サイズ一覧(25年）'!$D:$AG,13,0)))</f>
        <v/>
      </c>
      <c r="M55" s="302" t="str">
        <f>IF(K55="","",VLOOKUP(K55,'サイズ一覧(25年）'!$D:$Q,14,0))</f>
        <v/>
      </c>
      <c r="N55" s="382"/>
      <c r="O55" s="301" t="str">
        <f>IF(N55="","",(VLOOKUP(N55,'サイズ一覧(25年）'!$D:$AG,13,0)))</f>
        <v/>
      </c>
      <c r="P55" s="302" t="str">
        <f>IF(N55="","",VLOOKUP(N55,'サイズ一覧(25年）'!$D:$Q,14,0))</f>
        <v/>
      </c>
      <c r="Q55" s="175"/>
      <c r="R55" s="466"/>
      <c r="S55" s="311"/>
      <c r="T55" s="412" t="s">
        <v>93</v>
      </c>
      <c r="U55" s="462" t="s">
        <v>356</v>
      </c>
      <c r="V55" s="415"/>
      <c r="W55" s="415" t="str">
        <f>IF(V55="","",(VLOOKUP(V55,'サイズ一覧(25年）'!$D:$AG,13,0)))</f>
        <v/>
      </c>
      <c r="X55" s="464" t="str">
        <f>IF(V55="","",VLOOKUP(V55,'サイズ一覧(25年）'!$D:$Q,14,0))</f>
        <v/>
      </c>
      <c r="Y55" s="417"/>
      <c r="Z55" s="415" t="str">
        <f>IF(Y55="","",(VLOOKUP(Y55,'サイズ一覧(25年）'!$D:$AG,13,0)))</f>
        <v/>
      </c>
      <c r="AA55" s="463" t="str">
        <f>IF(Y55="","",VLOOKUP(Y55,'サイズ一覧(25年）'!$D:$Q,14,0))</f>
        <v/>
      </c>
      <c r="AB55" s="417" t="s">
        <v>658</v>
      </c>
      <c r="AC55" s="415" t="str">
        <f>IF(AB55="","",(VLOOKUP(AB55,'サイズ一覧(25年）'!$D:$AG,13,0)))</f>
        <v/>
      </c>
      <c r="AD55" s="463">
        <f>IF(AB55="","",VLOOKUP(AB55,'サイズ一覧(25年）'!$D:$Q,14,0))</f>
        <v>22700</v>
      </c>
      <c r="AE55" s="849"/>
      <c r="AF55" s="849"/>
      <c r="AG55" s="850"/>
      <c r="AH55" s="175"/>
      <c r="AI55" s="319"/>
      <c r="AJ55" s="320"/>
      <c r="AK55" s="412" t="s">
        <v>133</v>
      </c>
      <c r="AL55" s="413" t="s">
        <v>948</v>
      </c>
      <c r="AM55" s="579" t="s">
        <v>895</v>
      </c>
      <c r="AN55" s="315" t="str">
        <f>IF(AM55="","",(VLOOKUP(AM55,'サイズ一覧(25年）'!$D:$AG,13,0)))</f>
        <v>★</v>
      </c>
      <c r="AO55" s="416">
        <f>IF(AM55="","",VLOOKUP(AM55,'サイズ一覧(25年）'!$D:$Q,14,0))</f>
        <v>49100</v>
      </c>
      <c r="AP55" s="417"/>
      <c r="AQ55" s="415" t="str">
        <f>IF(AP55="","",(VLOOKUP(AP55,'サイズ一覧(25年）'!$D:$AG,13,0)))</f>
        <v/>
      </c>
      <c r="AR55" s="418" t="str">
        <f>IF(AP55="","",VLOOKUP(AP55,'サイズ一覧(25年）'!$D:$Q,14,0))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254" t="s">
        <v>938</v>
      </c>
      <c r="BK55" s="1006" t="s">
        <v>939</v>
      </c>
      <c r="BL55" s="1007"/>
      <c r="BM55" s="1008"/>
      <c r="BN55" s="100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IF(E56="","",VLOOKUP(E56,'サイズ一覧(25年）'!$D:$Q,14,0))</f>
        <v>59000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IF(H56="","",VLOOKUP(H56,'サイズ一覧(25年）'!$D:$Q,14,0))</f>
        <v>55500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IF(K56="","",VLOOKUP(K56,'サイズ一覧(25年）'!$D:$Q,14,0))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IF(N56="","",VLOOKUP(N56,'サイズ一覧(25年）'!$D:$Q,14,0))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IF(V56="","",VLOOKUP(V56,'サイズ一覧(25年）'!$D:$Q,14,0))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IF(Y56="","",VLOOKUP(Y56,'サイズ一覧(25年）'!$D:$Q,14,0))</f>
        <v>14400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IF(AB56="","",VLOOKUP(AB56,'サイズ一覧(25年）'!$D:$Q,14,0))</f>
        <v>13100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IF(AM56="","",VLOOKUP(AM56,'サイズ一覧(25年）'!$D:$Q,14,0))</f>
        <v>43700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IF(AP56="","",VLOOKUP(AP56,'サイズ一覧(25年）'!$D:$Q,14,0))</f>
        <v/>
      </c>
      <c r="AS56" s="62"/>
      <c r="AT56" s="995" t="s">
        <v>413</v>
      </c>
      <c r="AU56" s="995" t="s">
        <v>414</v>
      </c>
      <c r="AV56" s="991" t="s">
        <v>937</v>
      </c>
      <c r="AW56" s="992"/>
      <c r="AX56" s="991" t="s">
        <v>587</v>
      </c>
      <c r="AY56" s="1013"/>
      <c r="AZ56" s="992"/>
      <c r="BA56" s="663"/>
      <c r="BB56" s="664"/>
      <c r="BC56" s="664"/>
      <c r="BG56" s="181"/>
      <c r="BH56" s="275">
        <v>17.5</v>
      </c>
      <c r="BI56" s="479" t="s">
        <v>382</v>
      </c>
      <c r="BJ56" s="480" t="s">
        <v>383</v>
      </c>
      <c r="BK56" s="305" t="s">
        <v>987</v>
      </c>
      <c r="BL56" s="304" t="str">
        <f>IF(BK56="","",(VLOOKUP(BK56,'サイズ一覧(25年）'!$D:$AG,13,0)))</f>
        <v/>
      </c>
      <c r="BM56" s="562">
        <f>IF(BK56="","",VLOOKUP(BK56,'サイズ一覧(25年）'!$D:$Q,14,0))</f>
        <v>34100</v>
      </c>
      <c r="BN56" s="483"/>
      <c r="BO56" s="484" t="str">
        <f>IF(BN56="","",(VLOOKUP(BN56,'サイズ一覧(25年）'!$D:$AG,13,0)))</f>
        <v/>
      </c>
      <c r="BP56" s="562" t="str">
        <f>IF(BN56="","",VLOOKUP(BN56,'サイズ一覧(25年）'!$D:$Q,14,0))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439" t="s">
        <v>530</v>
      </c>
      <c r="D57" s="497" t="s">
        <v>521</v>
      </c>
      <c r="E57" s="442"/>
      <c r="F57" s="442" t="str">
        <f>IF(E57="","",(VLOOKUP(E57,'サイズ一覧(25年）'!$D:$AG,13,0)))</f>
        <v/>
      </c>
      <c r="G57" s="498" t="str">
        <f>IF(E57="","",VLOOKUP(E57,'サイズ一覧(25年）'!$D:$Q,14,0))</f>
        <v/>
      </c>
      <c r="H57" s="440"/>
      <c r="I57" s="442" t="str">
        <f>IF(H57="","",(VLOOKUP(H57,'サイズ一覧(25年）'!$D:$AG,13,0)))</f>
        <v/>
      </c>
      <c r="J57" s="498" t="str">
        <f>IF(H57="","",VLOOKUP(H57,'サイズ一覧(25年）'!$D:$Q,14,0))</f>
        <v/>
      </c>
      <c r="K57" s="442"/>
      <c r="L57" s="442" t="str">
        <f>IF(K57="","",(VLOOKUP(K57,'サイズ一覧(25年）'!$D:$AG,13,0)))</f>
        <v/>
      </c>
      <c r="M57" s="499" t="str">
        <f>IF(K57="","",VLOOKUP(K57,'サイズ一覧(25年）'!$D:$Q,14,0))</f>
        <v/>
      </c>
      <c r="N57" s="444"/>
      <c r="O57" s="375" t="str">
        <f>IF(N57="","",(VLOOKUP(N57,'サイズ一覧(25年）'!$D:$AG,13,0)))</f>
        <v/>
      </c>
      <c r="P57" s="377" t="str">
        <f>IF(N57="","",VLOOKUP(N57,'サイズ一覧(25年）'!$D:$Q,14,0))</f>
        <v/>
      </c>
      <c r="Q57" s="175"/>
      <c r="R57" s="466"/>
      <c r="S57" s="311"/>
      <c r="T57" s="412" t="s">
        <v>100</v>
      </c>
      <c r="U57" s="462" t="s">
        <v>361</v>
      </c>
      <c r="V57" s="415"/>
      <c r="W57" s="415" t="str">
        <f>IF(V57="","",(VLOOKUP(V57,'サイズ一覧(25年）'!$D:$AG,13,0)))</f>
        <v/>
      </c>
      <c r="X57" s="464" t="str">
        <f>IF(V57="","",VLOOKUP(V57,'サイズ一覧(25年）'!$D:$Q,14,0))</f>
        <v/>
      </c>
      <c r="Y57" s="417" t="s">
        <v>1254</v>
      </c>
      <c r="Z57" s="415" t="str">
        <f>IF(Y57="","",(VLOOKUP(Y57,'サイズ一覧(25年）'!$D:$AG,13,0)))</f>
        <v/>
      </c>
      <c r="AA57" s="463">
        <f>IF(Y57="","",VLOOKUP(Y57,'サイズ一覧(25年）'!$D:$Q,14,0))</f>
        <v>16200</v>
      </c>
      <c r="AB57" s="417" t="s">
        <v>664</v>
      </c>
      <c r="AC57" s="415" t="str">
        <f>IF(AB57="","",(VLOOKUP(AB57,'サイズ一覧(25年）'!$D:$AG,13,0)))</f>
        <v>△</v>
      </c>
      <c r="AD57" s="463">
        <f>IF(AB57="","",VLOOKUP(AB57,'サイズ一覧(25年）'!$D:$Q,14,0))</f>
        <v>14700</v>
      </c>
      <c r="AE57" s="849"/>
      <c r="AF57" s="849"/>
      <c r="AG57" s="850"/>
      <c r="AH57" s="175"/>
      <c r="AI57" s="319"/>
      <c r="AJ57" s="320"/>
      <c r="AK57" s="526" t="s">
        <v>135</v>
      </c>
      <c r="AL57" s="420" t="s">
        <v>407</v>
      </c>
      <c r="AM57" s="421" t="s">
        <v>1432</v>
      </c>
      <c r="AN57" s="375" t="str">
        <f>IF(AM57="","",(VLOOKUP(AM57,'サイズ一覧(25年）'!$D:$AG,13,0)))</f>
        <v>★</v>
      </c>
      <c r="AO57" s="422">
        <f>IF(AM57="","",VLOOKUP(AM57,'サイズ一覧(25年）'!$D:$Q,14,0))</f>
        <v>45700</v>
      </c>
      <c r="AP57" s="376"/>
      <c r="AQ57" s="375" t="str">
        <f>IF(AP57="","",(VLOOKUP(AP57,'サイズ一覧(25年）'!$D:$AG,13,0)))</f>
        <v/>
      </c>
      <c r="AR57" s="335" t="str">
        <f>IF(AP57="","",VLOOKUP(AP57,'サイズ一覧(25年）'!$D:$Q,14,0))</f>
        <v/>
      </c>
      <c r="AS57" s="587"/>
      <c r="AT57" s="996"/>
      <c r="AU57" s="996"/>
      <c r="AV57" s="993"/>
      <c r="AW57" s="994"/>
      <c r="AX57" s="99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IF(BK57="","",VLOOKUP(BK57,'サイズ一覧(25年）'!$D:$Q,14,0))</f>
        <v>35300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IF(BN57="","",VLOOKUP(BN57,'サイズ一覧(25年）'!$D:$Q,14,0))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IF(E58="","",VLOOKUP(E58,'サイズ一覧(25年）'!$D:$Q,14,0))</f>
        <v>62500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IF(H58="","",VLOOKUP(H58,'サイズ一覧(25年）'!$D:$Q,14,0))</f>
        <v>57300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IF(K58="","",VLOOKUP(K58,'サイズ一覧(25年）'!$D:$Q,14,0))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IF(N58="","",VLOOKUP(N58,'サイズ一覧(25年）'!$D:$Q,14,0))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IF(AM58="","",VLOOKUP(AM58,'サイズ一覧(25年）'!$D:$Q,14,0))</f>
        <v>49300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IF(AP58="","",VLOOKUP(AP58,'サイズ一覧(25年）'!$D:$Q,14,0))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IF(AX58="","",VLOOKUP(AX58,'サイズ一覧(25年）'!$D:$Q,14,0))</f>
        <v>75300</v>
      </c>
      <c r="BA58" s="192"/>
      <c r="BB58" s="63"/>
      <c r="BC58" s="181"/>
      <c r="BG58" s="62"/>
      <c r="BH58" s="328"/>
      <c r="BI58" s="862" t="s">
        <v>386</v>
      </c>
      <c r="BJ58" s="863" t="s">
        <v>387</v>
      </c>
      <c r="BK58" s="558" t="s">
        <v>991</v>
      </c>
      <c r="BL58" s="499" t="str">
        <f>IF(BK58="","",(VLOOKUP(BK58,'サイズ一覧(25年）'!$D:$AG,13,0)))</f>
        <v/>
      </c>
      <c r="BM58" s="897">
        <f>IF(BK58="","",VLOOKUP(BK58,'サイズ一覧(25年）'!$D:$Q,14,0))</f>
        <v>37100</v>
      </c>
      <c r="BN58" s="865"/>
      <c r="BO58" s="866" t="str">
        <f>IF(BN58="","",(VLOOKUP(BN58,'サイズ一覧(25年）'!$D:$AG,13,0)))</f>
        <v/>
      </c>
      <c r="BP58" s="897" t="str">
        <f>IF(BN58="","",VLOOKUP(BN58,'サイズ一覧(25年）'!$D:$Q,14,0))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373" t="s">
        <v>417</v>
      </c>
      <c r="D59" s="377" t="s">
        <v>500</v>
      </c>
      <c r="E59" s="332" t="s">
        <v>1746</v>
      </c>
      <c r="F59" s="332" t="str">
        <f>IF(E59="","",(VLOOKUP(E59,'サイズ一覧(25年）'!$D:$AG,13,0)))</f>
        <v>★◇⑨</v>
      </c>
      <c r="G59" s="377">
        <f>IF(E59="","",VLOOKUP(E59,'サイズ一覧(25年）'!$D:$Q,14,0))</f>
        <v>65700</v>
      </c>
      <c r="H59" s="507" t="s">
        <v>1819</v>
      </c>
      <c r="I59" s="332" t="str">
        <f>IF(H59="","",(VLOOKUP(H59,'サイズ一覧(25年）'!$D:$AG,13,0)))</f>
        <v>△★◇</v>
      </c>
      <c r="J59" s="377">
        <f>IF(H59="","",VLOOKUP(H59,'サイズ一覧(25年）'!$D:$Q,14,0))</f>
        <v>60300</v>
      </c>
      <c r="K59" s="332"/>
      <c r="L59" s="332" t="str">
        <f>IF(K59="","",(VLOOKUP(K59,'サイズ一覧(25年）'!$D:$AG,13,0)))</f>
        <v/>
      </c>
      <c r="M59" s="332" t="str">
        <f>IF(K59="","",VLOOKUP(K59,'サイズ一覧(25年）'!$D:$Q,14,0))</f>
        <v/>
      </c>
      <c r="N59" s="331"/>
      <c r="O59" s="332" t="str">
        <f>IF(N59="","",(VLOOKUP(N59,'サイズ一覧(25年）'!$D:$AG,13,0)))</f>
        <v/>
      </c>
      <c r="P59" s="377" t="str">
        <f>IF(N59="","",VLOOKUP(N59,'サイズ一覧(25年）'!$D:$Q,14,0))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526" t="s">
        <v>817</v>
      </c>
      <c r="AL59" s="440" t="s">
        <v>956</v>
      </c>
      <c r="AM59" s="419" t="s">
        <v>1439</v>
      </c>
      <c r="AN59" s="375" t="str">
        <f>IF(AM59="","",(VLOOKUP(AM59,'サイズ一覧(25年）'!$D:$AG,13,0)))</f>
        <v>★</v>
      </c>
      <c r="AO59" s="422">
        <f>IF(AM59="","",VLOOKUP(AM59,'サイズ一覧(25年）'!$D:$Q,14,0))</f>
        <v>51500</v>
      </c>
      <c r="AP59" s="444"/>
      <c r="AQ59" s="442" t="str">
        <f>IF(AP59="","",(VLOOKUP(AP59,'サイズ一覧(25年）'!$D:$AG,13,0)))</f>
        <v/>
      </c>
      <c r="AR59" s="445" t="str">
        <f>IF(AP59="","",VLOOKUP(AP59,'サイズ一覧(25年）'!$D:$Q,14,0))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IF(BK59="","",VLOOKUP(BK59,'サイズ一覧(25年）'!$D:$Q,14,0))</f>
        <v>32100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IF(BN59="","",VLOOKUP(BN59,'サイズ一覧(25年）'!$D:$Q,14,0))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IF(E60="","",VLOOKUP(E60,'サイズ一覧(25年）'!$D:$Q,14,0))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IF(H60="","",VLOOKUP(H60,'サイズ一覧(25年）'!$D:$Q,14,0))</f>
        <v>67000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IF(K60="","",VLOOKUP(K60,'サイズ一覧(25年）'!$D:$Q,14,0))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IF(N60="","",VLOOKUP(N60,'サイズ一覧(25年）'!$D:$Q,14,0))</f>
        <v/>
      </c>
      <c r="Q60" s="175"/>
      <c r="R60" s="995" t="s">
        <v>413</v>
      </c>
      <c r="S60" s="995" t="s">
        <v>414</v>
      </c>
      <c r="T60" s="991" t="s">
        <v>937</v>
      </c>
      <c r="U60" s="992"/>
      <c r="V60" s="991" t="s">
        <v>587</v>
      </c>
      <c r="W60" s="1013"/>
      <c r="X60" s="992"/>
      <c r="Y60" s="991" t="s">
        <v>587</v>
      </c>
      <c r="Z60" s="1013"/>
      <c r="AA60" s="992"/>
      <c r="AB60" s="991" t="s">
        <v>587</v>
      </c>
      <c r="AC60" s="1013"/>
      <c r="AD60" s="992"/>
      <c r="AE60" s="991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IF(AM60="","",VLOOKUP(AM60,'サイズ一覧(25年）'!$D:$Q,14,0))</f>
        <v>57500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IF(AP60="","",VLOOKUP(AP60,'サイズ一覧(25年）'!$D:$Q,14,0))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329" t="s">
        <v>391</v>
      </c>
      <c r="BJ60" s="330" t="s">
        <v>392</v>
      </c>
      <c r="BK60" s="331" t="s">
        <v>993</v>
      </c>
      <c r="BL60" s="332" t="str">
        <f>IF(BK60="","",(VLOOKUP(BK60,'サイズ一覧(25年）'!$D:$AG,13,0)))</f>
        <v/>
      </c>
      <c r="BM60" s="528">
        <f>IF(BK60="","",VLOOKUP(BK60,'サイズ一覧(25年）'!$D:$Q,14,0))</f>
        <v>34100</v>
      </c>
      <c r="BN60" s="336"/>
      <c r="BO60" s="337" t="str">
        <f>IF(BN60="","",(VLOOKUP(BN60,'サイズ一覧(25年）'!$D:$AG,13,0)))</f>
        <v/>
      </c>
      <c r="BP60" s="528" t="str">
        <f>IF(BN60="","",VLOOKUP(BN60,'サイズ一覧(25年）'!$D:$Q,14,0))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299" t="s">
        <v>1467</v>
      </c>
      <c r="D61" s="300" t="s">
        <v>289</v>
      </c>
      <c r="E61" s="301" t="s">
        <v>1754</v>
      </c>
      <c r="F61" s="301" t="str">
        <f>IF(E61="","",(VLOOKUP(E61,'サイズ一覧(25年）'!$D:$AG,13,0)))</f>
        <v>⑩</v>
      </c>
      <c r="G61" s="302">
        <f>IF(E61="","",VLOOKUP(E61,'サイズ一覧(25年）'!$D:$Q,14,0))</f>
        <v>56800</v>
      </c>
      <c r="H61" s="379" t="s">
        <v>1838</v>
      </c>
      <c r="I61" s="301" t="str">
        <f>IF(H61="","",(VLOOKUP(H61,'サイズ一覧(25年）'!$D:$AG,13,0)))</f>
        <v/>
      </c>
      <c r="J61" s="302">
        <f>IF(H61="","",VLOOKUP(H61,'サイズ一覧(25年）'!$D:$Q,14,0))</f>
        <v>53400</v>
      </c>
      <c r="K61" s="301"/>
      <c r="L61" s="301" t="str">
        <f>IF(K61="","",(VLOOKUP(K61,'サイズ一覧(25年）'!$D:$AG,13,0)))</f>
        <v/>
      </c>
      <c r="M61" s="302" t="str">
        <f>IF(K61="","",VLOOKUP(K61,'サイズ一覧(25年）'!$D:$Q,14,0))</f>
        <v/>
      </c>
      <c r="N61" s="382"/>
      <c r="O61" s="301" t="str">
        <f>IF(N61="","",(VLOOKUP(N61,'サイズ一覧(25年）'!$D:$AG,13,0)))</f>
        <v/>
      </c>
      <c r="P61" s="302" t="str">
        <f>IF(N61="","",VLOOKUP(N61,'サイズ一覧(25年）'!$D:$Q,14,0))</f>
        <v/>
      </c>
      <c r="Q61" s="175"/>
      <c r="R61" s="996"/>
      <c r="S61" s="996"/>
      <c r="T61" s="993"/>
      <c r="U61" s="994"/>
      <c r="V61" s="993" t="s">
        <v>1728</v>
      </c>
      <c r="W61" s="1016"/>
      <c r="X61" s="994"/>
      <c r="Y61" s="993" t="s">
        <v>1247</v>
      </c>
      <c r="Z61" s="1016"/>
      <c r="AA61" s="994"/>
      <c r="AB61" s="993" t="s">
        <v>670</v>
      </c>
      <c r="AC61" s="1016"/>
      <c r="AD61" s="994"/>
      <c r="AE61" s="993" t="s">
        <v>466</v>
      </c>
      <c r="AF61" s="1016"/>
      <c r="AG61" s="994"/>
      <c r="AH61" s="175"/>
      <c r="AI61" s="319"/>
      <c r="AJ61" s="276">
        <v>60</v>
      </c>
      <c r="AK61" s="401" t="s">
        <v>1283</v>
      </c>
      <c r="AL61" s="448" t="s">
        <v>942</v>
      </c>
      <c r="AM61" s="581" t="s">
        <v>1436</v>
      </c>
      <c r="AN61" s="403" t="str">
        <f>IF(AM61="","",(VLOOKUP(AM61,'サイズ一覧(25年）'!$D:$AG,13,0)))</f>
        <v>★</v>
      </c>
      <c r="AO61" s="582">
        <f>IF(AM61="","",VLOOKUP(AM61,'サイズ一覧(25年）'!$D:$Q,14,0))</f>
        <v>39600</v>
      </c>
      <c r="AP61" s="451"/>
      <c r="AQ61" s="403" t="str">
        <f>IF(AP61="","",(VLOOKUP(AP61,'サイズ一覧(25年）'!$D:$AG,13,0)))</f>
        <v/>
      </c>
      <c r="AR61" s="452" t="str">
        <f>IF(AP61="","",VLOOKUP(AP61,'サイズ一覧(25年）'!$D:$Q,14,0))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IF(BK61="","",VLOOKUP(BK61,'サイズ一覧(25年）'!$D:$Q,14,0))</f>
        <v>35400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IF(BN61="","",VLOOKUP(BN61,'サイズ一覧(25年）'!$D:$Q,14,0))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IF(E62="","",VLOOKUP(E62,'サイズ一覧(25年）'!$D:$Q,14,0))</f>
        <v>59700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IF(H62="","",VLOOKUP(H62,'サイズ一覧(25年）'!$D:$Q,14,0))</f>
        <v>56200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IF(K62="","",VLOOKUP(K62,'サイズ一覧(25年）'!$D:$Q,14,0))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IF(N62="","",VLOOKUP(N62,'サイズ一覧(25年）'!$D:$Q,14,0))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IF(V62="","",VLOOKUP(V62,'サイズ一覧(25年）'!$D:$Q,14,0))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IF(Y62="","",VLOOKUP(Y62,'サイズ一覧(25年）'!$D:$Q,14,0))</f>
        <v>24900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IF(AB62="","",VLOOKUP(AB62,'サイズ一覧(25年）'!$D:$Q,14,0))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IF(AE62="","",VLOOKUP(AE62,'サイズ一覧(25年）'!$D:$Q,14,0))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IF(AM62="","",VLOOKUP(AM62,'サイズ一覧(25年）'!$D:$Q,14,0))</f>
        <v>39400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IF(AP62="","",VLOOKUP(AP62,'サイズ一覧(25年）'!$D:$Q,14,0))</f>
        <v/>
      </c>
      <c r="AS62" s="587"/>
      <c r="AU62" s="162"/>
      <c r="BG62" s="587"/>
      <c r="BH62" s="328"/>
      <c r="BI62" s="527" t="s">
        <v>396</v>
      </c>
      <c r="BJ62" s="596" t="s">
        <v>995</v>
      </c>
      <c r="BK62" s="597"/>
      <c r="BL62" s="598" t="str">
        <f>IF(BK62="","",(VLOOKUP(BK62,'サイズ一覧(25年）'!$D:$AG,13,0)))</f>
        <v/>
      </c>
      <c r="BM62" s="599" t="str">
        <f>IF(BK62="","",VLOOKUP(BK62,'サイズ一覧(25年）'!$D:$Q,14,0))</f>
        <v/>
      </c>
      <c r="BN62" s="597" t="s">
        <v>996</v>
      </c>
      <c r="BO62" s="598" t="str">
        <f>IF(BN62="","",(VLOOKUP(BN62,'サイズ一覧(25年）'!$D:$AG,13,0)))</f>
        <v>△</v>
      </c>
      <c r="BP62" s="599">
        <f>IF(BN62="","",VLOOKUP(BN62,'サイズ一覧(25年）'!$D:$Q,14,0))</f>
        <v>29400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439" t="s">
        <v>532</v>
      </c>
      <c r="D63" s="497" t="s">
        <v>533</v>
      </c>
      <c r="E63" s="442"/>
      <c r="F63" s="442" t="str">
        <f>IF(E63="","",(VLOOKUP(E63,'サイズ一覧(25年）'!$D:$AG,13,0)))</f>
        <v/>
      </c>
      <c r="G63" s="498" t="str">
        <f>IF(E63="","",VLOOKUP(E63,'サイズ一覧(25年）'!$D:$Q,14,0))</f>
        <v/>
      </c>
      <c r="H63" s="440" t="s">
        <v>1821</v>
      </c>
      <c r="I63" s="442" t="str">
        <f>IF(H63="","",(VLOOKUP(H63,'サイズ一覧(25年）'!$D:$AG,13,0)))</f>
        <v>△◇</v>
      </c>
      <c r="J63" s="498">
        <f>IF(H63="","",VLOOKUP(H63,'サイズ一覧(25年）'!$D:$Q,14,0))</f>
        <v>56500</v>
      </c>
      <c r="K63" s="442"/>
      <c r="L63" s="442" t="str">
        <f>IF(K63="","",(VLOOKUP(K63,'サイズ一覧(25年）'!$D:$AG,13,0)))</f>
        <v/>
      </c>
      <c r="M63" s="499" t="str">
        <f>IF(K63="","",VLOOKUP(K63,'サイズ一覧(25年）'!$D:$Q,14,0))</f>
        <v/>
      </c>
      <c r="N63" s="444"/>
      <c r="O63" s="375" t="str">
        <f>IF(N63="","",(VLOOKUP(N63,'サイズ一覧(25年）'!$D:$AG,13,0)))</f>
        <v/>
      </c>
      <c r="P63" s="377" t="str">
        <f>IF(N63="","",VLOOKUP(N63,'サイズ一覧(25年）'!$D:$Q,14,0))</f>
        <v/>
      </c>
      <c r="Q63" s="175"/>
      <c r="R63" s="594"/>
      <c r="S63" s="595"/>
      <c r="T63" s="419" t="s">
        <v>83</v>
      </c>
      <c r="U63" s="375" t="s">
        <v>522</v>
      </c>
      <c r="V63" s="376"/>
      <c r="W63" s="375" t="str">
        <f>IF(V63="","",(VLOOKUP(V63,'サイズ一覧(25年）'!$D:$AG,13,0)))</f>
        <v/>
      </c>
      <c r="X63" s="332" t="str">
        <f>IF(V63="","",VLOOKUP(V63,'サイズ一覧(25年）'!$D:$Q,14,0))</f>
        <v/>
      </c>
      <c r="Y63" s="376"/>
      <c r="Z63" s="375" t="str">
        <f>IF(Y63="","",(VLOOKUP(Y63,'サイズ一覧(25年）'!$D:$AG,13,0)))</f>
        <v/>
      </c>
      <c r="AA63" s="332" t="str">
        <f>IF(Y63="","",VLOOKUP(Y63,'サイズ一覧(25年）'!$D:$Q,14,0))</f>
        <v/>
      </c>
      <c r="AB63" s="376"/>
      <c r="AC63" s="375" t="str">
        <f>IF(AB63="","",(VLOOKUP(AB63,'サイズ一覧(25年）'!$D:$AG,13,0)))</f>
        <v/>
      </c>
      <c r="AD63" s="332" t="str">
        <f>IF(AB63="","",VLOOKUP(AB63,'サイズ一覧(25年）'!$D:$Q,14,0))</f>
        <v/>
      </c>
      <c r="AE63" s="376" t="s">
        <v>545</v>
      </c>
      <c r="AF63" s="375" t="str">
        <f>IF(AE63="","",(VLOOKUP(AE63,'サイズ一覧(25年）'!$D:$AG,13,0)))</f>
        <v>△</v>
      </c>
      <c r="AG63" s="377">
        <f>IF(AE63="","",VLOOKUP(AE63,'サイズ一覧(25年）'!$D:$Q,14,0))</f>
        <v>24200</v>
      </c>
      <c r="AH63" s="175"/>
      <c r="AI63" s="328"/>
      <c r="AJ63" s="320"/>
      <c r="AK63" s="408"/>
      <c r="AL63" s="322" t="s">
        <v>1807</v>
      </c>
      <c r="AM63" s="321" t="s">
        <v>1808</v>
      </c>
      <c r="AN63" s="323" t="str">
        <f>IF(AM63="","",(VLOOKUP(AM63,'サイズ一覧(25年）'!$D:$AG,13,0)))</f>
        <v/>
      </c>
      <c r="AO63" s="324">
        <f>IF(AM63="","",VLOOKUP(AM63,'サイズ一覧(25年）'!$D:$Q,14,0))</f>
        <v>41700</v>
      </c>
      <c r="AP63" s="326"/>
      <c r="AQ63" s="323" t="str">
        <f>IF(AP63="","",(VLOOKUP(AP63,'サイズ一覧(25年）'!$D:$AG,13,0)))</f>
        <v/>
      </c>
      <c r="AR63" s="327" t="str">
        <f>IF(AP63="","",VLOOKUP(AP63,'サイズ一覧(25年）'!$D:$Q,14,0))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IF(BK63="","",VLOOKUP(BK63,'サイズ一覧(25年）'!$D:$Q,14,0))</f>
        <v>32400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IF(BN63="","",VLOOKUP(BN63,'サイズ一覧(25年）'!$D:$Q,14,0))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IF(E64="","",VLOOKUP(E64,'サイズ一覧(25年）'!$D:$Q,14,0))</f>
        <v>61500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IF(H64="","",VLOOKUP(H64,'サイズ一覧(25年）'!$D:$Q,14,0))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IF(K64="","",VLOOKUP(K64,'サイズ一覧(25年）'!$D:$Q,14,0))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IF(N64="","",VLOOKUP(N64,'サイズ一覧(25年）'!$D:$Q,14,0))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IF(V64="","",VLOOKUP(V64,'サイズ一覧(25年）'!$D:$Q,14,0))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IF(Y64="","",VLOOKUP(Y64,'サイズ一覧(25年）'!$D:$Q,14,0))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IF(AB64="","",VLOOKUP(AB64,'サイズ一覧(25年）'!$D:$Q,14,0))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IF(AE64="","",VLOOKUP(AE64,'サイズ一覧(25年）'!$D:$Q,14,0))</f>
        <v>25400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IF(AM64="","",VLOOKUP(AM64,'サイズ一覧(25年）'!$D:$Q,14,0))</f>
        <v>43100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IF(AP64="","",VLOOKUP(AP64,'サイズ一覧(25年）'!$D:$Q,14,0))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572" t="s">
        <v>984</v>
      </c>
      <c r="BJ64" s="603" t="s">
        <v>1134</v>
      </c>
      <c r="BK64" s="604" t="s">
        <v>1131</v>
      </c>
      <c r="BL64" s="598" t="str">
        <f>IF(BK64="","",(VLOOKUP(BK64,'サイズ一覧(25年）'!$D:$AG,13,0)))</f>
        <v/>
      </c>
      <c r="BM64" s="599">
        <f>IF(BK64="","",VLOOKUP(BK64,'サイズ一覧(25年）'!$D:$Q,14,0))</f>
        <v>41100</v>
      </c>
      <c r="BN64" s="604"/>
      <c r="BO64" s="605" t="str">
        <f>IF(BN64="","",(VLOOKUP(BN64,'サイズ一覧(25年）'!$D:$AG,13,0)))</f>
        <v/>
      </c>
      <c r="BP64" s="606" t="str">
        <f>IF(BN64="","",VLOOKUP(BN64,'サイズ一覧(25年）'!$D:$Q,14,0))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373" t="s">
        <v>534</v>
      </c>
      <c r="D65" s="377" t="s">
        <v>467</v>
      </c>
      <c r="E65" s="332"/>
      <c r="F65" s="332" t="str">
        <f>IF(E65="","",(VLOOKUP(E65,'サイズ一覧(25年）'!$D:$AG,13,0)))</f>
        <v/>
      </c>
      <c r="G65" s="377" t="str">
        <f>IF(E65="","",VLOOKUP(E65,'サイズ一覧(25年）'!$D:$Q,14,0))</f>
        <v/>
      </c>
      <c r="H65" s="507" t="s">
        <v>1839</v>
      </c>
      <c r="I65" s="332" t="str">
        <f>IF(H65="","",(VLOOKUP(H65,'サイズ一覧(25年）'!$D:$AG,13,0)))</f>
        <v>★◇</v>
      </c>
      <c r="J65" s="377">
        <f>IF(H65="","",VLOOKUP(H65,'サイズ一覧(25年）'!$D:$Q,14,0))</f>
        <v>62900</v>
      </c>
      <c r="K65" s="332"/>
      <c r="L65" s="332" t="str">
        <f>IF(K65="","",(VLOOKUP(K65,'サイズ一覧(25年）'!$D:$AG,13,0)))</f>
        <v/>
      </c>
      <c r="M65" s="332" t="str">
        <f>IF(K65="","",VLOOKUP(K65,'サイズ一覧(25年）'!$D:$Q,14,0))</f>
        <v/>
      </c>
      <c r="N65" s="331"/>
      <c r="O65" s="332" t="str">
        <f>IF(N65="","",(VLOOKUP(N65,'サイズ一覧(25年）'!$D:$AG,13,0)))</f>
        <v/>
      </c>
      <c r="P65" s="377" t="str">
        <f>IF(N65="","",VLOOKUP(N65,'サイズ一覧(25年）'!$D:$Q,14,0))</f>
        <v/>
      </c>
      <c r="Q65" s="175"/>
      <c r="R65" s="525">
        <v>14</v>
      </c>
      <c r="S65" s="378">
        <v>70</v>
      </c>
      <c r="T65" s="490" t="s">
        <v>94</v>
      </c>
      <c r="U65" s="301" t="s">
        <v>330</v>
      </c>
      <c r="V65" s="382" t="s">
        <v>1806</v>
      </c>
      <c r="W65" s="301" t="str">
        <f>IF(V65="","",(VLOOKUP(V65,'サイズ一覧(25年）'!$D:$AG,13,0)))</f>
        <v>⑨</v>
      </c>
      <c r="X65" s="304">
        <f>IF(V65="","",VLOOKUP(V65,'サイズ一覧(25年）'!$D:$Q,14,0))</f>
        <v>17100</v>
      </c>
      <c r="Y65" s="382" t="s">
        <v>1221</v>
      </c>
      <c r="Z65" s="301" t="str">
        <f>IF(Y65="","",(VLOOKUP(Y65,'サイズ一覧(25年）'!$D:$AG,13,0)))</f>
        <v/>
      </c>
      <c r="AA65" s="304">
        <f>IF(Y65="","",VLOOKUP(Y65,'サイズ一覧(25年）'!$D:$Q,14,0))</f>
        <v>16200</v>
      </c>
      <c r="AB65" s="382" t="s">
        <v>659</v>
      </c>
      <c r="AC65" s="301" t="str">
        <f>IF(AB65="","",(VLOOKUP(AB65,'サイズ一覧(25年）'!$D:$AG,13,0)))</f>
        <v>△</v>
      </c>
      <c r="AD65" s="304">
        <f>IF(AB65="","",VLOOKUP(AB65,'サイズ一覧(25年）'!$D:$Q,14,0))</f>
        <v>15200</v>
      </c>
      <c r="AE65" s="382"/>
      <c r="AF65" s="301" t="str">
        <f>IF(AE65="","",(VLOOKUP(AE65,'サイズ一覧(25年）'!$D:$AG,13,0)))</f>
        <v/>
      </c>
      <c r="AG65" s="302" t="str">
        <f>IF(AE65="","",VLOOKUP(AE65,'サイズ一覧(25年）'!$D:$Q,14,0))</f>
        <v/>
      </c>
      <c r="AH65" s="175"/>
      <c r="AI65" s="319"/>
      <c r="AJ65" s="311"/>
      <c r="AK65" s="412" t="s">
        <v>131</v>
      </c>
      <c r="AL65" s="413" t="s">
        <v>371</v>
      </c>
      <c r="AM65" s="579" t="s">
        <v>899</v>
      </c>
      <c r="AN65" s="415" t="str">
        <f>IF(AM65="","",(VLOOKUP(AM65,'サイズ一覧(25年）'!$D:$AG,13,0)))</f>
        <v>★</v>
      </c>
      <c r="AO65" s="416">
        <f>IF(AM65="","",VLOOKUP(AM65,'サイズ一覧(25年）'!$D:$Q,14,0))</f>
        <v>47100</v>
      </c>
      <c r="AP65" s="417"/>
      <c r="AQ65" s="415" t="str">
        <f>IF(AP65="","",(VLOOKUP(AP65,'サイズ一覧(25年）'!$D:$AG,13,0)))</f>
        <v/>
      </c>
      <c r="AR65" s="418" t="str">
        <f>IF(AP65="","",VLOOKUP(AP65,'サイズ一覧(25年）'!$D:$Q,14,0))</f>
        <v/>
      </c>
      <c r="AS65" s="62"/>
      <c r="AT65" s="995" t="s">
        <v>413</v>
      </c>
      <c r="AU65" s="1009" t="s">
        <v>937</v>
      </c>
      <c r="AV65" s="1010"/>
      <c r="AW65" s="608"/>
      <c r="AX65" s="991" t="s">
        <v>587</v>
      </c>
      <c r="AY65" s="1013"/>
      <c r="AZ65" s="992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IF(BK65="","",VLOOKUP(BK65,'サイズ一覧(25年）'!$D:$Q,14,0))</f>
        <v>35300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IF(BN65="","",VLOOKUP(BN65,'サイズ一覧(25年）'!$D:$Q,14,0))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IF(E66="","",VLOOKUP(E66,'サイズ一覧(25年）'!$D:$Q,14,0))</f>
        <v>56600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IF(H66="","",VLOOKUP(H66,'サイズ一覧(25年）'!$D:$Q,14,0))</f>
        <v>51800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IF(K66="","",VLOOKUP(K66,'サイズ一覧(25年）'!$D:$Q,14,0))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IF(N66="","",VLOOKUP(N66,'サイズ一覧(25年）'!$D:$Q,14,0))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IF(V66="","",VLOOKUP(V66,'サイズ一覧(25年）'!$D:$Q,14,0))</f>
        <v>18600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IF(Y66="","",VLOOKUP(Y66,'サイズ一覧(25年）'!$D:$Q,14,0))</f>
        <v>17500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IF(AB66="","",VLOOKUP(AB66,'サイズ一覧(25年）'!$D:$Q,14,0))</f>
        <v>16400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IF(AE66="","",VLOOKUP(AE66,'サイズ一覧(25年）'!$D:$Q,14,0))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IF(AM66="","",VLOOKUP(AM66,'サイズ一覧(25年）'!$D:$Q,14,0))</f>
        <v>35400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IF(AP66="","",VLOOKUP(AP66,'サイズ一覧(25年）'!$D:$Q,14,0))</f>
        <v/>
      </c>
      <c r="AS66" s="62"/>
      <c r="AT66" s="996"/>
      <c r="AU66" s="1011"/>
      <c r="AV66" s="1012"/>
      <c r="AW66" s="843" t="s">
        <v>1429</v>
      </c>
      <c r="AX66" s="1004" t="s">
        <v>469</v>
      </c>
      <c r="AY66" s="1014"/>
      <c r="AZ66" s="1015"/>
      <c r="BG66" s="62"/>
      <c r="BH66" s="328"/>
      <c r="BI66" s="479" t="s">
        <v>398</v>
      </c>
      <c r="BJ66" s="480" t="s">
        <v>322</v>
      </c>
      <c r="BK66" s="483" t="s">
        <v>1000</v>
      </c>
      <c r="BL66" s="484" t="str">
        <f>IF(BK66="","",(VLOOKUP(BK66,'サイズ一覧(25年）'!$D:$AG,13,0)))</f>
        <v/>
      </c>
      <c r="BM66" s="562">
        <f>IF(BK66="","",VLOOKUP(BK66,'サイズ一覧(25年）'!$D:$Q,14,0))</f>
        <v>29200</v>
      </c>
      <c r="BN66" s="483"/>
      <c r="BO66" s="484" t="str">
        <f>IF(BN66="","",(VLOOKUP(BN66,'サイズ一覧(25年）'!$D:$AG,13,0)))</f>
        <v/>
      </c>
      <c r="BP66" s="562" t="str">
        <f>IF(BN66="","",VLOOKUP(BN66,'サイズ一覧(25年）'!$D:$Q,14,0))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433" t="s">
        <v>421</v>
      </c>
      <c r="D67" s="438" t="s">
        <v>419</v>
      </c>
      <c r="E67" s="436"/>
      <c r="F67" s="436" t="str">
        <f>IF(E67="","",(VLOOKUP(E67,'サイズ一覧(25年）'!$D:$AG,13,0)))</f>
        <v/>
      </c>
      <c r="G67" s="438" t="str">
        <f>IF(E67="","",VLOOKUP(E67,'サイズ一覧(25年）'!$D:$Q,14,0))</f>
        <v/>
      </c>
      <c r="H67" s="532" t="s">
        <v>1162</v>
      </c>
      <c r="I67" s="436" t="str">
        <f>IF(H67="","",(VLOOKUP(H67,'サイズ一覧(25年）'!$D:$AG,13,0)))</f>
        <v>△</v>
      </c>
      <c r="J67" s="438">
        <f>IF(H67="","",VLOOKUP(H67,'サイズ一覧(25年）'!$D:$Q,14,0))</f>
        <v>51000</v>
      </c>
      <c r="K67" s="436"/>
      <c r="L67" s="436" t="str">
        <f>IF(K67="","",(VLOOKUP(K67,'サイズ一覧(25年）'!$D:$AG,13,0)))</f>
        <v/>
      </c>
      <c r="M67" s="436" t="str">
        <f>IF(K67="","",VLOOKUP(K67,'サイズ一覧(25年）'!$D:$Q,14,0))</f>
        <v/>
      </c>
      <c r="N67" s="533"/>
      <c r="O67" s="436" t="str">
        <f>IF(N67="","",(VLOOKUP(N67,'サイズ一覧(25年）'!$D:$AG,13,0)))</f>
        <v/>
      </c>
      <c r="P67" s="438" t="str">
        <f>IF(N67="","",VLOOKUP(N67,'サイズ一覧(25年）'!$D:$Q,14,0))</f>
        <v/>
      </c>
      <c r="Q67" s="175"/>
      <c r="R67" s="319"/>
      <c r="S67" s="320"/>
      <c r="T67" s="421" t="s">
        <v>96</v>
      </c>
      <c r="U67" s="375" t="s">
        <v>336</v>
      </c>
      <c r="V67" s="376" t="s">
        <v>1804</v>
      </c>
      <c r="W67" s="375" t="str">
        <f>IF(V67="","",(VLOOKUP(V67,'サイズ一覧(25年）'!$D:$AG,13,0)))</f>
        <v>⑩</v>
      </c>
      <c r="X67" s="332">
        <f>IF(V67="","",VLOOKUP(V67,'サイズ一覧(25年）'!$D:$Q,14,0))</f>
        <v>20800</v>
      </c>
      <c r="Y67" s="376" t="s">
        <v>1263</v>
      </c>
      <c r="Z67" s="375" t="str">
        <f>IF(Y67="","",(VLOOKUP(Y67,'サイズ一覧(25年）'!$D:$AG,13,0)))</f>
        <v/>
      </c>
      <c r="AA67" s="332">
        <f>IF(Y67="","",VLOOKUP(Y67,'サイズ一覧(25年）'!$D:$Q,14,0))</f>
        <v>19700</v>
      </c>
      <c r="AB67" s="376" t="s">
        <v>661</v>
      </c>
      <c r="AC67" s="375" t="str">
        <f>IF(AB67="","",(VLOOKUP(AB67,'サイズ一覧(25年）'!$D:$AG,13,0)))</f>
        <v>△</v>
      </c>
      <c r="AD67" s="332">
        <f>IF(AB67="","",VLOOKUP(AB67,'サイズ一覧(25年）'!$D:$Q,14,0))</f>
        <v>18400</v>
      </c>
      <c r="AE67" s="376"/>
      <c r="AF67" s="375" t="str">
        <f>IF(AE67="","",(VLOOKUP(AE67,'サイズ一覧(25年）'!$D:$AG,13,0)))</f>
        <v/>
      </c>
      <c r="AG67" s="377" t="str">
        <f>IF(AE67="","",VLOOKUP(AE67,'サイズ一覧(25年）'!$D:$Q,14,0))</f>
        <v/>
      </c>
      <c r="AH67" s="175"/>
      <c r="AI67" s="319"/>
      <c r="AJ67" s="320"/>
      <c r="AK67" s="433" t="s">
        <v>979</v>
      </c>
      <c r="AL67" s="322" t="s">
        <v>942</v>
      </c>
      <c r="AM67" s="321" t="s">
        <v>428</v>
      </c>
      <c r="AN67" s="323" t="str">
        <f>IF(AM67="","",(VLOOKUP(AM67,'サイズ一覧(25年）'!$D:$AG,13,0)))</f>
        <v>△★</v>
      </c>
      <c r="AO67" s="324">
        <f>IF(AM67="","",VLOOKUP(AM67,'サイズ一覧(25年）'!$D:$Q,14,0))</f>
        <v>34000</v>
      </c>
      <c r="AP67" s="326"/>
      <c r="AQ67" s="323" t="str">
        <f>IF(AP67="","",(VLOOKUP(AP67,'サイズ一覧(25年）'!$D:$AG,13,0)))</f>
        <v/>
      </c>
      <c r="AR67" s="327" t="str">
        <f>IF(AP67="","",VLOOKUP(AP67,'サイズ一覧(25年）'!$D:$Q,14,0))</f>
        <v/>
      </c>
      <c r="AS67" s="587"/>
      <c r="AT67" s="275">
        <v>15</v>
      </c>
      <c r="AU67" s="651" t="s">
        <v>165</v>
      </c>
      <c r="AV67" s="609"/>
      <c r="AW67" s="851" t="s">
        <v>364</v>
      </c>
      <c r="AX67" s="610" t="s">
        <v>561</v>
      </c>
      <c r="AY67" s="481" t="str">
        <f>IF(AX67="","",(VLOOKUP(AX67,'サイズ一覧(25年）'!$D:$AG,13,0)))</f>
        <v/>
      </c>
      <c r="AZ67" s="383">
        <f>IF(AX67="","",VLOOKUP(AX67,'サイズ一覧(25年）'!$D:$Q,14,0))</f>
        <v>24600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IF(BK67="","",VLOOKUP(BK67,'サイズ一覧(25年）'!$D:$Q,14,0))</f>
        <v>31000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IF(BN67="","",VLOOKUP(BN67,'サイズ一覧(25年）'!$D:$Q,14,0))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IF(E68="","",VLOOKUP(E68,'サイズ一覧(25年）'!$D:$Q,14,0))</f>
        <v>58300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IF(H68="","",VLOOKUP(H68,'サイズ一覧(25年）'!$D:$Q,14,0))</f>
        <v>51000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IF(K68="","",VLOOKUP(K68,'サイズ一覧(25年）'!$D:$Q,14,0))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IF(N68="","",VLOOKUP(N68,'サイズ一覧(25年）'!$D:$Q,14,0))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IF(V68="","",VLOOKUP(V68,'サイズ一覧(25年）'!$D:$Q,14,0))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IF(Y68="","",VLOOKUP(Y68,'サイズ一覧(25年）'!$D:$Q,14,0))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IF(AB68="","",VLOOKUP(AB68,'サイズ一覧(25年）'!$D:$Q,14,0))</f>
        <v>21700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IF(AE68="","",VLOOKUP(AE68,'サイズ一覧(25年）'!$D:$Q,14,0))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IF(AM68="","",VLOOKUP(AM68,'サイズ一覧(25年）'!$D:$Q,14,0))</f>
        <v>36000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IF(AP68="","",VLOOKUP(AP68,'サイズ一覧(25年）'!$D:$Q,14,0))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IF(AX68="","",VLOOKUP(AX68,'サイズ一覧(25年）'!$D:$Q,14,0))</f>
        <v>26000</v>
      </c>
      <c r="BD68" s="181"/>
      <c r="BE68" s="181"/>
      <c r="BF68" s="181"/>
      <c r="BG68" s="587"/>
      <c r="BH68" s="275">
        <v>14.5</v>
      </c>
      <c r="BI68" s="479" t="s">
        <v>400</v>
      </c>
      <c r="BJ68" s="480" t="s">
        <v>401</v>
      </c>
      <c r="BK68" s="483"/>
      <c r="BL68" s="484" t="str">
        <f>IF(BK68="","",(VLOOKUP(BK68,'サイズ一覧(25年）'!$D:$AG,13,0)))</f>
        <v/>
      </c>
      <c r="BM68" s="562" t="str">
        <f>IF(BK68="","",VLOOKUP(BK68,'サイズ一覧(25年）'!$D:$Q,14,0))</f>
        <v/>
      </c>
      <c r="BN68" s="483" t="s">
        <v>1002</v>
      </c>
      <c r="BO68" s="484" t="str">
        <f>IF(BN68="","",(VLOOKUP(BN68,'サイズ一覧(25年）'!$D:$AG,13,0)))</f>
        <v>△</v>
      </c>
      <c r="BP68" s="562">
        <f>IF(BN68="","",VLOOKUP(BN68,'サイズ一覧(25年）'!$D:$Q,14,0))</f>
        <v>25700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412" t="s">
        <v>1319</v>
      </c>
      <c r="D69" s="463" t="s">
        <v>750</v>
      </c>
      <c r="E69" s="464"/>
      <c r="F69" s="464" t="str">
        <f>IF(E69="","",(VLOOKUP(E69,'サイズ一覧(25年）'!$D:$AG,13,0)))</f>
        <v/>
      </c>
      <c r="G69" s="463" t="str">
        <f>IF(E69="","",VLOOKUP(E69,'サイズ一覧(25年）'!$D:$Q,14,0))</f>
        <v/>
      </c>
      <c r="H69" s="524" t="s">
        <v>1823</v>
      </c>
      <c r="I69" s="464" t="str">
        <f>IF(H69="","",(VLOOKUP(H69,'サイズ一覧(25年）'!$D:$AG,13,0)))</f>
        <v>★◇</v>
      </c>
      <c r="J69" s="463">
        <f>IF(H69="","",VLOOKUP(H69,'サイズ一覧(25年）'!$D:$Q,14,0))</f>
        <v>66100</v>
      </c>
      <c r="K69" s="464"/>
      <c r="L69" s="464" t="str">
        <f>IF(K69="","",(VLOOKUP(K69,'サイズ一覧(25年）'!$D:$AG,13,0)))</f>
        <v/>
      </c>
      <c r="M69" s="464" t="str">
        <f>IF(K69="","",VLOOKUP(K69,'サイズ一覧(25年）'!$D:$Q,14,0))</f>
        <v/>
      </c>
      <c r="N69" s="512"/>
      <c r="O69" s="464" t="str">
        <f>IF(N69="","",(VLOOKUP(N69,'サイズ一覧(25年）'!$D:$AG,13,0)))</f>
        <v/>
      </c>
      <c r="P69" s="463" t="str">
        <f>IF(N69="","",VLOOKUP(N69,'サイズ一覧(25年）'!$D:$Q,14,0))</f>
        <v/>
      </c>
      <c r="Q69" s="175"/>
      <c r="R69" s="466"/>
      <c r="S69" s="311"/>
      <c r="T69" s="579" t="s">
        <v>98</v>
      </c>
      <c r="U69" s="415" t="s">
        <v>335</v>
      </c>
      <c r="V69" s="417"/>
      <c r="W69" s="415" t="str">
        <f>IF(V69="","",(VLOOKUP(V69,'サイズ一覧(25年）'!$D:$AG,13,0)))</f>
        <v/>
      </c>
      <c r="X69" s="464" t="str">
        <f>IF(V69="","",VLOOKUP(V69,'サイズ一覧(25年）'!$D:$Q,14,0))</f>
        <v/>
      </c>
      <c r="Y69" s="417"/>
      <c r="Z69" s="415" t="str">
        <f>IF(Y69="","",(VLOOKUP(Y69,'サイズ一覧(25年）'!$D:$AG,13,0)))</f>
        <v/>
      </c>
      <c r="AA69" s="464" t="str">
        <f>IF(Y69="","",VLOOKUP(Y69,'サイズ一覧(25年）'!$D:$Q,14,0))</f>
        <v/>
      </c>
      <c r="AB69" s="417"/>
      <c r="AC69" s="415" t="str">
        <f>IF(AB69="","",(VLOOKUP(AB69,'サイズ一覧(25年）'!$D:$AG,13,0)))</f>
        <v/>
      </c>
      <c r="AD69" s="464" t="str">
        <f>IF(AB69="","",VLOOKUP(AB69,'サイズ一覧(25年）'!$D:$Q,14,0))</f>
        <v/>
      </c>
      <c r="AE69" s="417" t="s">
        <v>547</v>
      </c>
      <c r="AF69" s="415" t="str">
        <f>IF(AE69="","",(VLOOKUP(AE69,'サイズ一覧(25年）'!$D:$AG,13,0)))</f>
        <v>△</v>
      </c>
      <c r="AG69" s="463">
        <f>IF(AE69="","",VLOOKUP(AE69,'サイズ一覧(25年）'!$D:$Q,14,0))</f>
        <v>22000</v>
      </c>
      <c r="AH69" s="175"/>
      <c r="AI69" s="319"/>
      <c r="AJ69" s="320"/>
      <c r="AK69" s="373" t="s">
        <v>147</v>
      </c>
      <c r="AL69" s="322" t="s">
        <v>750</v>
      </c>
      <c r="AM69" s="321" t="s">
        <v>1510</v>
      </c>
      <c r="AN69" s="323" t="str">
        <f>IF(AM69="","",(VLOOKUP(AM69,'サイズ一覧(25年）'!$D:$AG,13,0)))</f>
        <v>★</v>
      </c>
      <c r="AO69" s="324">
        <f>IF(AM69="","",VLOOKUP(AM69,'サイズ一覧(25年）'!$D:$Q,14,0))</f>
        <v>37600</v>
      </c>
      <c r="AP69" s="326"/>
      <c r="AQ69" s="323" t="str">
        <f>IF(AP69="","",(VLOOKUP(AP69,'サイズ一覧(25年）'!$D:$AG,13,0)))</f>
        <v/>
      </c>
      <c r="AR69" s="327" t="str">
        <f>IF(AP69="","",VLOOKUP(AP69,'サイズ一覧(25年）'!$D:$Q,14,0))</f>
        <v/>
      </c>
      <c r="AS69" s="587"/>
      <c r="AT69" s="275">
        <v>14</v>
      </c>
      <c r="AU69" s="653" t="s">
        <v>944</v>
      </c>
      <c r="AV69" s="469"/>
      <c r="AW69" s="853" t="s">
        <v>753</v>
      </c>
      <c r="AX69" s="613" t="s">
        <v>464</v>
      </c>
      <c r="AY69" s="406" t="str">
        <f>IF(AX69="","",(VLOOKUP(AX69,'サイズ一覧(25年）'!$D:$AG,13,0)))</f>
        <v/>
      </c>
      <c r="AZ69" s="452">
        <f>IF(AX69="","",VLOOKUP(AX69,'サイズ一覧(25年）'!$D:$Q,14,0))</f>
        <v>16000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IF(BK69="","",VLOOKUP(BK69,'サイズ一覧(25年）'!$D:$Q,14,0))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IF(BN69="","",VLOOKUP(BN69,'サイズ一覧(25年）'!$D:$Q,14,0))</f>
        <v>23300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IF(E70="","",VLOOKUP(E70,'サイズ一覧(25年）'!$D:$Q,14,0))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IF(H70="","",VLOOKUP(H70,'サイズ一覧(25年）'!$D:$Q,14,0))</f>
        <v>53400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IF(K70="","",VLOOKUP(K70,'サイズ一覧(25年）'!$D:$Q,14,0))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IF(N70="","",VLOOKUP(N70,'サイズ一覧(25年）'!$D:$Q,14,0))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IF(V70="","",VLOOKUP(V70,'サイズ一覧(25年）'!$D:$Q,14,0))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IF(Y70="","",VLOOKUP(Y70,'サイズ一覧(25年）'!$D:$Q,14,0))</f>
        <v>14300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IF(AB70="","",VLOOKUP(AB70,'サイズ一覧(25年）'!$D:$Q,14,0))</f>
        <v>13000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IF(AE70="","",VLOOKUP(AE70,'サイズ一覧(25年）'!$D:$Q,14,0))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IF(AM70="","",VLOOKUP(AM70,'サイズ一覧(25年）'!$D:$Q,14,0))</f>
        <v>38600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IF(AP70="","",VLOOKUP(AP70,'サイズ一覧(25年）'!$D:$Q,14,0))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IF(AX70="","",VLOOKUP(AX70,'サイズ一覧(25年）'!$D:$Q,14,0))</f>
        <v>17500</v>
      </c>
      <c r="BG70" s="587"/>
      <c r="BH70" s="310"/>
      <c r="BI70" s="510" t="s">
        <v>1006</v>
      </c>
      <c r="BJ70" s="511" t="s">
        <v>1007</v>
      </c>
      <c r="BK70" s="515"/>
      <c r="BL70" s="516" t="str">
        <f>IF(BK70="","",(VLOOKUP(BK70,'サイズ一覧(25年）'!$D:$AG,13,0)))</f>
        <v/>
      </c>
      <c r="BM70" s="573" t="str">
        <f>IF(BK70="","",VLOOKUP(BK70,'サイズ一覧(25年）'!$D:$Q,14,0))</f>
        <v/>
      </c>
      <c r="BN70" s="515" t="s">
        <v>1008</v>
      </c>
      <c r="BO70" s="516" t="str">
        <f>IF(BN70="","",(VLOOKUP(BN70,'サイズ一覧(25年）'!$D:$AG,13,0)))</f>
        <v/>
      </c>
      <c r="BP70" s="573">
        <f>IF(BN70="","",VLOOKUP(BN70,'サイズ一覧(25年）'!$D:$Q,14,0))</f>
        <v>27200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299" t="s">
        <v>864</v>
      </c>
      <c r="D71" s="300" t="s">
        <v>865</v>
      </c>
      <c r="E71" s="301"/>
      <c r="F71" s="301" t="str">
        <f>IF(E71="","",(VLOOKUP(E71,'サイズ一覧(25年）'!$D:$AG,13,0)))</f>
        <v/>
      </c>
      <c r="G71" s="302" t="str">
        <f>IF(E71="","",VLOOKUP(E71,'サイズ一覧(25年）'!$D:$Q,14,0))</f>
        <v/>
      </c>
      <c r="H71" s="379"/>
      <c r="I71" s="301" t="str">
        <f>IF(H71="","",(VLOOKUP(H71,'サイズ一覧(25年）'!$D:$AG,13,0)))</f>
        <v/>
      </c>
      <c r="J71" s="302" t="str">
        <f>IF(H71="","",VLOOKUP(H71,'サイズ一覧(25年）'!$D:$Q,14,0))</f>
        <v/>
      </c>
      <c r="K71" s="301" t="s">
        <v>866</v>
      </c>
      <c r="L71" s="301" t="str">
        <f>IF(K71="","",(VLOOKUP(K71,'サイズ一覧(25年）'!$D:$AG,13,0)))</f>
        <v>△</v>
      </c>
      <c r="M71" s="302">
        <f>IF(K71="","",VLOOKUP(K71,'サイズ一覧(25年）'!$D:$Q,14,0))</f>
        <v>36000</v>
      </c>
      <c r="N71" s="382"/>
      <c r="O71" s="301" t="str">
        <f>IF(N71="","",(VLOOKUP(N71,'サイズ一覧(25年）'!$D:$AG,13,0)))</f>
        <v/>
      </c>
      <c r="P71" s="302" t="str">
        <f>IF(N71="","",VLOOKUP(N71,'サイズ一覧(25年）'!$D:$Q,14,0))</f>
        <v/>
      </c>
      <c r="Q71" s="175"/>
      <c r="R71" s="319"/>
      <c r="S71" s="320"/>
      <c r="T71" s="421" t="s">
        <v>102</v>
      </c>
      <c r="U71" s="375" t="s">
        <v>348</v>
      </c>
      <c r="V71" s="376"/>
      <c r="W71" s="375" t="str">
        <f>IF(V71="","",(VLOOKUP(V71,'サイズ一覧(25年）'!$D:$AG,13,0)))</f>
        <v/>
      </c>
      <c r="X71" s="332" t="str">
        <f>IF(V71="","",VLOOKUP(V71,'サイズ一覧(25年）'!$D:$Q,14,0))</f>
        <v/>
      </c>
      <c r="Y71" s="376" t="s">
        <v>1256</v>
      </c>
      <c r="Z71" s="375" t="str">
        <f>IF(Y71="","",(VLOOKUP(Y71,'サイズ一覧(25年）'!$D:$AG,13,0)))</f>
        <v/>
      </c>
      <c r="AA71" s="332">
        <f>IF(Y71="","",VLOOKUP(Y71,'サイズ一覧(25年）'!$D:$Q,14,0))</f>
        <v>14400</v>
      </c>
      <c r="AB71" s="376"/>
      <c r="AC71" s="375" t="str">
        <f>IF(AB71="","",(VLOOKUP(AB71,'サイズ一覧(25年）'!$D:$AG,13,0)))</f>
        <v/>
      </c>
      <c r="AD71" s="332" t="str">
        <f>IF(AB71="","",VLOOKUP(AB71,'サイズ一覧(25年）'!$D:$Q,14,0))</f>
        <v/>
      </c>
      <c r="AE71" s="376"/>
      <c r="AF71" s="375" t="str">
        <f>IF(AE71="","",(VLOOKUP(AE71,'サイズ一覧(25年）'!$D:$AG,13,0)))</f>
        <v/>
      </c>
      <c r="AG71" s="377" t="str">
        <f>IF(AE71="","",VLOOKUP(AE71,'サイズ一覧(25年）'!$D:$Q,14,0))</f>
        <v/>
      </c>
      <c r="AH71" s="175"/>
      <c r="AI71" s="319"/>
      <c r="AJ71" s="320"/>
      <c r="AK71" s="439" t="s">
        <v>980</v>
      </c>
      <c r="AL71" s="440" t="s">
        <v>948</v>
      </c>
      <c r="AM71" s="419" t="s">
        <v>499</v>
      </c>
      <c r="AN71" s="442" t="str">
        <f>IF(AM71="","",(VLOOKUP(AM71,'サイズ一覧(25年）'!$D:$AG,13,0)))</f>
        <v/>
      </c>
      <c r="AO71" s="443">
        <f>IF(AM71="","",VLOOKUP(AM71,'サイズ一覧(25年）'!$D:$Q,14,0))</f>
        <v>40500</v>
      </c>
      <c r="AP71" s="444"/>
      <c r="AQ71" s="442" t="str">
        <f>IF(AP71="","",(VLOOKUP(AP71,'サイズ一覧(25年）'!$D:$AG,13,0)))</f>
        <v/>
      </c>
      <c r="AR71" s="445" t="str">
        <f>IF(AP71="","",VLOOKUP(AP71,'サイズ一覧(25年）'!$D:$Q,14,0))</f>
        <v/>
      </c>
      <c r="AS71" s="587"/>
      <c r="AT71" s="328"/>
      <c r="AU71" s="655"/>
      <c r="AV71" s="544"/>
      <c r="AW71" s="855" t="s">
        <v>754</v>
      </c>
      <c r="AX71" s="510" t="s">
        <v>563</v>
      </c>
      <c r="AY71" s="517" t="str">
        <f>IF(AX71="","",(VLOOKUP(AX71,'サイズ一覧(25年）'!$D:$AG,13,0)))</f>
        <v/>
      </c>
      <c r="AZ71" s="573">
        <f>IF(AX71="","",VLOOKUP(AX71,'サイズ一覧(25年）'!$D:$Q,14,0))</f>
        <v>18200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IF(BK71="","",VLOOKUP(BK71,'サイズ一覧(25年）'!$D:$Q,14,0))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IF(BN71="","",VLOOKUP(BN71,'サイズ一覧(25年）'!$D:$Q,14,0))</f>
        <v>19000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IF(E72="","",VLOOKUP(E72,'サイズ一覧(25年）'!$D:$Q,14,0))</f>
        <v>44100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IF(H72="","",VLOOKUP(H72,'サイズ一覧(25年）'!$D:$Q,14,0))</f>
        <v>40500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IF(K72="","",VLOOKUP(K72,'サイズ一覧(25年）'!$D:$Q,14,0))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IF(N72="","",VLOOKUP(N72,'サイズ一覧(25年）'!$D:$Q,14,0))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IF(V72="","",VLOOKUP(V72,'サイズ一覧(25年）'!$D:$Q,14,0))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IF(Y72="","",VLOOKUP(Y72,'サイズ一覧(25年）'!$D:$Q,14,0))</f>
        <v>16700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IF(AB72="","",VLOOKUP(AB72,'サイズ一覧(25年）'!$D:$Q,14,0))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IF(AE72="","",VLOOKUP(AE72,'サイズ一覧(25年）'!$D:$Q,14,0))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IF(AM72="","",VLOOKUP(AM72,'サイズ一覧(25年）'!$D:$Q,14,0))</f>
        <v>41600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IF(AP72="","",VLOOKUP(AP72,'サイズ一覧(25年）'!$D:$Q,14,0))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IF(AX72="","",VLOOKUP(AX72,'サイズ一覧(25年）'!$D:$Q,14,0))</f>
        <v>19500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373" t="s">
        <v>537</v>
      </c>
      <c r="D73" s="497" t="s">
        <v>468</v>
      </c>
      <c r="E73" s="442" t="s">
        <v>1763</v>
      </c>
      <c r="F73" s="442" t="str">
        <f>IF(E73="","",(VLOOKUP(E73,'サイズ一覧(25年）'!$D:$AG,13,0)))</f>
        <v>★⑨</v>
      </c>
      <c r="G73" s="498">
        <f>IF(E73="","",VLOOKUP(E73,'サイズ一覧(25年）'!$D:$Q,14,0))</f>
        <v>47400</v>
      </c>
      <c r="H73" s="440" t="s">
        <v>1824</v>
      </c>
      <c r="I73" s="442" t="str">
        <f>IF(H73="","",(VLOOKUP(H73,'サイズ一覧(25年）'!$D:$AG,13,0)))</f>
        <v>△★</v>
      </c>
      <c r="J73" s="498">
        <f>IF(H73="","",VLOOKUP(H73,'サイズ一覧(25年）'!$D:$Q,14,0))</f>
        <v>43400</v>
      </c>
      <c r="K73" s="442"/>
      <c r="L73" s="442" t="str">
        <f>IF(K73="","",(VLOOKUP(K73,'サイズ一覧(25年）'!$D:$AG,13,0)))</f>
        <v/>
      </c>
      <c r="M73" s="499" t="str">
        <f>IF(K73="","",VLOOKUP(K73,'サイズ一覧(25年）'!$D:$Q,14,0))</f>
        <v/>
      </c>
      <c r="N73" s="444"/>
      <c r="O73" s="375" t="str">
        <f>IF(N73="","",(VLOOKUP(N73,'サイズ一覧(25年）'!$D:$AG,13,0)))</f>
        <v/>
      </c>
      <c r="P73" s="377" t="str">
        <f>IF(N73="","",VLOOKUP(N73,'サイズ一覧(25年）'!$D:$Q,14,0))</f>
        <v/>
      </c>
      <c r="Q73" s="175"/>
      <c r="R73" s="525">
        <v>12</v>
      </c>
      <c r="S73" s="378">
        <v>70</v>
      </c>
      <c r="T73" s="490" t="s">
        <v>108</v>
      </c>
      <c r="U73" s="301" t="s">
        <v>358</v>
      </c>
      <c r="V73" s="382"/>
      <c r="W73" s="301" t="str">
        <f>IF(V73="","",(VLOOKUP(V73,'サイズ一覧(25年）'!$D:$AG,13,0)))</f>
        <v/>
      </c>
      <c r="X73" s="304" t="str">
        <f>IF(V73="","",VLOOKUP(V73,'サイズ一覧(25年）'!$D:$Q,14,0))</f>
        <v/>
      </c>
      <c r="Y73" s="382"/>
      <c r="Z73" s="301" t="str">
        <f>IF(Y73="","",(VLOOKUP(Y73,'サイズ一覧(25年）'!$D:$AG,13,0)))</f>
        <v/>
      </c>
      <c r="AA73" s="304" t="str">
        <f>IF(Y73="","",VLOOKUP(Y73,'サイズ一覧(25年）'!$D:$Q,14,0))</f>
        <v/>
      </c>
      <c r="AB73" s="382"/>
      <c r="AC73" s="301" t="str">
        <f>IF(AB73="","",(VLOOKUP(AB73,'サイズ一覧(25年）'!$D:$AG,13,0)))</f>
        <v/>
      </c>
      <c r="AD73" s="304" t="str">
        <f>IF(AB73="","",VLOOKUP(AB73,'サイズ一覧(25年）'!$D:$Q,14,0))</f>
        <v/>
      </c>
      <c r="AE73" s="382" t="s">
        <v>673</v>
      </c>
      <c r="AF73" s="301" t="str">
        <f>IF(AE73="","",(VLOOKUP(AE73,'サイズ一覧(25年）'!$D:$AG,13,0)))</f>
        <v/>
      </c>
      <c r="AG73" s="302">
        <f>IF(AE73="","",VLOOKUP(AE73,'サイズ一覧(25年）'!$D:$Q,14,0))</f>
        <v>9700</v>
      </c>
      <c r="AH73" s="175"/>
      <c r="AI73" s="319"/>
      <c r="AJ73" s="311"/>
      <c r="AK73" s="439" t="s">
        <v>981</v>
      </c>
      <c r="AL73" s="440" t="s">
        <v>892</v>
      </c>
      <c r="AM73" s="419" t="s">
        <v>699</v>
      </c>
      <c r="AN73" s="442" t="str">
        <f>IF(AM73="","",(VLOOKUP(AM73,'サイズ一覧(25年）'!$D:$AG,13,0)))</f>
        <v/>
      </c>
      <c r="AO73" s="443">
        <f>IF(AM73="","",VLOOKUP(AM73,'サイズ一覧(25年）'!$D:$Q,14,0))</f>
        <v>43600</v>
      </c>
      <c r="AP73" s="444"/>
      <c r="AQ73" s="442" t="str">
        <f>IF(AP73="","",(VLOOKUP(AP73,'サイズ一覧(25年）'!$D:$AG,13,0)))</f>
        <v/>
      </c>
      <c r="AR73" s="445" t="str">
        <f>IF(AP73="","",VLOOKUP(AP73,'サイズ一覧(25年）'!$D:$Q,14,0))</f>
        <v/>
      </c>
      <c r="AS73" s="587"/>
      <c r="AT73" s="328"/>
      <c r="AU73" s="655"/>
      <c r="AV73" s="544"/>
      <c r="AW73" s="856" t="s">
        <v>755</v>
      </c>
      <c r="AX73" s="510" t="s">
        <v>564</v>
      </c>
      <c r="AY73" s="517" t="str">
        <f>IF(AX73="","",(VLOOKUP(AX73,'サイズ一覧(25年）'!$D:$AG,13,0)))</f>
        <v/>
      </c>
      <c r="AZ73" s="418">
        <f>IF(AX73="","",VLOOKUP(AX73,'サイズ一覧(25年）'!$D:$Q,14,0))</f>
        <v>20400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IF(E74="","",VLOOKUP(E74,'サイズ一覧(25年）'!$D:$Q,14,0))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IF(H74="","",VLOOKUP(H74,'サイズ一覧(25年）'!$D:$Q,14,0))</f>
        <v>47700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IF(K74="","",VLOOKUP(K74,'サイズ一覧(25年）'!$D:$Q,14,0))</f>
        <v>44600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IF(N74="","",VLOOKUP(N74,'サイズ一覧(25年）'!$D:$Q,14,0))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IF(V74="","",VLOOKUP(V74,'サイズ一覧(25年）'!$D:$Q,14,0))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IF(Y74="","",VLOOKUP(Y74,'サイズ一覧(25年）'!$D:$Q,14,0))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IF(AB74="","",VLOOKUP(AB74,'サイズ一覧(25年）'!$D:$Q,14,0))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IF(AE74="","",VLOOKUP(AE74,'サイズ一覧(25年）'!$D:$Q,14,0))</f>
        <v>10800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IF(AM74="","",VLOOKUP(AM74,'サイズ一覧(25年）'!$D:$Q,14,0))</f>
        <v>34000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IF(AP74="","",VLOOKUP(AP74,'サイズ一覧(25年）'!$D:$Q,14,0))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IF(AX74="","",VLOOKUP(AX74,'サイズ一覧(25年）'!$D:$Q,14,0))</f>
        <v>20200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408"/>
      <c r="D75" s="377" t="s">
        <v>502</v>
      </c>
      <c r="E75" s="332" t="s">
        <v>1762</v>
      </c>
      <c r="F75" s="332" t="str">
        <f>IF(E75="","",(VLOOKUP(E75,'サイズ一覧(25年）'!$D:$AG,13,0)))</f>
        <v>★⑨</v>
      </c>
      <c r="G75" s="377">
        <f>IF(E75="","",VLOOKUP(E75,'サイズ一覧(25年）'!$D:$Q,14,0))</f>
        <v>50600</v>
      </c>
      <c r="H75" s="507"/>
      <c r="I75" s="332" t="str">
        <f>IF(H75="","",(VLOOKUP(H75,'サイズ一覧(25年）'!$D:$AG,13,0)))</f>
        <v/>
      </c>
      <c r="J75" s="377" t="str">
        <f>IF(H75="","",VLOOKUP(H75,'サイズ一覧(25年）'!$D:$Q,14,0))</f>
        <v/>
      </c>
      <c r="K75" s="332"/>
      <c r="L75" s="332" t="str">
        <f>IF(K75="","",(VLOOKUP(K75,'サイズ一覧(25年）'!$D:$AG,13,0)))</f>
        <v/>
      </c>
      <c r="M75" s="332" t="str">
        <f>IF(K75="","",VLOOKUP(K75,'サイズ一覧(25年）'!$D:$Q,14,0))</f>
        <v/>
      </c>
      <c r="N75" s="331"/>
      <c r="O75" s="332" t="str">
        <f>IF(N75="","",(VLOOKUP(N75,'サイズ一覧(25年）'!$D:$AG,13,0)))</f>
        <v/>
      </c>
      <c r="P75" s="377" t="str">
        <f>IF(N75="","",VLOOKUP(N75,'サイズ一覧(25年）'!$D:$Q,14,0))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373" t="s">
        <v>982</v>
      </c>
      <c r="AL75" s="420" t="s">
        <v>946</v>
      </c>
      <c r="AM75" s="421" t="s">
        <v>498</v>
      </c>
      <c r="AN75" s="375" t="str">
        <f>IF(AM75="","",(VLOOKUP(AM75,'サイズ一覧(25年）'!$D:$AG,13,0)))</f>
        <v/>
      </c>
      <c r="AO75" s="422">
        <f>IF(AM75="","",VLOOKUP(AM75,'サイズ一覧(25年）'!$D:$Q,14,0))</f>
        <v>36600</v>
      </c>
      <c r="AP75" s="376"/>
      <c r="AQ75" s="375" t="str">
        <f>IF(AP75="","",(VLOOKUP(AP75,'サイズ一覧(25年）'!$D:$AG,13,0)))</f>
        <v/>
      </c>
      <c r="AR75" s="335" t="str">
        <f>IF(AP75="","",VLOOKUP(AP75,'サイズ一覧(25年）'!$D:$Q,14,0))</f>
        <v/>
      </c>
      <c r="AS75" s="587"/>
      <c r="AT75" s="328"/>
      <c r="AU75" s="655"/>
      <c r="AV75" s="544"/>
      <c r="AW75" s="856" t="s">
        <v>756</v>
      </c>
      <c r="AX75" s="624" t="s">
        <v>566</v>
      </c>
      <c r="AY75" s="513" t="str">
        <f>IF(AX75="","",(VLOOKUP(AX75,'サイズ一覧(25年）'!$D:$AG,13,0)))</f>
        <v/>
      </c>
      <c r="AZ75" s="418">
        <f>IF(AX75="","",VLOOKUP(AX75,'サイズ一覧(25年）'!$D:$Q,14,0))</f>
        <v>20900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IF(E76="","",VLOOKUP(E76,'サイズ一覧(25年）'!$D:$Q,14,0))</f>
        <v>54100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IF(H76="","",VLOOKUP(H76,'サイズ一覧(25年）'!$D:$Q,14,0))</f>
        <v>49600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IF(K76="","",VLOOKUP(K76,'サイズ一覧(25年）'!$D:$Q,14,0))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IF(N76="","",VLOOKUP(N76,'サイズ一覧(25年）'!$D:$Q,14,0))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IF(AM76="","",VLOOKUP(AM76,'サイズ一覧(25年）'!$D:$Q,14,0))</f>
        <v>38700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IF(AP76="","",VLOOKUP(AP76,'サイズ一覧(25年）'!$D:$Q,14,0))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IF(AX76="","",VLOOKUP(AX76,'サイズ一覧(25年）'!$D:$Q,14,0))</f>
        <v>23200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373" t="s">
        <v>1472</v>
      </c>
      <c r="D77" s="374" t="s">
        <v>521</v>
      </c>
      <c r="E77" s="375"/>
      <c r="F77" s="375" t="str">
        <f>IF(E77="","",(VLOOKUP(E77,'サイズ一覧(25年）'!$D:$AG,13,0)))</f>
        <v/>
      </c>
      <c r="G77" s="377" t="str">
        <f>IF(E77="","",VLOOKUP(E77,'サイズ一覧(25年）'!$D:$Q,14,0))</f>
        <v/>
      </c>
      <c r="H77" s="420" t="s">
        <v>1170</v>
      </c>
      <c r="I77" s="375" t="str">
        <f>IF(H77="","",(VLOOKUP(H77,'サイズ一覧(25年）'!$D:$AG,13,0)))</f>
        <v>◇</v>
      </c>
      <c r="J77" s="377">
        <f>IF(H77="","",VLOOKUP(H77,'サイズ一覧(25年）'!$D:$Q,14,0))</f>
        <v>55700</v>
      </c>
      <c r="K77" s="375"/>
      <c r="L77" s="375" t="str">
        <f>IF(K77="","",(VLOOKUP(K77,'サイズ一覧(25年）'!$D:$AG,13,0)))</f>
        <v/>
      </c>
      <c r="M77" s="332" t="str">
        <f>IF(K77="","",VLOOKUP(K77,'サイズ一覧(25年）'!$D:$Q,14,0))</f>
        <v/>
      </c>
      <c r="N77" s="376"/>
      <c r="O77" s="375" t="str">
        <f>IF(N77="","",(VLOOKUP(N77,'サイズ一覧(25年）'!$D:$AG,13,0)))</f>
        <v/>
      </c>
      <c r="P77" s="377" t="str">
        <f>IF(N77="","",VLOOKUP(N77,'サイズ一覧(25年）'!$D:$Q,14,0))</f>
        <v/>
      </c>
      <c r="Q77" s="175"/>
      <c r="R77" s="995" t="s">
        <v>413</v>
      </c>
      <c r="S77" s="995" t="s">
        <v>414</v>
      </c>
      <c r="T77" s="991" t="s">
        <v>937</v>
      </c>
      <c r="U77" s="992"/>
      <c r="V77" s="991" t="s">
        <v>587</v>
      </c>
      <c r="W77" s="1013"/>
      <c r="X77" s="992"/>
      <c r="Y77" s="991" t="s">
        <v>587</v>
      </c>
      <c r="Z77" s="1013"/>
      <c r="AA77" s="992"/>
      <c r="AB77" s="991" t="s">
        <v>587</v>
      </c>
      <c r="AC77" s="1013"/>
      <c r="AD77" s="992"/>
      <c r="AH77" s="175"/>
      <c r="AI77" s="319"/>
      <c r="AJ77" s="311"/>
      <c r="AK77" s="412" t="s">
        <v>1341</v>
      </c>
      <c r="AL77" s="413" t="s">
        <v>748</v>
      </c>
      <c r="AM77" s="579" t="s">
        <v>1302</v>
      </c>
      <c r="AN77" s="415" t="str">
        <f>IF(AM77="","",(VLOOKUP(AM77,'サイズ一覧(25年）'!$D:$AG,13,0)))</f>
        <v/>
      </c>
      <c r="AO77" s="416">
        <f>IF(AM77="","",VLOOKUP(AM77,'サイズ一覧(25年）'!$D:$Q,14,0))</f>
        <v>40000</v>
      </c>
      <c r="AP77" s="417"/>
      <c r="AQ77" s="415" t="str">
        <f>IF(AP77="","",(VLOOKUP(AP77,'サイズ一覧(25年）'!$D:$AG,13,0)))</f>
        <v/>
      </c>
      <c r="AR77" s="418" t="str">
        <f>IF(AP77="","",VLOOKUP(AP77,'サイズ一覧(25年）'!$D:$Q,14,0))</f>
        <v/>
      </c>
      <c r="AS77" s="587"/>
      <c r="AT77" s="310"/>
      <c r="AU77" s="655"/>
      <c r="AV77" s="544"/>
      <c r="AW77" s="856" t="s">
        <v>1119</v>
      </c>
      <c r="AX77" s="624" t="s">
        <v>569</v>
      </c>
      <c r="AY77" s="513" t="str">
        <f>IF(AX77="","",(VLOOKUP(AX77,'サイズ一覧(25年）'!$D:$AG,13,0)))</f>
        <v/>
      </c>
      <c r="AZ77" s="418">
        <f>IF(AX77="","",VLOOKUP(AX77,'サイズ一覧(25年）'!$D:$Q,14,0))</f>
        <v>24400</v>
      </c>
      <c r="BD77" s="587"/>
      <c r="BE77" s="587"/>
      <c r="BF77" s="587"/>
      <c r="BG77" s="587"/>
      <c r="BH77" s="995" t="s">
        <v>413</v>
      </c>
      <c r="BI77" s="991" t="s">
        <v>1113</v>
      </c>
      <c r="BJ77" s="992"/>
      <c r="BK77" s="997" t="s">
        <v>1847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IF(E78="","",VLOOKUP(E78,'サイズ一覧(25年）'!$D:$Q,14,0))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IF(H78="","",VLOOKUP(H78,'サイズ一覧(25年）'!$D:$Q,14,0))</f>
        <v>59100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IF(K78="","",VLOOKUP(K78,'サイズ一覧(25年）'!$D:$Q,14,0))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IF(N78="","",VLOOKUP(N78,'サイズ一覧(25年）'!$D:$Q,14,0))</f>
        <v/>
      </c>
      <c r="Q78" s="175"/>
      <c r="R78" s="996"/>
      <c r="S78" s="996"/>
      <c r="T78" s="993"/>
      <c r="U78" s="994"/>
      <c r="V78" s="993" t="s">
        <v>1247</v>
      </c>
      <c r="W78" s="1016"/>
      <c r="X78" s="994"/>
      <c r="Y78" s="993" t="s">
        <v>670</v>
      </c>
      <c r="Z78" s="1016"/>
      <c r="AA78" s="994"/>
      <c r="AB78" s="99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IF(AM78="","",VLOOKUP(AM78,'サイズ一覧(25年）'!$D:$Q,14,0))</f>
        <v>38900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IF(AP78="","",VLOOKUP(AP78,'サイズ一覧(25年）'!$D:$Q,14,0))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IF(AX78="","",VLOOKUP(AX78,'サイズ一覧(25年）'!$D:$Q,14,0))</f>
        <v>12500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997" t="s">
        <v>514</v>
      </c>
      <c r="BL78" s="998"/>
      <c r="BM78" s="999"/>
      <c r="BN78" s="997" t="s">
        <v>515</v>
      </c>
      <c r="BO78" s="998"/>
      <c r="BP78" s="999"/>
      <c r="BQ78" s="1000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299" t="s">
        <v>1474</v>
      </c>
      <c r="D79" s="300" t="s">
        <v>538</v>
      </c>
      <c r="E79" s="301" t="s">
        <v>1767</v>
      </c>
      <c r="F79" s="301" t="str">
        <f>IF(E79="","",(VLOOKUP(E79,'サイズ一覧(25年）'!$D:$AG,13,0)))</f>
        <v>★⑨</v>
      </c>
      <c r="G79" s="302">
        <f>IF(E79="","",VLOOKUP(E79,'サイズ一覧(25年）'!$D:$Q,14,0))</f>
        <v>47900</v>
      </c>
      <c r="H79" s="379" t="s">
        <v>1840</v>
      </c>
      <c r="I79" s="301" t="str">
        <f>IF(H79="","",(VLOOKUP(H79,'サイズ一覧(25年）'!$D:$AG,13,0)))</f>
        <v>△★</v>
      </c>
      <c r="J79" s="302">
        <f>IF(H79="","",VLOOKUP(H79,'サイズ一覧(25年）'!$D:$Q,14,0))</f>
        <v>43900</v>
      </c>
      <c r="K79" s="301"/>
      <c r="L79" s="301" t="str">
        <f>IF(K79="","",(VLOOKUP(K79,'サイズ一覧(25年）'!$D:$AG,13,0)))</f>
        <v/>
      </c>
      <c r="M79" s="304" t="str">
        <f>IF(K79="","",VLOOKUP(K79,'サイズ一覧(25年）'!$D:$Q,14,0))</f>
        <v/>
      </c>
      <c r="N79" s="382"/>
      <c r="O79" s="301" t="str">
        <f>IF(N79="","",(VLOOKUP(N79,'サイズ一覧(25年）'!$D:$AG,13,0)))</f>
        <v/>
      </c>
      <c r="P79" s="302" t="str">
        <f>IF(N79="","",VLOOKUP(N79,'サイズ一覧(25年）'!$D:$Q,14,0))</f>
        <v/>
      </c>
      <c r="Q79" s="175"/>
      <c r="R79" s="306">
        <v>14</v>
      </c>
      <c r="S79" s="265">
        <v>80</v>
      </c>
      <c r="T79" s="490" t="s">
        <v>120</v>
      </c>
      <c r="U79" s="301" t="s">
        <v>336</v>
      </c>
      <c r="V79" s="382" t="s">
        <v>1264</v>
      </c>
      <c r="W79" s="301" t="str">
        <f>IF(V79="","",(VLOOKUP(V79,'サイズ一覧(25年）'!$D:$AG,13,0)))</f>
        <v/>
      </c>
      <c r="X79" s="304">
        <f>IF(V79="","",VLOOKUP(V79,'サイズ一覧(25年）'!$D:$Q,14,0))</f>
        <v>18300</v>
      </c>
      <c r="Y79" s="382"/>
      <c r="Z79" s="301" t="str">
        <f>IF(Y79="","",(VLOOKUP(Y79,'サイズ一覧(25年）'!$D:$AG,13,0)))</f>
        <v/>
      </c>
      <c r="AA79" s="304" t="str">
        <f>IF(Y79="","",VLOOKUP(Y79,'サイズ一覧(25年）'!$D:$Q,14,0))</f>
        <v/>
      </c>
      <c r="AB79" s="382"/>
      <c r="AC79" s="301" t="str">
        <f>IF(AB79="","",(VLOOKUP(AB79,'サイズ一覧(25年）'!$D:$AG,13,0)))</f>
        <v/>
      </c>
      <c r="AD79" s="302" t="str">
        <f>IF(AB79="","",VLOOKUP(AB79,'サイズ一覧(25年）'!$D:$Q,14,0))</f>
        <v/>
      </c>
      <c r="AH79" s="175"/>
      <c r="AI79" s="466"/>
      <c r="AJ79" s="311"/>
      <c r="AK79" s="312" t="s">
        <v>1513</v>
      </c>
      <c r="AL79" s="313" t="s">
        <v>1515</v>
      </c>
      <c r="AM79" s="576" t="s">
        <v>1512</v>
      </c>
      <c r="AN79" s="315" t="str">
        <f>IF(AM79="","",(VLOOKUP(AM79,'サイズ一覧(25年）'!$D:$AG,13,0)))</f>
        <v/>
      </c>
      <c r="AO79" s="316">
        <f>IF(AM79="","",VLOOKUP(AM79,'サイズ一覧(25年）'!$D:$Q,14,0))</f>
        <v>41900</v>
      </c>
      <c r="AP79" s="317"/>
      <c r="AQ79" s="315" t="str">
        <f>IF(AP79="","",(VLOOKUP(AP79,'サイズ一覧(25年）'!$D:$AG,13,0)))</f>
        <v/>
      </c>
      <c r="AR79" s="318" t="str">
        <f>IF(AP79="","",VLOOKUP(AP79,'サイズ一覧(25年）'!$D:$Q,14,0))</f>
        <v/>
      </c>
      <c r="AS79" s="587"/>
      <c r="AT79" s="328"/>
      <c r="AU79" s="655"/>
      <c r="AV79" s="544"/>
      <c r="AW79" s="856" t="s">
        <v>753</v>
      </c>
      <c r="AX79" s="624" t="s">
        <v>571</v>
      </c>
      <c r="AY79" s="524" t="str">
        <f>IF(AX79="","",(VLOOKUP(AX79,'サイズ一覧(25年）'!$D:$AG,13,0)))</f>
        <v/>
      </c>
      <c r="AZ79" s="418">
        <f>IF(AX79="","",VLOOKUP(AX79,'サイズ一覧(25年）'!$D:$Q,14,0))</f>
        <v>12800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IF(BK79="","",VLOOKUP(BK79,'サイズ一覧(25年）'!$D:$Q,14,0))</f>
        <v>21600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IF(BQ79="","",VLOOKUP(BQ79,'サイズ一覧(25年）'!$D:$Q,14,0))</f>
        <v>21600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IF(E80="","",VLOOKUP(E80,'サイズ一覧(25年）'!$D:$Q,14,0))</f>
        <v>52900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IF(H80="","",VLOOKUP(H80,'サイズ一覧(25年）'!$D:$Q,14,0))</f>
        <v>50000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IF(K80="","",VLOOKUP(K80,'サイズ一覧(25年）'!$D:$Q,14,0))</f>
        <v>46700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IF(N80="","",VLOOKUP(N80,'サイズ一覧(25年）'!$D:$Q,14,0))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IF(V80="","",VLOOKUP(V80,'サイズ一覧(25年）'!$D:$Q,14,0))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IF(Y80="","",VLOOKUP(Y80,'サイズ一覧(25年）'!$D:$Q,14,0))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IF(AB80="","",VLOOKUP(AB80,'サイズ一覧(25年）'!$D:$Q,14,0))</f>
        <v>17200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IF(AM80="","",VLOOKUP(AM80,'サイズ一覧(25年）'!$D:$Q,14,0))</f>
        <v>35500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IF(AP80="","",VLOOKUP(AP80,'サイズ一覧(25年）'!$D:$Q,14,0))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IF(AX80="","",VLOOKUP(AX80,'サイズ一覧(25年）'!$D:$Q,14,0))</f>
        <v>14400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IF(BK80="","",VLOOKUP(BK80,'サイズ一覧(25年）'!$D:$Q,14,0))</f>
        <v>23900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IF(BN80="","",VLOOKUP(BN80,'サイズ一覧(25年）'!$D:$Q,14,0))</f>
        <v>23900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IF(BQ80="","",VLOOKUP(BQ80,'サイズ一覧(25年）'!$D:$Q,14,0))</f>
        <v>23900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439" t="s">
        <v>1476</v>
      </c>
      <c r="D81" s="497" t="s">
        <v>419</v>
      </c>
      <c r="E81" s="442" t="s">
        <v>1765</v>
      </c>
      <c r="F81" s="442" t="str">
        <f>IF(E81="","",(VLOOKUP(E81,'サイズ一覧(25年）'!$D:$AG,13,0)))</f>
        <v>★⑨</v>
      </c>
      <c r="G81" s="498">
        <f>IF(E81="","",VLOOKUP(E81,'サイズ一覧(25年）'!$D:$Q,14,0))</f>
        <v>55700</v>
      </c>
      <c r="H81" s="440" t="s">
        <v>1174</v>
      </c>
      <c r="I81" s="442" t="str">
        <f>IF(H81="","",(VLOOKUP(H81,'サイズ一覧(25年）'!$D:$AG,13,0)))</f>
        <v>★</v>
      </c>
      <c r="J81" s="498">
        <f>IF(H81="","",VLOOKUP(H81,'サイズ一覧(25年）'!$D:$Q,14,0))</f>
        <v>52500</v>
      </c>
      <c r="K81" s="442"/>
      <c r="L81" s="442" t="str">
        <f>IF(K81="","",(VLOOKUP(K81,'サイズ一覧(25年）'!$D:$AG,13,0)))</f>
        <v/>
      </c>
      <c r="M81" s="499" t="str">
        <f>IF(K81="","",VLOOKUP(K81,'サイズ一覧(25年）'!$D:$Q,14,0))</f>
        <v/>
      </c>
      <c r="N81" s="444"/>
      <c r="O81" s="442" t="str">
        <f>IF(N81="","",(VLOOKUP(N81,'サイズ一覧(25年）'!$D:$AG,13,0)))</f>
        <v/>
      </c>
      <c r="P81" s="498" t="str">
        <f>IF(N81="","",VLOOKUP(N81,'サイズ一覧(25年）'!$D:$Q,14,0))</f>
        <v/>
      </c>
      <c r="Q81" s="175"/>
      <c r="R81" s="306">
        <v>13</v>
      </c>
      <c r="S81" s="265">
        <v>80</v>
      </c>
      <c r="T81" s="321" t="s">
        <v>104</v>
      </c>
      <c r="U81" s="323" t="s">
        <v>384</v>
      </c>
      <c r="V81" s="437"/>
      <c r="W81" s="435" t="str">
        <f>IF(V81="","",(VLOOKUP(V81,'サイズ一覧(25年）'!$D:$AG,13,0)))</f>
        <v/>
      </c>
      <c r="X81" s="436" t="str">
        <f>IF(V81="","",VLOOKUP(V81,'サイズ一覧(25年）'!$D:$Q,14,0))</f>
        <v/>
      </c>
      <c r="Y81" s="437" t="s">
        <v>666</v>
      </c>
      <c r="Z81" s="435" t="str">
        <f>IF(Y81="","",(VLOOKUP(Y81,'サイズ一覧(25年）'!$D:$AG,13,0)))</f>
        <v>△</v>
      </c>
      <c r="AA81" s="436">
        <f>IF(Y81="","",VLOOKUP(Y81,'サイズ一覧(25年）'!$D:$Q,14,0))</f>
        <v>10400</v>
      </c>
      <c r="AB81" s="437"/>
      <c r="AC81" s="435" t="str">
        <f>IF(AB81="","",(VLOOKUP(AB81,'サイズ一覧(25年）'!$D:$AG,13,0)))</f>
        <v/>
      </c>
      <c r="AD81" s="411" t="str">
        <f>IF(AB81="","",VLOOKUP(AB81,'サイズ一覧(25年）'!$D:$Q,14,0))</f>
        <v/>
      </c>
      <c r="AH81" s="175"/>
      <c r="AI81" s="319"/>
      <c r="AJ81" s="378">
        <v>60</v>
      </c>
      <c r="AK81" s="299" t="s">
        <v>983</v>
      </c>
      <c r="AL81" s="379" t="s">
        <v>522</v>
      </c>
      <c r="AM81" s="490"/>
      <c r="AN81" s="301" t="str">
        <f>IF(AM81="","",(VLOOKUP(AM81,'サイズ一覧(25年）'!$D:$AG,13,0)))</f>
        <v/>
      </c>
      <c r="AO81" s="381" t="str">
        <f>IF(AM81="","",VLOOKUP(AM81,'サイズ一覧(25年）'!$D:$Q,14,0))</f>
        <v/>
      </c>
      <c r="AP81" s="382" t="s">
        <v>1098</v>
      </c>
      <c r="AQ81" s="301" t="str">
        <f>IF(AP81="","",(VLOOKUP(AP81,'サイズ一覧(25年）'!$D:$AG,13,0)))</f>
        <v/>
      </c>
      <c r="AR81" s="383">
        <f>IF(AP81="","",VLOOKUP(AP81,'サイズ一覧(25年）'!$D:$Q,14,0))</f>
        <v>30600</v>
      </c>
      <c r="AS81" s="587"/>
      <c r="AT81" s="328"/>
      <c r="AU81" s="655"/>
      <c r="AV81" s="544"/>
      <c r="AW81" s="856" t="s">
        <v>760</v>
      </c>
      <c r="AX81" s="624" t="s">
        <v>573</v>
      </c>
      <c r="AY81" s="513" t="str">
        <f>IF(AX81="","",(VLOOKUP(AX81,'サイズ一覧(25年）'!$D:$AG,13,0)))</f>
        <v/>
      </c>
      <c r="AZ81" s="418">
        <f>IF(AX81="","",VLOOKUP(AX81,'サイズ一覧(25年）'!$D:$Q,14,0))</f>
        <v>15100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IF(BK81="","",VLOOKUP(BK81,'サイズ一覧(25年）'!$D:$Q,14,0))</f>
        <v>16000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IF(BN81="","",VLOOKUP(BN81,'サイズ一覧(25年）'!$D:$Q,14,0))</f>
        <v>16000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IF(BQ81="","",VLOOKUP(BQ81,'サイズ一覧(25年）'!$D:$Q,14,0))</f>
        <v>16000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IF(E82="","",VLOOKUP(E82,'サイズ一覧(25年）'!$D:$Q,14,0))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IF(H82="","",VLOOKUP(H82,'サイズ一覧(25年）'!$D:$Q,14,0))</f>
        <v>55100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IF(K82="","",VLOOKUP(K82,'サイズ一覧(25年）'!$D:$Q,14,0))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IF(N82="","",VLOOKUP(N82,'サイズ一覧(25年）'!$D:$Q,14,0))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IF(V82="","",VLOOKUP(V82,'サイズ一覧(25年）'!$D:$Q,14,0))</f>
        <v>11200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IF(Y82="","",VLOOKUP(Y82,'サイズ一覧(25年）'!$D:$Q,14,0))</f>
        <v>10400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IF(AB82="","",VLOOKUP(AB82,'サイズ一覧(25年）'!$D:$Q,14,0))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IF(AM82="","",VLOOKUP(AM82,'サイズ一覧(25年）'!$D:$Q,14,0))</f>
        <v>32400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IF(AP82="","",VLOOKUP(AP82,'サイズ一覧(25年）'!$D:$Q,14,0))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IF(AX82="","",VLOOKUP(AX82,'サイズ一覧(25年）'!$D:$Q,14,0))</f>
        <v>15500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307" t="s">
        <v>501</v>
      </c>
      <c r="D83" s="300" t="s">
        <v>502</v>
      </c>
      <c r="E83" s="301"/>
      <c r="F83" s="301" t="str">
        <f>IF(E83="","",(VLOOKUP(E83,'サイズ一覧(25年）'!$D:$AG,13,0)))</f>
        <v/>
      </c>
      <c r="G83" s="302" t="str">
        <f>IF(E83="","",VLOOKUP(E83,'サイズ一覧(25年）'!$D:$Q,14,0))</f>
        <v/>
      </c>
      <c r="H83" s="379"/>
      <c r="I83" s="301" t="str">
        <f>IF(H83="","",(VLOOKUP(H83,'サイズ一覧(25年）'!$D:$AG,13,0)))</f>
        <v/>
      </c>
      <c r="J83" s="302" t="str">
        <f>IF(H83="","",VLOOKUP(H83,'サイズ一覧(25年）'!$D:$Q,14,0))</f>
        <v/>
      </c>
      <c r="K83" s="301" t="s">
        <v>625</v>
      </c>
      <c r="L83" s="301" t="str">
        <f>IF(K83="","",(VLOOKUP(K83,'サイズ一覧(25年）'!$D:$AG,13,0)))</f>
        <v>△</v>
      </c>
      <c r="M83" s="304">
        <f>IF(K83="","",VLOOKUP(K83,'サイズ一覧(25年）'!$D:$Q,14,0))</f>
        <v>43200</v>
      </c>
      <c r="N83" s="382"/>
      <c r="O83" s="301" t="str">
        <f>IF(N83="","",(VLOOKUP(N83,'サイズ一覧(25年）'!$D:$AG,13,0)))</f>
        <v/>
      </c>
      <c r="P83" s="302" t="str">
        <f>IF(N83="","",VLOOKUP(N83,'サイズ一覧(25年）'!$D:$Q,14,0))</f>
        <v/>
      </c>
      <c r="Q83" s="175"/>
      <c r="R83" s="255"/>
      <c r="S83" s="348"/>
      <c r="T83" s="421" t="s">
        <v>106</v>
      </c>
      <c r="U83" s="375" t="s">
        <v>348</v>
      </c>
      <c r="V83" s="376" t="s">
        <v>1259</v>
      </c>
      <c r="W83" s="375" t="str">
        <f>IF(V83="","",(VLOOKUP(V83,'サイズ一覧(25年）'!$D:$AG,13,0)))</f>
        <v/>
      </c>
      <c r="X83" s="332">
        <f>IF(V83="","",VLOOKUP(V83,'サイズ一覧(25年）'!$D:$Q,14,0))</f>
        <v>13200</v>
      </c>
      <c r="Y83" s="376" t="s">
        <v>668</v>
      </c>
      <c r="Z83" s="375" t="str">
        <f>IF(Y83="","",(VLOOKUP(Y83,'サイズ一覧(25年）'!$D:$AG,13,0)))</f>
        <v>△</v>
      </c>
      <c r="AA83" s="332">
        <f>IF(Y83="","",VLOOKUP(Y83,'サイズ一覧(25年）'!$D:$Q,14,0))</f>
        <v>12100</v>
      </c>
      <c r="AB83" s="376"/>
      <c r="AC83" s="375" t="str">
        <f>IF(AB83="","",(VLOOKUP(AB83,'サイズ一覧(25年）'!$D:$AG,13,0)))</f>
        <v/>
      </c>
      <c r="AD83" s="411" t="str">
        <f>IF(AB83="","",VLOOKUP(AB83,'サイズ一覧(25年）'!$D:$Q,14,0))</f>
        <v/>
      </c>
      <c r="AH83" s="175"/>
      <c r="AI83" s="319"/>
      <c r="AJ83" s="320"/>
      <c r="AK83" s="433" t="s">
        <v>984</v>
      </c>
      <c r="AL83" s="486" t="s">
        <v>832</v>
      </c>
      <c r="AM83" s="467" t="s">
        <v>701</v>
      </c>
      <c r="AN83" s="435" t="str">
        <f>IF(AM83="","",(VLOOKUP(AM83,'サイズ一覧(25年）'!$D:$AG,13,0)))</f>
        <v/>
      </c>
      <c r="AO83" s="468">
        <f>IF(AM83="","",VLOOKUP(AM83,'サイズ一覧(25年）'!$D:$Q,14,0))</f>
        <v>35100</v>
      </c>
      <c r="AP83" s="437"/>
      <c r="AQ83" s="435" t="str">
        <f>IF(AP83="","",(VLOOKUP(AP83,'サイズ一覧(25年）'!$D:$AG,13,0)))</f>
        <v/>
      </c>
      <c r="AR83" s="470" t="str">
        <f>IF(AP83="","",VLOOKUP(AP83,'サイズ一覧(25年）'!$D:$Q,14,0))</f>
        <v/>
      </c>
      <c r="AS83" s="587"/>
      <c r="AT83" s="328"/>
      <c r="AU83" s="655"/>
      <c r="AV83" s="544"/>
      <c r="AW83" s="856" t="s">
        <v>752</v>
      </c>
      <c r="AX83" s="510" t="s">
        <v>575</v>
      </c>
      <c r="AY83" s="517" t="str">
        <f>IF(AX83="","",(VLOOKUP(AX83,'サイズ一覧(25年）'!$D:$AG,13,0)))</f>
        <v/>
      </c>
      <c r="AZ83" s="573">
        <f>IF(AX83="","",VLOOKUP(AX83,'サイズ一覧(25年）'!$D:$Q,14,0))</f>
        <v>16400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IF(E84="","",VLOOKUP(E84,'サイズ一覧(25年）'!$D:$Q,14,0))</f>
        <v>48900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IF(H84="","",VLOOKUP(H84,'サイズ一覧(25年）'!$D:$Q,14,0))</f>
        <v>46100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IF(K84="","",VLOOKUP(K84,'サイズ一覧(25年）'!$D:$Q,14,0))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IF(N84="","",VLOOKUP(N84,'サイズ一覧(25年）'!$D:$Q,14,0))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IF(V84="","",VLOOKUP(V84,'サイズ一覧(25年）'!$D:$Q,14,0))</f>
        <v>14500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IF(Y84="","",VLOOKUP(Y84,'サイズ一覧(25年）'!$D:$Q,14,0))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IF(AB84="","",VLOOKUP(AB84,'サイズ一覧(25年）'!$D:$Q,14,0))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IF(AM84="","",VLOOKUP(AM84,'サイズ一覧(25年）'!$D:$Q,14,0))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IF(AP84="","",VLOOKUP(AP84,'サイズ一覧(25年）'!$D:$Q,14,0))</f>
        <v>34200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IF(AX84="","",VLOOKUP(AX84,'サイズ一覧(25年）'!$D:$Q,14,0))</f>
        <v>18500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373" t="s">
        <v>1478</v>
      </c>
      <c r="D85" s="374" t="s">
        <v>521</v>
      </c>
      <c r="E85" s="375" t="s">
        <v>1769</v>
      </c>
      <c r="F85" s="375" t="str">
        <f>IF(E85="","",(VLOOKUP(E85,'サイズ一覧(25年）'!$D:$AG,13,0)))</f>
        <v>⑨</v>
      </c>
      <c r="G85" s="377">
        <f>IF(E85="","",VLOOKUP(E85,'サイズ一覧(25年）'!$D:$Q,14,0))</f>
        <v>50800</v>
      </c>
      <c r="H85" s="420" t="s">
        <v>1176</v>
      </c>
      <c r="I85" s="375" t="str">
        <f>IF(H85="","",(VLOOKUP(H85,'サイズ一覧(25年）'!$D:$AG,13,0)))</f>
        <v/>
      </c>
      <c r="J85" s="377">
        <f>IF(H85="","",VLOOKUP(H85,'サイズ一覧(25年）'!$D:$Q,14,0))</f>
        <v>47900</v>
      </c>
      <c r="K85" s="375" t="s">
        <v>626</v>
      </c>
      <c r="L85" s="375" t="str">
        <f>IF(K85="","",(VLOOKUP(K85,'サイズ一覧(25年）'!$D:$AG,13,0)))</f>
        <v>△</v>
      </c>
      <c r="M85" s="332">
        <f>IF(K85="","",VLOOKUP(K85,'サイズ一覧(25年）'!$D:$Q,14,0))</f>
        <v>44800</v>
      </c>
      <c r="N85" s="376"/>
      <c r="O85" s="375" t="str">
        <f>IF(N85="","",(VLOOKUP(N85,'サイズ一覧(25年）'!$D:$AG,13,0)))</f>
        <v/>
      </c>
      <c r="P85" s="377" t="str">
        <f>IF(N85="","",VLOOKUP(N85,'サイズ一覧(25年）'!$D:$Q,14,0))</f>
        <v/>
      </c>
      <c r="Q85" s="175"/>
      <c r="R85" s="306">
        <v>12</v>
      </c>
      <c r="S85" s="265">
        <v>80</v>
      </c>
      <c r="T85" s="490" t="s">
        <v>110</v>
      </c>
      <c r="U85" s="301" t="s">
        <v>393</v>
      </c>
      <c r="V85" s="382"/>
      <c r="W85" s="301" t="str">
        <f>IF(V85="","",(VLOOKUP(V85,'サイズ一覧(25年）'!$D:$AG,13,0)))</f>
        <v/>
      </c>
      <c r="X85" s="304" t="str">
        <f>IF(V85="","",VLOOKUP(V85,'サイズ一覧(25年）'!$D:$Q,14,0))</f>
        <v/>
      </c>
      <c r="Y85" s="382"/>
      <c r="Z85" s="301" t="str">
        <f>IF(Y85="","",(VLOOKUP(Y85,'サイズ一覧(25年）'!$D:$AG,13,0)))</f>
        <v/>
      </c>
      <c r="AA85" s="304" t="str">
        <f>IF(Y85="","",VLOOKUP(Y85,'サイズ一覧(25年）'!$D:$Q,14,0))</f>
        <v/>
      </c>
      <c r="AB85" s="382" t="s">
        <v>675</v>
      </c>
      <c r="AC85" s="301" t="str">
        <f>IF(AB85="","",(VLOOKUP(AB85,'サイズ一覧(25年）'!$D:$AG,13,0)))</f>
        <v/>
      </c>
      <c r="AD85" s="302">
        <f>IF(AB85="","",VLOOKUP(AB85,'サイズ一覧(25年）'!$D:$Q,14,0))</f>
        <v>8700</v>
      </c>
      <c r="AH85" s="175"/>
      <c r="AI85" s="319"/>
      <c r="AJ85" s="320">
        <v>65</v>
      </c>
      <c r="AK85" s="299" t="s">
        <v>747</v>
      </c>
      <c r="AL85" s="379" t="s">
        <v>529</v>
      </c>
      <c r="AM85" s="490" t="s">
        <v>702</v>
      </c>
      <c r="AN85" s="301" t="str">
        <f>IF(AM85="","",(VLOOKUP(AM85,'サイズ一覧(25年）'!$D:$AG,13,0)))</f>
        <v/>
      </c>
      <c r="AO85" s="381">
        <f>IF(AM85="","",VLOOKUP(AM85,'サイズ一覧(25年）'!$D:$Q,14,0))</f>
        <v>31400</v>
      </c>
      <c r="AP85" s="382"/>
      <c r="AQ85" s="301" t="str">
        <f>IF(AP85="","",(VLOOKUP(AP85,'サイズ一覧(25年）'!$D:$AG,13,0)))</f>
        <v/>
      </c>
      <c r="AR85" s="383" t="str">
        <f>IF(AP85="","",VLOOKUP(AP85,'サイズ一覧(25年）'!$D:$Q,14,0))</f>
        <v/>
      </c>
      <c r="AS85" s="587"/>
      <c r="AT85" s="328">
        <v>12</v>
      </c>
      <c r="AU85" s="651" t="s">
        <v>111</v>
      </c>
      <c r="AV85" s="609"/>
      <c r="AW85" s="851" t="s">
        <v>762</v>
      </c>
      <c r="AX85" s="610" t="s">
        <v>577</v>
      </c>
      <c r="AY85" s="481" t="str">
        <f>IF(AX85="","",(VLOOKUP(AX85,'サイズ一覧(25年）'!$D:$AG,13,0)))</f>
        <v/>
      </c>
      <c r="AZ85" s="383">
        <f>IF(AX85="","",VLOOKUP(AX85,'サイズ一覧(25年）'!$D:$Q,14,0))</f>
        <v>9800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IF(E86="","",VLOOKUP(E86,'サイズ一覧(25年）'!$D:$Q,14,0))</f>
        <v>53700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IF(H86="","",VLOOKUP(H86,'サイズ一覧(25年）'!$D:$Q,14,0))</f>
        <v>50700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IF(K86="","",VLOOKUP(K86,'サイズ一覧(25年）'!$D:$Q,14,0))</f>
        <v>47400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IF(N86="","",VLOOKUP(N86,'サイズ一覧(25年）'!$D:$Q,14,0))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IF(V86="","",VLOOKUP(V86,'サイズ一覧(25年）'!$D:$Q,14,0))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IF(Y86="","",VLOOKUP(Y86,'サイズ一覧(25年）'!$D:$Q,14,0))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IF(AB86="","",VLOOKUP(AB86,'サイズ一覧(25年）'!$D:$Q,14,0))</f>
        <v>9600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IF(AM86="","",VLOOKUP(AM86,'サイズ一覧(25年）'!$D:$Q,14,0))</f>
        <v>28600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IF(AP86="","",VLOOKUP(AP86,'サイズ一覧(25年）'!$D:$Q,14,0))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IF(AX86="","",VLOOKUP(AX86,'サイズ一覧(25年）'!$D:$Q,14,0))</f>
        <v>12600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412" t="s">
        <v>901</v>
      </c>
      <c r="D87" s="462" t="s">
        <v>529</v>
      </c>
      <c r="E87" s="415"/>
      <c r="F87" s="415" t="str">
        <f>IF(E87="","",(VLOOKUP(E87,'サイズ一覧(25年）'!$D:$AG,13,0)))</f>
        <v/>
      </c>
      <c r="G87" s="463" t="str">
        <f>IF(E87="","",VLOOKUP(E87,'サイズ一覧(25年）'!$D:$Q,14,0))</f>
        <v/>
      </c>
      <c r="H87" s="413" t="s">
        <v>1178</v>
      </c>
      <c r="I87" s="415" t="str">
        <f>IF(H87="","",(VLOOKUP(H87,'サイズ一覧(25年）'!$D:$AG,13,0)))</f>
        <v>△◇</v>
      </c>
      <c r="J87" s="463">
        <f>IF(H87="","",VLOOKUP(H87,'サイズ一覧(25年）'!$D:$Q,14,0))</f>
        <v>51800</v>
      </c>
      <c r="K87" s="415"/>
      <c r="L87" s="415" t="str">
        <f>IF(K87="","",(VLOOKUP(K87,'サイズ一覧(25年）'!$D:$AG,13,0)))</f>
        <v/>
      </c>
      <c r="M87" s="464" t="str">
        <f>IF(K87="","",VLOOKUP(K87,'サイズ一覧(25年）'!$D:$Q,14,0))</f>
        <v/>
      </c>
      <c r="N87" s="417"/>
      <c r="O87" s="415" t="str">
        <f>IF(N87="","",(VLOOKUP(N87,'サイズ一覧(25年）'!$D:$AG,13,0)))</f>
        <v/>
      </c>
      <c r="P87" s="463" t="str">
        <f>IF(N87="","",VLOOKUP(N87,'サイズ一覧(25年）'!$D:$Q,14,0))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408"/>
      <c r="AL87" s="420" t="s">
        <v>1811</v>
      </c>
      <c r="AM87" s="421" t="s">
        <v>1812</v>
      </c>
      <c r="AN87" s="375" t="str">
        <f>IF(AM87="","",(VLOOKUP(AM87,'サイズ一覧(25年）'!$D:$AG,13,0)))</f>
        <v/>
      </c>
      <c r="AO87" s="422">
        <f>IF(AM87="","",VLOOKUP(AM87,'サイズ一覧(25年）'!$D:$Q,14,0))</f>
        <v>30300</v>
      </c>
      <c r="AP87" s="376"/>
      <c r="AQ87" s="375" t="str">
        <f>IF(AP87="","",(VLOOKUP(AP87,'サイズ一覧(25年）'!$D:$AG,13,0)))</f>
        <v/>
      </c>
      <c r="AR87" s="335" t="str">
        <f>IF(AP87="","",VLOOKUP(AP87,'サイズ一覧(25年）'!$D:$Q,14,0))</f>
        <v/>
      </c>
      <c r="AS87" s="587"/>
      <c r="AT87" s="328"/>
      <c r="AU87" s="651" t="s">
        <v>585</v>
      </c>
      <c r="AV87" s="609"/>
      <c r="AW87" s="851" t="s">
        <v>764</v>
      </c>
      <c r="AX87" s="610" t="s">
        <v>579</v>
      </c>
      <c r="AY87" s="481" t="str">
        <f>IF(AX87="","",(VLOOKUP(AX87,'サイズ一覧(25年）'!$D:$AG,13,0)))</f>
        <v/>
      </c>
      <c r="AZ87" s="383">
        <f>IF(AX87="","",VLOOKUP(AX87,'サイズ一覧(25年）'!$D:$Q,14,0))</f>
        <v>13700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IF(E88="","",VLOOKUP(E88,'サイズ一覧(25年）'!$D:$Q,14,0))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IF(H88="","",VLOOKUP(H88,'サイズ一覧(25年）'!$D:$Q,14,0))</f>
        <v>38700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IF(K88="","",VLOOKUP(K88,'サイズ一覧(25年）'!$D:$Q,14,0))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IF(N88="","",VLOOKUP(N88,'サイズ一覧(25年）'!$D:$Q,14,0))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IF(AM88="","",VLOOKUP(AM88,'サイズ一覧(25年）'!$D:$Q,14,0))</f>
        <v>32900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IF(AP88="","",VLOOKUP(AP88,'サイズ一覧(25年）'!$D:$Q,14,0))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IF(AX88="","",VLOOKUP(AX88,'サイズ一覧(25年）'!$D:$Q,14,0))</f>
        <v>14400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412" t="s">
        <v>505</v>
      </c>
      <c r="D89" s="462" t="s">
        <v>506</v>
      </c>
      <c r="E89" s="415"/>
      <c r="F89" s="415" t="str">
        <f>IF(E89="","",(VLOOKUP(E89,'サイズ一覧(25年）'!$D:$AG,13,0)))</f>
        <v/>
      </c>
      <c r="G89" s="463" t="str">
        <f>IF(E89="","",VLOOKUP(E89,'サイズ一覧(25年）'!$D:$Q,14,0))</f>
        <v/>
      </c>
      <c r="H89" s="413"/>
      <c r="I89" s="415" t="str">
        <f>IF(H89="","",(VLOOKUP(H89,'サイズ一覧(25年）'!$D:$AG,13,0)))</f>
        <v/>
      </c>
      <c r="J89" s="463" t="str">
        <f>IF(H89="","",VLOOKUP(H89,'サイズ一覧(25年）'!$D:$Q,14,0))</f>
        <v/>
      </c>
      <c r="K89" s="415"/>
      <c r="L89" s="415" t="str">
        <f>IF(K89="","",(VLOOKUP(K89,'サイズ一覧(25年）'!$D:$AG,13,0)))</f>
        <v/>
      </c>
      <c r="M89" s="464" t="str">
        <f>IF(K89="","",VLOOKUP(K89,'サイズ一覧(25年）'!$D:$Q,14,0))</f>
        <v/>
      </c>
      <c r="N89" s="417" t="s">
        <v>540</v>
      </c>
      <c r="O89" s="415" t="str">
        <f>IF(N89="","",(VLOOKUP(N89,'サイズ一覧(25年）'!$D:$AG,13,0)))</f>
        <v>△★</v>
      </c>
      <c r="P89" s="463">
        <f>IF(N89="","",VLOOKUP(N89,'サイズ一覧(25年）'!$D:$Q,14,0))</f>
        <v>37500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373" t="s">
        <v>152</v>
      </c>
      <c r="AL89" s="420" t="s">
        <v>381</v>
      </c>
      <c r="AM89" s="321" t="s">
        <v>432</v>
      </c>
      <c r="AN89" s="323" t="str">
        <f>IF(AM89="","",(VLOOKUP(AM89,'サイズ一覧(25年）'!$D:$AG,13,0)))</f>
        <v/>
      </c>
      <c r="AO89" s="324">
        <f>IF(AM89="","",VLOOKUP(AM89,'サイズ一覧(25年）'!$D:$Q,14,0))</f>
        <v>34900</v>
      </c>
      <c r="AP89" s="326"/>
      <c r="AQ89" s="323" t="str">
        <f>IF(AP89="","",(VLOOKUP(AP89,'サイズ一覧(25年）'!$D:$AG,13,0)))</f>
        <v/>
      </c>
      <c r="AR89" s="335" t="str">
        <f>IF(AP89="","",VLOOKUP(AP89,'サイズ一覧(25年）'!$D:$Q,14,0))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IF(E90="","",VLOOKUP(E90,'サイズ一覧(25年）'!$D:$Q,14,0))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IF(H90="","",VLOOKUP(H90,'サイズ一覧(25年）'!$D:$Q,14,0))</f>
        <v>32300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IF(K90="","",VLOOKUP(K90,'サイズ一覧(25年）'!$D:$Q,14,0))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IF(N90="","",VLOOKUP(N90,'サイズ一覧(25年）'!$D:$Q,14,0))</f>
        <v/>
      </c>
      <c r="Q90" s="175"/>
      <c r="R90" s="995" t="s">
        <v>413</v>
      </c>
      <c r="S90" s="995" t="s">
        <v>414</v>
      </c>
      <c r="T90" s="991" t="s">
        <v>937</v>
      </c>
      <c r="U90" s="992"/>
      <c r="V90" s="991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IF(AM90="","",VLOOKUP(AM90,'サイズ一覧(25年）'!$D:$Q,14,0))</f>
        <v>36300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IF(AP90="","",VLOOKUP(AP90,'サイズ一覧(25年）'!$D:$Q,14,0))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408" t="s">
        <v>867</v>
      </c>
      <c r="D91" s="409" t="s">
        <v>536</v>
      </c>
      <c r="E91" s="323"/>
      <c r="F91" s="323" t="str">
        <f>IF(E91="","",(VLOOKUP(E91,'サイズ一覧(25年）'!$D:$AG,13,0)))</f>
        <v/>
      </c>
      <c r="G91" s="377" t="str">
        <f>IF(E91="","",VLOOKUP(E91,'サイズ一覧(25年）'!$D:$Q,14,0))</f>
        <v/>
      </c>
      <c r="H91" s="322"/>
      <c r="I91" s="323" t="str">
        <f>IF(H91="","",(VLOOKUP(H91,'サイズ一覧(25年）'!$D:$AG,13,0)))</f>
        <v/>
      </c>
      <c r="J91" s="377" t="str">
        <f>IF(H91="","",VLOOKUP(H91,'サイズ一覧(25年）'!$D:$Q,14,0))</f>
        <v/>
      </c>
      <c r="K91" s="323" t="s">
        <v>868</v>
      </c>
      <c r="L91" s="323" t="str">
        <f>IF(K91="","",(VLOOKUP(K91,'サイズ一覧(25年）'!$D:$AG,13,0)))</f>
        <v/>
      </c>
      <c r="M91" s="332">
        <f>IF(K91="","",VLOOKUP(K91,'サイズ一覧(25年）'!$D:$Q,14,0))</f>
        <v>36800</v>
      </c>
      <c r="N91" s="326"/>
      <c r="O91" s="323" t="str">
        <f>IF(N91="","",(VLOOKUP(N91,'サイズ一覧(25年）'!$D:$AG,13,0)))</f>
        <v/>
      </c>
      <c r="P91" s="411" t="str">
        <f>IF(N91="","",VLOOKUP(N91,'サイズ一覧(25年）'!$D:$Q,14,0))</f>
        <v/>
      </c>
      <c r="Q91" s="175"/>
      <c r="R91" s="996"/>
      <c r="S91" s="996"/>
      <c r="T91" s="993"/>
      <c r="U91" s="994"/>
      <c r="V91" s="99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439" t="s">
        <v>154</v>
      </c>
      <c r="AL91" s="440" t="s">
        <v>986</v>
      </c>
      <c r="AM91" s="419" t="s">
        <v>703</v>
      </c>
      <c r="AN91" s="442" t="str">
        <f>IF(AM91="","",(VLOOKUP(AM91,'サイズ一覧(25年）'!$D:$AG,13,0)))</f>
        <v/>
      </c>
      <c r="AO91" s="443">
        <f>IF(AM91="","",VLOOKUP(AM91,'サイズ一覧(25年）'!$D:$Q,14,0))</f>
        <v>37400</v>
      </c>
      <c r="AP91" s="444"/>
      <c r="AQ91" s="442" t="str">
        <f>IF(AP91="","",(VLOOKUP(AP91,'サイズ一覧(25年）'!$D:$AG,13,0)))</f>
        <v/>
      </c>
      <c r="AR91" s="445" t="str">
        <f>IF(AP91="","",VLOOKUP(AP91,'サイズ一覧(25年）'!$D:$Q,14,0))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IF(E92="","",VLOOKUP(E92,'サイズ一覧(25年）'!$D:$Q,14,0))</f>
        <v>41900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IF(H92="","",VLOOKUP(H92,'サイズ一覧(25年）'!$D:$Q,14,0))</f>
        <v>38600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IF(K92="","",VLOOKUP(K92,'サイズ一覧(25年）'!$D:$Q,14,0))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IF(N92="","",VLOOKUP(N92,'サイズ一覧(25年）'!$D:$Q,14,0))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IF(V92="","",VLOOKUP(V92,'サイズ一覧(25年）'!$D:$Q,14,0))</f>
        <v>110300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IF(AM92="","",VLOOKUP(AM92,'サイズ一覧(25年）'!$D:$Q,14,0))</f>
        <v>40900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IF(AP92="","",VLOOKUP(AP92,'サイズ一覧(25年）'!$D:$Q,14,0))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373" t="s">
        <v>1481</v>
      </c>
      <c r="D93" s="374" t="s">
        <v>1470</v>
      </c>
      <c r="E93" s="375"/>
      <c r="F93" s="375" t="str">
        <f>IF(E93="","",(VLOOKUP(E93,'サイズ一覧(25年）'!$D:$AG,13,0)))</f>
        <v/>
      </c>
      <c r="G93" s="377" t="str">
        <f>IF(E93="","",VLOOKUP(E93,'サイズ一覧(25年）'!$D:$Q,14,0))</f>
        <v/>
      </c>
      <c r="H93" s="420"/>
      <c r="I93" s="375" t="str">
        <f>IF(H93="","",(VLOOKUP(H93,'サイズ一覧(25年）'!$D:$AG,13,0)))</f>
        <v/>
      </c>
      <c r="J93" s="377" t="str">
        <f>IF(H93="","",VLOOKUP(H93,'サイズ一覧(25年）'!$D:$Q,14,0))</f>
        <v/>
      </c>
      <c r="K93" s="375" t="s">
        <v>630</v>
      </c>
      <c r="L93" s="375" t="str">
        <f>IF(K93="","",(VLOOKUP(K93,'サイズ一覧(25年）'!$D:$AG,13,0)))</f>
        <v/>
      </c>
      <c r="M93" s="332">
        <f>IF(K93="","",VLOOKUP(K93,'サイズ一覧(25年）'!$D:$Q,14,0))</f>
        <v>42000</v>
      </c>
      <c r="N93" s="376"/>
      <c r="O93" s="375" t="str">
        <f>IF(N93="","",(VLOOKUP(N93,'サイズ一覧(25年）'!$D:$AG,13,0)))</f>
        <v/>
      </c>
      <c r="P93" s="377" t="str">
        <f>IF(N93="","",VLOOKUP(N93,'サイズ一覧(25年）'!$D:$Q,14,0))</f>
        <v/>
      </c>
      <c r="Q93" s="175"/>
      <c r="R93" s="632"/>
      <c r="S93" s="633">
        <v>45</v>
      </c>
      <c r="T93" s="634" t="s">
        <v>873</v>
      </c>
      <c r="U93" s="541" t="s">
        <v>529</v>
      </c>
      <c r="V93" s="635" t="s">
        <v>878</v>
      </c>
      <c r="W93" s="541" t="str">
        <f>IF(V93="","",(VLOOKUP(V93,'サイズ一覧(25年）'!$D:$AG,13,0)))</f>
        <v>◇</v>
      </c>
      <c r="X93" s="316">
        <f>IF(V93="","",VLOOKUP(V93,'サイズ一覧(25年）'!$D:$Q,14,0))</f>
        <v>76800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307" t="s">
        <v>988</v>
      </c>
      <c r="AL93" s="628" t="s">
        <v>948</v>
      </c>
      <c r="AM93" s="384"/>
      <c r="AN93" s="308" t="str">
        <f>IF(AM93="","",(VLOOKUP(AM93,'サイズ一覧(25年）'!$D:$AG,13,0)))</f>
        <v/>
      </c>
      <c r="AO93" s="450" t="str">
        <f>IF(AM93="","",VLOOKUP(AM93,'サイズ一覧(25年）'!$D:$Q,14,0))</f>
        <v/>
      </c>
      <c r="AP93" s="309" t="s">
        <v>1102</v>
      </c>
      <c r="AQ93" s="301" t="str">
        <f>IF(AP93="","",(VLOOKUP(AP93,'サイズ一覧(25年）'!$D:$AG,13,0)))</f>
        <v/>
      </c>
      <c r="AR93" s="640">
        <f>IF(AP93="","",VLOOKUP(AP93,'サイズ一覧(25年）'!$D:$Q,14,0))</f>
        <v>33300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IF(E94="","",VLOOKUP(E94,'サイズ一覧(25年）'!$D:$Q,14,0))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IF(H94="","",VLOOKUP(H94,'サイズ一覧(25年）'!$D:$Q,14,0))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IF(K94="","",VLOOKUP(K94,'サイズ一覧(25年）'!$D:$Q,14,0))</f>
        <v>47700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IF(N94="","",VLOOKUP(N94,'サイズ一覧(25年）'!$D:$Q,14,0))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IF(V94="","",VLOOKUP(V94,'サイズ一覧(25年）'!$D:$Q,14,0))</f>
        <v>72500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IF(AM94="","",VLOOKUP(AM94,'サイズ一覧(25年）'!$D:$Q,14,0))</f>
        <v>33200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IF(AP94="","",VLOOKUP(AP94,'サイズ一覧(25年）'!$D:$Q,14,0))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299" t="s">
        <v>509</v>
      </c>
      <c r="D95" s="300" t="s">
        <v>510</v>
      </c>
      <c r="E95" s="301" t="s">
        <v>1780</v>
      </c>
      <c r="F95" s="301" t="str">
        <f>IF(E95="","",(VLOOKUP(E95,'サイズ一覧(25年）'!$D:$AG,13,0)))</f>
        <v>⑨</v>
      </c>
      <c r="G95" s="302">
        <f>IF(E95="","",VLOOKUP(E95,'サイズ一覧(25年）'!$D:$Q,14,0))</f>
        <v>39000</v>
      </c>
      <c r="H95" s="379" t="s">
        <v>1186</v>
      </c>
      <c r="I95" s="301" t="str">
        <f>IF(H95="","",(VLOOKUP(H95,'サイズ一覧(25年）'!$D:$AG,13,0)))</f>
        <v/>
      </c>
      <c r="J95" s="302">
        <f>IF(H95="","",VLOOKUP(H95,'サイズ一覧(25年）'!$D:$Q,14,0))</f>
        <v>36600</v>
      </c>
      <c r="K95" s="301"/>
      <c r="L95" s="301" t="str">
        <f>IF(K95="","",(VLOOKUP(K95,'サイズ一覧(25年）'!$D:$AG,13,0)))</f>
        <v/>
      </c>
      <c r="M95" s="304" t="str">
        <f>IF(K95="","",VLOOKUP(K95,'サイズ一覧(25年）'!$D:$Q,14,0))</f>
        <v/>
      </c>
      <c r="N95" s="382"/>
      <c r="O95" s="301" t="str">
        <f>IF(N95="","",(VLOOKUP(N95,'サイズ一覧(25年）'!$D:$AG,13,0)))</f>
        <v/>
      </c>
      <c r="P95" s="302" t="str">
        <f>IF(N95="","",VLOOKUP(N95,'サイズ一覧(25年）'!$D:$Q,14,0))</f>
        <v/>
      </c>
      <c r="Q95" s="175"/>
      <c r="R95" s="630">
        <v>18</v>
      </c>
      <c r="S95" s="631">
        <v>50</v>
      </c>
      <c r="T95" s="490" t="s">
        <v>285</v>
      </c>
      <c r="U95" s="301" t="s">
        <v>286</v>
      </c>
      <c r="V95" s="382" t="s">
        <v>287</v>
      </c>
      <c r="W95" s="301" t="str">
        <f>IF(V95="","",(VLOOKUP(V95,'サイズ一覧(25年）'!$D:$AG,13,0)))</f>
        <v/>
      </c>
      <c r="X95" s="381">
        <f>IF(V95="","",VLOOKUP(V95,'サイズ一覧(25年）'!$D:$Q,14,0))</f>
        <v>63100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IF(E96="","",VLOOKUP(E96,'サイズ一覧(25年）'!$D:$Q,14,0))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IF(H96="","",VLOOKUP(H96,'サイズ一覧(25年）'!$D:$Q,14,0))</f>
        <v>39500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IF(K96="","",VLOOKUP(K96,'サイズ一覧(25年）'!$D:$Q,14,0))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IF(N96="","",VLOOKUP(N96,'サイズ一覧(25年）'!$D:$Q,14,0))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IF(V96="","",VLOOKUP(V96,'サイズ一覧(25年）'!$D:$Q,14,0))</f>
        <v>52300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433"/>
      <c r="D97" s="374" t="s">
        <v>502</v>
      </c>
      <c r="E97" s="375" t="s">
        <v>1779</v>
      </c>
      <c r="F97" s="375" t="str">
        <f>IF(E97="","",(VLOOKUP(E97,'サイズ一覧(25年）'!$D:$AG,13,0)))</f>
        <v>★⑨</v>
      </c>
      <c r="G97" s="377">
        <f>IF(E97="","",VLOOKUP(E97,'サイズ一覧(25年）'!$D:$Q,14,0))</f>
        <v>41900</v>
      </c>
      <c r="H97" s="420"/>
      <c r="I97" s="375" t="str">
        <f>IF(H97="","",(VLOOKUP(H97,'サイズ一覧(25年）'!$D:$AG,13,0)))</f>
        <v/>
      </c>
      <c r="J97" s="377" t="str">
        <f>IF(H97="","",VLOOKUP(H97,'サイズ一覧(25年）'!$D:$Q,14,0))</f>
        <v/>
      </c>
      <c r="K97" s="375"/>
      <c r="L97" s="375" t="str">
        <f>IF(K97="","",(VLOOKUP(K97,'サイズ一覧(25年）'!$D:$AG,13,0)))</f>
        <v/>
      </c>
      <c r="M97" s="332" t="str">
        <f>IF(K97="","",VLOOKUP(K97,'サイズ一覧(25年）'!$D:$Q,14,0))</f>
        <v/>
      </c>
      <c r="N97" s="376"/>
      <c r="O97" s="375" t="str">
        <f>IF(N97="","",(VLOOKUP(N97,'サイズ一覧(25年）'!$D:$AG,13,0)))</f>
        <v/>
      </c>
      <c r="P97" s="377" t="str">
        <f>IF(N97="","",VLOOKUP(N97,'サイズ一覧(25年）'!$D:$Q,14,0))</f>
        <v/>
      </c>
      <c r="Q97" s="175"/>
      <c r="R97" s="636">
        <v>17</v>
      </c>
      <c r="S97" s="639">
        <v>55</v>
      </c>
      <c r="T97" s="384" t="s">
        <v>908</v>
      </c>
      <c r="U97" s="308" t="s">
        <v>533</v>
      </c>
      <c r="V97" s="309" t="s">
        <v>1120</v>
      </c>
      <c r="W97" s="308" t="str">
        <f>IF(V97="","",(VLOOKUP(V97,'サイズ一覧(25年）'!$D:$AG,13,0)))</f>
        <v/>
      </c>
      <c r="X97" s="450">
        <f>IF(V97="","",VLOOKUP(V97,'サイズ一覧(25年）'!$D:$Q,14,0))</f>
        <v>56700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IF(E98="","",VLOOKUP(E98,'サイズ一覧(25年）'!$D:$Q,14,0))</f>
        <v>44800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IF(H98="","",VLOOKUP(H98,'サイズ一覧(25年）'!$D:$Q,14,0))</f>
        <v>42200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IF(K98="","",VLOOKUP(K98,'サイズ一覧(25年）'!$D:$Q,14,0))</f>
        <v>39500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IF(N98="","",VLOOKUP(N98,'サイズ一覧(25年）'!$D:$Q,14,0))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IF(V98="","",VLOOKUP(V98,'サイズ一覧(25年）'!$D:$Q,14,0))</f>
        <v>40000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439" t="s">
        <v>1485</v>
      </c>
      <c r="D99" s="374" t="s">
        <v>538</v>
      </c>
      <c r="E99" s="375"/>
      <c r="F99" s="375" t="str">
        <f>IF(E99="","",(VLOOKUP(E99,'サイズ一覧(25年）'!$D:$AG,13,0)))</f>
        <v/>
      </c>
      <c r="G99" s="377" t="str">
        <f>IF(E99="","",VLOOKUP(E99,'サイズ一覧(25年）'!$D:$Q,14,0))</f>
        <v/>
      </c>
      <c r="H99" s="420" t="s">
        <v>1189</v>
      </c>
      <c r="I99" s="375" t="str">
        <f>IF(H99="","",(VLOOKUP(H99,'サイズ一覧(25年）'!$D:$AG,13,0)))</f>
        <v/>
      </c>
      <c r="J99" s="377">
        <f>IF(H99="","",VLOOKUP(H99,'サイズ一覧(25年）'!$D:$Q,14,0))</f>
        <v>45400</v>
      </c>
      <c r="K99" s="375"/>
      <c r="L99" s="375" t="str">
        <f>IF(K99="","",(VLOOKUP(K99,'サイズ一覧(25年）'!$D:$AG,13,0)))</f>
        <v/>
      </c>
      <c r="M99" s="332" t="str">
        <f>IF(K99="","",VLOOKUP(K99,'サイズ一覧(25年）'!$D:$Q,14,0))</f>
        <v/>
      </c>
      <c r="N99" s="376"/>
      <c r="O99" s="375" t="str">
        <f>IF(N99="","",(VLOOKUP(N99,'サイズ一覧(25年）'!$D:$AG,13,0)))</f>
        <v/>
      </c>
      <c r="P99" s="377" t="str">
        <f>IF(N99="","",VLOOKUP(N99,'サイズ一覧(25年）'!$D:$Q,14,0))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IF(E100="","",VLOOKUP(E100,'サイズ一覧(25年）'!$D:$Q,14,0))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IF(H100="","",VLOOKUP(H100,'サイズ一覧(25年）'!$D:$Q,14,0))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IF(K100="","",VLOOKUP(K100,'サイズ一覧(25年）'!$D:$Q,14,0))</f>
        <v>46600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IF(N100="","",VLOOKUP(N100,'サイズ一覧(25年）'!$D:$Q,14,0))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299" t="s">
        <v>1487</v>
      </c>
      <c r="D101" s="300" t="s">
        <v>1488</v>
      </c>
      <c r="E101" s="301"/>
      <c r="F101" s="301" t="str">
        <f>IF(E101="","",(VLOOKUP(E101,'サイズ一覧(25年）'!$D:$AG,13,0)))</f>
        <v/>
      </c>
      <c r="G101" s="302" t="str">
        <f>IF(E101="","",VLOOKUP(E101,'サイズ一覧(25年）'!$D:$Q,14,0))</f>
        <v/>
      </c>
      <c r="H101" s="379" t="s">
        <v>1827</v>
      </c>
      <c r="I101" s="301" t="str">
        <f>IF(H101="","",(VLOOKUP(H101,'サイズ一覧(25年）'!$D:$AG,13,0)))</f>
        <v/>
      </c>
      <c r="J101" s="302">
        <f>IF(H101="","",VLOOKUP(H101,'サイズ一覧(25年）'!$D:$Q,14,0))</f>
        <v>29400</v>
      </c>
      <c r="K101" s="301"/>
      <c r="L101" s="301" t="str">
        <f>IF(K101="","",(VLOOKUP(K101,'サイズ一覧(25年）'!$D:$AG,13,0)))</f>
        <v/>
      </c>
      <c r="M101" s="304" t="str">
        <f>IF(K101="","",VLOOKUP(K101,'サイズ一覧(25年）'!$D:$Q,14,0))</f>
        <v/>
      </c>
      <c r="N101" s="382"/>
      <c r="O101" s="301" t="str">
        <f>IF(N101="","",(VLOOKUP(N101,'サイズ一覧(25年）'!$D:$AG,13,0)))</f>
        <v/>
      </c>
      <c r="P101" s="302" t="str">
        <f>IF(N101="","",VLOOKUP(N101,'サイズ一覧(25年）'!$D:$Q,14,0))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IF(E102="","",VLOOKUP(E102,'サイズ一覧(25年）'!$D:$Q,14,0))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IF(H102="","",VLOOKUP(H102,'サイズ一覧(25年）'!$D:$Q,14,0))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IF(K102="","",VLOOKUP(K102,'サイズ一覧(25年）'!$D:$Q,14,0))</f>
        <v>32600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IF(N102="","",VLOOKUP(N102,'サイズ一覧(25年）'!$D:$Q,14,0))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299" t="s">
        <v>1491</v>
      </c>
      <c r="D103" s="300" t="s">
        <v>508</v>
      </c>
      <c r="E103" s="301" t="s">
        <v>1791</v>
      </c>
      <c r="F103" s="301" t="str">
        <f>IF(E103="","",(VLOOKUP(E103,'サイズ一覧(25年）'!$D:$AG,13,0)))</f>
        <v>⑨</v>
      </c>
      <c r="G103" s="302">
        <f>IF(E103="","",VLOOKUP(E103,'サイズ一覧(25年）'!$D:$Q,14,0))</f>
        <v>28100</v>
      </c>
      <c r="H103" s="379" t="s">
        <v>1828</v>
      </c>
      <c r="I103" s="301" t="str">
        <f>IF(H103="","",(VLOOKUP(H103,'サイズ一覧(25年）'!$D:$AG,13,0)))</f>
        <v/>
      </c>
      <c r="J103" s="302">
        <f>IF(H103="","",VLOOKUP(H103,'サイズ一覧(25年）'!$D:$Q,14,0))</f>
        <v>26600</v>
      </c>
      <c r="K103" s="301" t="s">
        <v>642</v>
      </c>
      <c r="L103" s="301" t="str">
        <f>IF(K103="","",(VLOOKUP(K103,'サイズ一覧(25年）'!$D:$AG,13,0)))</f>
        <v>△</v>
      </c>
      <c r="M103" s="304">
        <f>IF(K103="","",VLOOKUP(K103,'サイズ一覧(25年）'!$D:$Q,14,0))</f>
        <v>24900</v>
      </c>
      <c r="N103" s="382"/>
      <c r="O103" s="301" t="str">
        <f>IF(N103="","",(VLOOKUP(N103,'サイズ一覧(25年）'!$D:$AG,13,0)))</f>
        <v/>
      </c>
      <c r="P103" s="302" t="str">
        <f>IF(N103="","",VLOOKUP(N103,'サイズ一覧(25年）'!$D:$Q,14,0))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IF(E104="","",VLOOKUP(E104,'サイズ一覧(25年）'!$D:$Q,14,0))</f>
        <v>32100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IF(H104="","",VLOOKUP(H104,'サイズ一覧(25年）'!$D:$Q,14,0))</f>
        <v>29500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IF(K104="","",VLOOKUP(K104,'サイズ一覧(25年）'!$D:$Q,14,0))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IF(N104="","",VLOOKUP(N104,'サイズ一覧(25年）'!$D:$Q,14,0))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439" t="s">
        <v>1493</v>
      </c>
      <c r="D105" s="497" t="s">
        <v>1490</v>
      </c>
      <c r="E105" s="442" t="s">
        <v>1789</v>
      </c>
      <c r="F105" s="442" t="str">
        <f>IF(E105="","",(VLOOKUP(E105,'サイズ一覧(25年）'!$D:$AG,13,0)))</f>
        <v>⑩</v>
      </c>
      <c r="G105" s="498">
        <f>IF(E105="","",VLOOKUP(E105,'サイズ一覧(25年）'!$D:$Q,14,0))</f>
        <v>33100</v>
      </c>
      <c r="H105" s="440" t="s">
        <v>1202</v>
      </c>
      <c r="I105" s="442" t="str">
        <f>IF(H105="","",(VLOOKUP(H105,'サイズ一覧(25年）'!$D:$AG,13,0)))</f>
        <v/>
      </c>
      <c r="J105" s="498">
        <f>IF(H105="","",VLOOKUP(H105,'サイズ一覧(25年）'!$D:$Q,14,0))</f>
        <v>31300</v>
      </c>
      <c r="K105" s="442"/>
      <c r="L105" s="442" t="str">
        <f>IF(K105="","",(VLOOKUP(K105,'サイズ一覧(25年）'!$D:$AG,13,0)))</f>
        <v/>
      </c>
      <c r="M105" s="499" t="str">
        <f>IF(K105="","",VLOOKUP(K105,'サイズ一覧(25年）'!$D:$Q,14,0))</f>
        <v/>
      </c>
      <c r="N105" s="444"/>
      <c r="O105" s="442" t="str">
        <f>IF(N105="","",(VLOOKUP(N105,'サイズ一覧(25年）'!$D:$AG,13,0)))</f>
        <v/>
      </c>
      <c r="P105" s="498" t="str">
        <f>IF(N105="","",VLOOKUP(N105,'サイズ一覧(25年）'!$D:$Q,14,0))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IF(E106="","",VLOOKUP(E106,'サイズ一覧(25年）'!$D:$Q,14,0))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IF(H106="","",VLOOKUP(H106,'サイズ一覧(25年）'!$D:$Q,14,0))</f>
        <v>33100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IF(K106="","",VLOOKUP(K106,'サイズ一覧(25年）'!$D:$Q,14,0))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IF(N106="","",VLOOKUP(N106,'サイズ一覧(25年）'!$D:$Q,14,0))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412" t="s">
        <v>591</v>
      </c>
      <c r="D107" s="462" t="s">
        <v>468</v>
      </c>
      <c r="E107" s="415"/>
      <c r="F107" s="415" t="str">
        <f>IF(E107="","",(VLOOKUP(E107,'サイズ一覧(25年）'!$D:$AG,13,0)))</f>
        <v/>
      </c>
      <c r="G107" s="463" t="str">
        <f>IF(E107="","",VLOOKUP(E107,'サイズ一覧(25年）'!$D:$Q,14,0))</f>
        <v/>
      </c>
      <c r="H107" s="413"/>
      <c r="I107" s="415" t="str">
        <f>IF(H107="","",(VLOOKUP(H107,'サイズ一覧(25年）'!$D:$AG,13,0)))</f>
        <v/>
      </c>
      <c r="J107" s="463" t="str">
        <f>IF(H107="","",VLOOKUP(H107,'サイズ一覧(25年）'!$D:$Q,14,0))</f>
        <v/>
      </c>
      <c r="K107" s="415"/>
      <c r="L107" s="415" t="str">
        <f>IF(K107="","",(VLOOKUP(K107,'サイズ一覧(25年）'!$D:$AG,13,0)))</f>
        <v/>
      </c>
      <c r="M107" s="464" t="str">
        <f>IF(K107="","",VLOOKUP(K107,'サイズ一覧(25年）'!$D:$Q,14,0))</f>
        <v/>
      </c>
      <c r="N107" s="417" t="s">
        <v>544</v>
      </c>
      <c r="O107" s="415" t="str">
        <f>IF(N107="","",(VLOOKUP(N107,'サイズ一覧(25年）'!$D:$AG,13,0)))</f>
        <v>△</v>
      </c>
      <c r="P107" s="463">
        <f>IF(N107="","",VLOOKUP(N107,'サイズ一覧(25年）'!$D:$Q,14,0))</f>
        <v>31600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IF(E108="","",VLOOKUP(E108,'サイズ一覧(25年）'!$D:$Q,14,0))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IF(H108="","",VLOOKUP(H108,'サイズ一覧(25年）'!$D:$Q,14,0))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IF(K108="","",VLOOKUP(K108,'サイズ一覧(25年）'!$D:$Q,14,0))</f>
        <v>18800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IF(N108="","",VLOOKUP(N108,'サイズ一覧(25年）'!$D:$Q,14,0))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412" t="s">
        <v>1831</v>
      </c>
      <c r="D109" s="463" t="s">
        <v>1832</v>
      </c>
      <c r="E109" s="464" t="s">
        <v>1799</v>
      </c>
      <c r="F109" s="464" t="str">
        <f>IF(E109="","",(VLOOKUP(E109,'サイズ一覧(25年）'!$D:$AG,13,0)))</f>
        <v>⑨</v>
      </c>
      <c r="G109" s="463">
        <f>IF(E109="","",VLOOKUP(E109,'サイズ一覧(25年）'!$D:$Q,14,0))</f>
        <v>24200</v>
      </c>
      <c r="H109" s="524" t="s">
        <v>1216</v>
      </c>
      <c r="I109" s="464" t="str">
        <f>IF(H109="","",(VLOOKUP(H109,'サイズ一覧(25年）'!$D:$AG,13,0)))</f>
        <v/>
      </c>
      <c r="J109" s="463">
        <f>IF(H109="","",VLOOKUP(H109,'サイズ一覧(25年）'!$D:$Q,14,0))</f>
        <v>22800</v>
      </c>
      <c r="K109" s="464" t="s">
        <v>651</v>
      </c>
      <c r="L109" s="464" t="str">
        <f>IF(K109="","",(VLOOKUP(K109,'サイズ一覧(25年）'!$D:$AG,13,0)))</f>
        <v>△</v>
      </c>
      <c r="M109" s="464">
        <f>IF(K109="","",VLOOKUP(K109,'サイズ一覧(25年）'!$D:$Q,14,0))</f>
        <v>21400</v>
      </c>
      <c r="N109" s="512"/>
      <c r="O109" s="464" t="str">
        <f>IF(N109="","",(VLOOKUP(N109,'サイズ一覧(25年）'!$D:$AG,13,0)))</f>
        <v/>
      </c>
      <c r="P109" s="463" t="str">
        <f>IF(N109="","",VLOOKUP(N109,'サイズ一覧(25年）'!$D:$Q,14,0))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Y60:AA60"/>
    <mergeCell ref="A1:AH1"/>
    <mergeCell ref="E8:G8"/>
    <mergeCell ref="E9:G9"/>
    <mergeCell ref="V8:X8"/>
    <mergeCell ref="V9:X9"/>
    <mergeCell ref="N8:P8"/>
    <mergeCell ref="N9:P9"/>
    <mergeCell ref="K8:M8"/>
    <mergeCell ref="K9:M9"/>
    <mergeCell ref="H8:J8"/>
    <mergeCell ref="H9:J9"/>
    <mergeCell ref="T8:U9"/>
    <mergeCell ref="Y8:AA8"/>
    <mergeCell ref="AB8:AD8"/>
    <mergeCell ref="A8:A9"/>
    <mergeCell ref="B8:B9"/>
    <mergeCell ref="C8:D9"/>
    <mergeCell ref="R8:R9"/>
    <mergeCell ref="S8:S9"/>
    <mergeCell ref="Y9:AA9"/>
    <mergeCell ref="AB9:AD9"/>
    <mergeCell ref="V37:X37"/>
    <mergeCell ref="V38:X38"/>
    <mergeCell ref="BA8:BC8"/>
    <mergeCell ref="AX38:AZ38"/>
    <mergeCell ref="AX37:AZ37"/>
    <mergeCell ref="BA37:BC37"/>
    <mergeCell ref="BD37:BF37"/>
    <mergeCell ref="AT37:AT38"/>
    <mergeCell ref="AU37:AW38"/>
    <mergeCell ref="R90:R91"/>
    <mergeCell ref="S90:S91"/>
    <mergeCell ref="R37:R38"/>
    <mergeCell ref="S37:S38"/>
    <mergeCell ref="R77:R78"/>
    <mergeCell ref="S77:S78"/>
    <mergeCell ref="R60:R61"/>
    <mergeCell ref="S60:S61"/>
    <mergeCell ref="AE60:AG60"/>
    <mergeCell ref="AE61:AG61"/>
    <mergeCell ref="V77:X77"/>
    <mergeCell ref="V78:X78"/>
    <mergeCell ref="Y77:AA77"/>
    <mergeCell ref="Y78:AA78"/>
    <mergeCell ref="AB77:AD77"/>
    <mergeCell ref="AB78:AD78"/>
    <mergeCell ref="V61:X61"/>
    <mergeCell ref="Y61:AA61"/>
    <mergeCell ref="AB60:AD60"/>
    <mergeCell ref="AI1:BG1"/>
    <mergeCell ref="AT56:AT57"/>
    <mergeCell ref="AU56:AU57"/>
    <mergeCell ref="AV56:AW57"/>
    <mergeCell ref="AX56:AZ56"/>
    <mergeCell ref="AX57:AZ57"/>
    <mergeCell ref="BD38:BF38"/>
    <mergeCell ref="BA38:BC38"/>
    <mergeCell ref="AP9:AR9"/>
    <mergeCell ref="AX9:AZ9"/>
    <mergeCell ref="BA9:BC9"/>
    <mergeCell ref="AM8:AO8"/>
    <mergeCell ref="AE8:AG8"/>
    <mergeCell ref="AK8:AL9"/>
    <mergeCell ref="AE9:AG9"/>
    <mergeCell ref="BD9:BF9"/>
    <mergeCell ref="AP8:AR8"/>
    <mergeCell ref="AT8:AT9"/>
    <mergeCell ref="AU8:AU9"/>
    <mergeCell ref="AV8:AW9"/>
    <mergeCell ref="AX8:AZ8"/>
    <mergeCell ref="BD8:BF8"/>
    <mergeCell ref="Y37:AA37"/>
    <mergeCell ref="Y38:AA38"/>
    <mergeCell ref="AB37:AD37"/>
    <mergeCell ref="AB38:AD38"/>
    <mergeCell ref="AE37:AG37"/>
    <mergeCell ref="AE38:AG38"/>
    <mergeCell ref="AM9:AO9"/>
    <mergeCell ref="AI8:AI9"/>
    <mergeCell ref="AJ8:AJ9"/>
    <mergeCell ref="BH1:CF1"/>
    <mergeCell ref="BH8:BH9"/>
    <mergeCell ref="BI8:BI9"/>
    <mergeCell ref="BJ8:BP8"/>
    <mergeCell ref="BK9:BM9"/>
    <mergeCell ref="BN9:BP9"/>
    <mergeCell ref="BQ8:BS8"/>
    <mergeCell ref="BQ9:BS9"/>
    <mergeCell ref="BT8:BY8"/>
    <mergeCell ref="BT9:BV9"/>
    <mergeCell ref="BW9:BY9"/>
    <mergeCell ref="T37:U38"/>
    <mergeCell ref="T60:U61"/>
    <mergeCell ref="T77:U78"/>
    <mergeCell ref="T90:U91"/>
    <mergeCell ref="BH77:BH78"/>
    <mergeCell ref="BI77:BJ78"/>
    <mergeCell ref="BK77:BS77"/>
    <mergeCell ref="BK78:BM78"/>
    <mergeCell ref="BN78:BP78"/>
    <mergeCell ref="BQ78:BS78"/>
    <mergeCell ref="BI54:BI55"/>
    <mergeCell ref="BJ54:BM54"/>
    <mergeCell ref="BN54:BP54"/>
    <mergeCell ref="BN55:BP55"/>
    <mergeCell ref="BK55:BM55"/>
    <mergeCell ref="AT65:AT66"/>
    <mergeCell ref="AU65:AV66"/>
    <mergeCell ref="AX65:AZ65"/>
    <mergeCell ref="AX66:AZ66"/>
    <mergeCell ref="BH54:BH55"/>
    <mergeCell ref="V60:X60"/>
    <mergeCell ref="V90:X90"/>
    <mergeCell ref="V91:X91"/>
    <mergeCell ref="AB61:AD61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F189"/>
  <sheetViews>
    <sheetView showGridLines="0" tabSelected="1" view="pageBreakPreview" zoomScale="55" zoomScaleNormal="75" zoomScaleSheetLayoutView="55" workbookViewId="0">
      <selection activeCell="F24" sqref="F24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10.37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1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995" t="s">
        <v>413</v>
      </c>
      <c r="B8" s="995" t="s">
        <v>414</v>
      </c>
      <c r="C8" s="991" t="s">
        <v>937</v>
      </c>
      <c r="D8" s="992"/>
      <c r="E8" s="991" t="s">
        <v>1457</v>
      </c>
      <c r="F8" s="1023"/>
      <c r="G8" s="1024"/>
      <c r="H8" s="991" t="s">
        <v>587</v>
      </c>
      <c r="I8" s="1013"/>
      <c r="J8" s="992"/>
      <c r="K8" s="991" t="s">
        <v>587</v>
      </c>
      <c r="L8" s="1013"/>
      <c r="M8" s="992"/>
      <c r="N8" s="991" t="s">
        <v>587</v>
      </c>
      <c r="O8" s="1013"/>
      <c r="P8" s="992"/>
      <c r="Q8" s="139"/>
      <c r="R8" s="995" t="s">
        <v>413</v>
      </c>
      <c r="S8" s="995" t="s">
        <v>414</v>
      </c>
      <c r="T8" s="991" t="s">
        <v>937</v>
      </c>
      <c r="U8" s="992"/>
      <c r="V8" s="991" t="s">
        <v>587</v>
      </c>
      <c r="W8" s="1023"/>
      <c r="X8" s="1024"/>
      <c r="Y8" s="991" t="s">
        <v>587</v>
      </c>
      <c r="Z8" s="1013"/>
      <c r="AA8" s="992"/>
      <c r="AB8" s="991" t="s">
        <v>587</v>
      </c>
      <c r="AC8" s="1013"/>
      <c r="AD8" s="992"/>
      <c r="AE8" s="1019"/>
      <c r="AF8" s="1019"/>
      <c r="AG8" s="1019"/>
      <c r="AH8" s="658"/>
      <c r="AI8" s="995" t="s">
        <v>413</v>
      </c>
      <c r="AJ8" s="995" t="s">
        <v>414</v>
      </c>
      <c r="AK8" s="991" t="s">
        <v>937</v>
      </c>
      <c r="AL8" s="992"/>
      <c r="AM8" s="991" t="s">
        <v>1846</v>
      </c>
      <c r="AN8" s="1013"/>
      <c r="AO8" s="992"/>
      <c r="AP8" s="1020" t="s">
        <v>932</v>
      </c>
      <c r="AQ8" s="1021"/>
      <c r="AR8" s="1022"/>
      <c r="AS8" s="138"/>
      <c r="AT8" s="995" t="s">
        <v>413</v>
      </c>
      <c r="AU8" s="995" t="s">
        <v>414</v>
      </c>
      <c r="AV8" s="991" t="s">
        <v>937</v>
      </c>
      <c r="AW8" s="992"/>
      <c r="AX8" s="991" t="s">
        <v>1846</v>
      </c>
      <c r="AY8" s="1013"/>
      <c r="AZ8" s="992"/>
      <c r="BA8" s="991" t="s">
        <v>932</v>
      </c>
      <c r="BB8" s="1013"/>
      <c r="BC8" s="992"/>
      <c r="BD8" s="991" t="s">
        <v>933</v>
      </c>
      <c r="BE8" s="1013"/>
      <c r="BF8" s="992"/>
      <c r="BG8" s="239"/>
      <c r="BH8" s="995" t="s">
        <v>413</v>
      </c>
      <c r="BI8" s="1003" t="s">
        <v>937</v>
      </c>
      <c r="BJ8" s="1018" t="s">
        <v>1845</v>
      </c>
      <c r="BK8" s="1018" t="s">
        <v>1458</v>
      </c>
      <c r="BL8" s="1018"/>
      <c r="BM8" s="1018"/>
      <c r="BN8" s="1018"/>
      <c r="BO8" s="1018"/>
      <c r="BP8" s="1018"/>
      <c r="BQ8" s="1006" t="s">
        <v>934</v>
      </c>
      <c r="BR8" s="1007"/>
      <c r="BS8" s="1008"/>
      <c r="BT8" s="100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993" t="s">
        <v>1728</v>
      </c>
      <c r="F9" s="1025"/>
      <c r="G9" s="1026"/>
      <c r="H9" s="993" t="s">
        <v>1247</v>
      </c>
      <c r="I9" s="1016"/>
      <c r="J9" s="994"/>
      <c r="K9" s="993" t="s">
        <v>670</v>
      </c>
      <c r="L9" s="1016"/>
      <c r="M9" s="994"/>
      <c r="N9" s="993" t="s">
        <v>466</v>
      </c>
      <c r="O9" s="1016"/>
      <c r="P9" s="994"/>
      <c r="Q9" s="139"/>
      <c r="R9" s="996"/>
      <c r="S9" s="996"/>
      <c r="T9" s="993"/>
      <c r="U9" s="994"/>
      <c r="V9" s="993" t="s">
        <v>1728</v>
      </c>
      <c r="W9" s="1025"/>
      <c r="X9" s="1026"/>
      <c r="Y9" s="993" t="s">
        <v>1247</v>
      </c>
      <c r="Z9" s="1016"/>
      <c r="AA9" s="994"/>
      <c r="AB9" s="99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993" t="s">
        <v>424</v>
      </c>
      <c r="AN9" s="1016"/>
      <c r="AO9" s="994"/>
      <c r="AP9" s="993" t="s">
        <v>935</v>
      </c>
      <c r="AQ9" s="1016"/>
      <c r="AR9" s="994"/>
      <c r="AS9" s="138"/>
      <c r="AT9" s="996"/>
      <c r="AU9" s="996"/>
      <c r="AV9" s="993"/>
      <c r="AW9" s="994"/>
      <c r="AX9" s="993" t="s">
        <v>424</v>
      </c>
      <c r="AY9" s="1016"/>
      <c r="AZ9" s="994"/>
      <c r="BA9" s="993" t="s">
        <v>935</v>
      </c>
      <c r="BB9" s="1016"/>
      <c r="BC9" s="994"/>
      <c r="BD9" s="993" t="s">
        <v>936</v>
      </c>
      <c r="BE9" s="1016"/>
      <c r="BF9" s="994"/>
      <c r="BG9" s="192"/>
      <c r="BH9" s="996"/>
      <c r="BI9" s="1004"/>
      <c r="BJ9" s="242" t="s">
        <v>938</v>
      </c>
      <c r="BK9" s="1006" t="s">
        <v>939</v>
      </c>
      <c r="BL9" s="1007"/>
      <c r="BM9" s="1008"/>
      <c r="BN9" s="1000" t="s">
        <v>941</v>
      </c>
      <c r="BO9" s="1001"/>
      <c r="BP9" s="1002"/>
      <c r="BQ9" s="1006" t="s">
        <v>940</v>
      </c>
      <c r="BR9" s="1007"/>
      <c r="BS9" s="1008"/>
      <c r="BT9" s="1006" t="s">
        <v>939</v>
      </c>
      <c r="BU9" s="1007"/>
      <c r="BV9" s="1008"/>
      <c r="BW9" s="1000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IF(E10="","",VLOOKUP(E10,'サイズ一覧(25年）'!$D:$V,17,0))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IF(H10="","",VLOOKUP(H10,'サイズ一覧(25年）'!$D:$V,17,0))</f>
        <v>125500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IF(K10="","",VLOOKUP(K10,'サイズ一覧(25年）'!$D:$V,17,0))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IF(N10="","",VLOOKUP(N10,'サイズ一覧(25年）'!$D:$V,17,0))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IF(V10="","",VLOOKUP(V10,'サイズ一覧(25年）'!$D:$V,17,0))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IF(Y10="","",VLOOKUP(Y10,'サイズ一覧(25年）'!$D:$V,17,0))</f>
        <v>49000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IF(AB10="","",VLOOKUP(AB10,'サイズ一覧(25年）'!$D:$V,17,0))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IF(AM10="","",VLOOKUP(AM10,'サイズ一覧(25年）'!$D:$V,17,0))</f>
        <v>118100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IF(AP10="","",VLOOKUP(AP10,'サイズ一覧(25年）'!$D:$V,17,0))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IF(AX10="","",VLOOKUP(AX10,'サイズ一覧(25年）'!$D:$V,17,0))</f>
        <v>31200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IF(BA10="","",VLOOKUP(BA10,'サイズ一覧(25年）'!$D:$V,17,0))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IF(BD10="","",VLOOKUP(BD10,'サイズ一覧(25年）'!$D:$V,17,0))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IF(BK10="","",VLOOKUP(BK10,'サイズ一覧(25年）'!$D:$V,17,0))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IF(BN10="","",VLOOKUP(BN10,'サイズ一覧(25年）'!$D:$V,17,0))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IF(BQ10="","",VLOOKUP(BQ10,'サイズ一覧(25年）'!$D:$V,17,0))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IF(BT10="","",VLOOKUP(BT10,'サイズ一覧(25年）'!$D:$V,17,0))</f>
        <v>33300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IF(BW10="","",VLOOKUP(BW10,'サイズ一覧(25年）'!$D:$V,17,0))</f>
        <v/>
      </c>
    </row>
    <row r="11" spans="1:84" s="134" customFormat="1" ht="21" customHeight="1">
      <c r="A11" s="255"/>
      <c r="B11" s="265">
        <v>40</v>
      </c>
      <c r="C11" s="299" t="s">
        <v>1499</v>
      </c>
      <c r="D11" s="300" t="s">
        <v>500</v>
      </c>
      <c r="E11" s="301"/>
      <c r="F11" s="301" t="str">
        <f>IF(E11="","",(VLOOKUP(E11,'サイズ一覧(25年）'!$D:$AG,13,0)))</f>
        <v/>
      </c>
      <c r="G11" s="302" t="str">
        <f>IF(E11="","",VLOOKUP(E11,'サイズ一覧(25年）'!$D:$V,17,0))</f>
        <v/>
      </c>
      <c r="H11" s="303" t="s">
        <v>1498</v>
      </c>
      <c r="I11" s="304" t="str">
        <f>IF(H11="","",(VLOOKUP(H11,'サイズ一覧(25年）'!$D:$AG,13,0)))</f>
        <v>★◇</v>
      </c>
      <c r="J11" s="302">
        <f>IF(H11="","",VLOOKUP(H11,'サイズ一覧(25年）'!$D:$V,17,0))</f>
        <v>95000</v>
      </c>
      <c r="K11" s="304"/>
      <c r="L11" s="304" t="str">
        <f>IF(K11="","",(VLOOKUP(K11,'サイズ一覧(25年）'!$D:$AG,13,0)))</f>
        <v/>
      </c>
      <c r="M11" s="304" t="str">
        <f>IF(K11="","",VLOOKUP(K11,'サイズ一覧(25年）'!$D:$V,17,0))</f>
        <v/>
      </c>
      <c r="N11" s="305"/>
      <c r="O11" s="304" t="str">
        <f>IF(N11="","",(VLOOKUP(N11,'サイズ一覧(25年）'!$D:$AG,13,0)))</f>
        <v/>
      </c>
      <c r="P11" s="302" t="str">
        <f>IF(N11="","",VLOOKUP(N11,'サイズ一覧(25年）'!$D:$V,17,0))</f>
        <v/>
      </c>
      <c r="Q11" s="63"/>
      <c r="R11" s="306">
        <v>18</v>
      </c>
      <c r="S11" s="265">
        <v>60</v>
      </c>
      <c r="T11" s="439" t="s">
        <v>1126</v>
      </c>
      <c r="U11" s="374" t="s">
        <v>832</v>
      </c>
      <c r="V11" s="375" t="s">
        <v>1759</v>
      </c>
      <c r="W11" s="375" t="str">
        <f>IF(V11="","",(VLOOKUP(V11,'サイズ一覧(25年）'!$D:$AG,13,0)))</f>
        <v>★⑩</v>
      </c>
      <c r="X11" s="332">
        <f>IF(V11="","",VLOOKUP(V11,'サイズ一覧(25年）'!$D:$V,17,0))</f>
        <v>47900</v>
      </c>
      <c r="Y11" s="376" t="s">
        <v>1163</v>
      </c>
      <c r="Z11" s="375" t="str">
        <f>IF(Y11="","",(VLOOKUP(Y11,'サイズ一覧(25年）'!$D:$AG,13,0)))</f>
        <v>△★</v>
      </c>
      <c r="AA11" s="377">
        <f>IF(Y11="","",VLOOKUP(Y11,'サイズ一覧(25年）'!$D:$V,17,0))</f>
        <v>46400</v>
      </c>
      <c r="AB11" s="376"/>
      <c r="AC11" s="375" t="str">
        <f>IF(AB11="","",(VLOOKUP(AB11,'サイズ一覧(25年）'!$D:$AG,13,0)))</f>
        <v/>
      </c>
      <c r="AD11" s="377" t="str">
        <f>IF(AB11="","",VLOOKUP(AB11,'サイズ一覧(25年）'!$D:$V,17,0))</f>
        <v/>
      </c>
      <c r="AE11" s="849"/>
      <c r="AF11" s="849"/>
      <c r="AG11" s="849"/>
      <c r="AH11" s="63"/>
      <c r="AI11" s="310"/>
      <c r="AJ11" s="311">
        <v>35</v>
      </c>
      <c r="AK11" s="312" t="s">
        <v>1409</v>
      </c>
      <c r="AL11" s="313" t="s">
        <v>467</v>
      </c>
      <c r="AM11" s="314" t="s">
        <v>1437</v>
      </c>
      <c r="AN11" s="315" t="str">
        <f>IF(AM11="","",(VLOOKUP(AM11,'サイズ一覧(25年）'!$D:$AG,13,0)))</f>
        <v>★</v>
      </c>
      <c r="AO11" s="316">
        <f>IF(AM11="","",VLOOKUP(AM11,'サイズ一覧(25年）'!$D:$V,17,0))</f>
        <v>102800</v>
      </c>
      <c r="AP11" s="317"/>
      <c r="AQ11" s="315" t="str">
        <f>IF(AP11="","",(VLOOKUP(AP11,'サイズ一覧(25年）'!$D:$AG,13,0)))</f>
        <v/>
      </c>
      <c r="AR11" s="318" t="str">
        <f>IF(AP11="","",VLOOKUP(AP11,'サイズ一覧(25年）'!$D:$V,17,0))</f>
        <v/>
      </c>
      <c r="AS11" s="138"/>
      <c r="AT11" s="319"/>
      <c r="AU11" s="320">
        <v>65</v>
      </c>
      <c r="AV11" s="321" t="s">
        <v>63</v>
      </c>
      <c r="AW11" s="322" t="s">
        <v>325</v>
      </c>
      <c r="AX11" s="321"/>
      <c r="AY11" s="323" t="str">
        <f>IF(AX11="","",(VLOOKUP(AX11,'サイズ一覧(25年）'!$D:$AG,13,0)))</f>
        <v/>
      </c>
      <c r="AZ11" s="324" t="str">
        <f>IF(AX11="","",VLOOKUP(AX11,'サイズ一覧(25年）'!$D:$V,17,0))</f>
        <v/>
      </c>
      <c r="BA11" s="323" t="s">
        <v>1101</v>
      </c>
      <c r="BB11" s="323" t="str">
        <f>IF(BA11="","",(VLOOKUP(BA11,'サイズ一覧(25年）'!$D:$AG,13,0)))</f>
        <v/>
      </c>
      <c r="BC11" s="325">
        <f>IF(BA11="","",VLOOKUP(BA11,'サイズ一覧(25年）'!$D:$V,17,0))</f>
        <v>25300</v>
      </c>
      <c r="BD11" s="326"/>
      <c r="BE11" s="323" t="str">
        <f>IF(BD11="","",(VLOOKUP(BD11,'サイズ一覧(25年）'!$D:$AG,13,0)))</f>
        <v/>
      </c>
      <c r="BF11" s="327" t="str">
        <f>IF(BD11="","",VLOOKUP(BD11,'サイズ一覧(25年）'!$D:$V,17,0))</f>
        <v/>
      </c>
      <c r="BG11" s="181"/>
      <c r="BH11" s="328"/>
      <c r="BI11" s="862" t="s">
        <v>62</v>
      </c>
      <c r="BJ11" s="863" t="s">
        <v>324</v>
      </c>
      <c r="BK11" s="558" t="s">
        <v>943</v>
      </c>
      <c r="BL11" s="499" t="str">
        <f>IF(BK11="","",(VLOOKUP(BK11,'サイズ一覧(25年）'!$D:$AG,13,0)))</f>
        <v/>
      </c>
      <c r="BM11" s="453">
        <f>IF(BK11="","",VLOOKUP(BK11,'サイズ一覧(25年）'!$D:$V,17,0))</f>
        <v>35100</v>
      </c>
      <c r="BN11" s="864"/>
      <c r="BO11" s="499" t="str">
        <f>IF(BN11="","",(VLOOKUP(BN11,'サイズ一覧(25年）'!$D:$AG,13,0)))</f>
        <v/>
      </c>
      <c r="BP11" s="453" t="str">
        <f>IF(BN11="","",VLOOKUP(BN11,'サイズ一覧(25年）'!$D:$V,17,0))</f>
        <v/>
      </c>
      <c r="BQ11" s="558"/>
      <c r="BR11" s="499" t="str">
        <f>IF(BQ11="","",(VLOOKUP(BQ11,'サイズ一覧(25年）'!$D:$AG,13,0)))</f>
        <v/>
      </c>
      <c r="BS11" s="445" t="str">
        <f>IF(BQ11="","",VLOOKUP(BQ11,'サイズ一覧(25年）'!$D:$V,17,0))</f>
        <v/>
      </c>
      <c r="BT11" s="865"/>
      <c r="BU11" s="866" t="str">
        <f>IF(BT11="","",(VLOOKUP(BT11,'サイズ一覧(25年）'!$D:$AG,13,0)))</f>
        <v/>
      </c>
      <c r="BV11" s="867" t="str">
        <f>IF(BT11="","",VLOOKUP(BT11,'サイズ一覧(25年）'!$D:$V,17,0))</f>
        <v/>
      </c>
      <c r="BW11" s="558"/>
      <c r="BX11" s="499" t="str">
        <f>IF(BW11="","",(VLOOKUP(BW11,'サイズ一覧(25年）'!$D:$AG,13,0)))</f>
        <v/>
      </c>
      <c r="BY11" s="445" t="str">
        <f>IF(BW11="","",VLOOKUP(BW11,'サイズ一覧(25年）'!$D:$V,17,0))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IF(E12="","",VLOOKUP(E12,'サイズ一覧(25年）'!$D:$V,17,0))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IF(H12="","",VLOOKUP(H12,'サイズ一覧(25年）'!$D:$V,17,0))</f>
        <v>111700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IF(K12="","",VLOOKUP(K12,'サイズ一覧(25年）'!$D:$V,17,0))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IF(N12="","",VLOOKUP(N12,'サイズ一覧(25年）'!$D:$V,17,0))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IF(V12="","",VLOOKUP(V12,'サイズ一覧(25年）'!$D:$V,17,0))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IF(Y12="","",VLOOKUP(Y12,'サイズ一覧(25年）'!$D:$V,17,0))</f>
        <v>44800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IF(AB12="","",VLOOKUP(AB12,'サイズ一覧(25年）'!$D:$V,17,0))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IF(AM12="","",VLOOKUP(AM12,'サイズ一覧(25年）'!$D:$V,17,0))</f>
        <v>107400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IF(AP12="","",VLOOKUP(AP12,'サイズ一覧(25年）'!$D:$V,17,0))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IF(AX12="","",VLOOKUP(AX12,'サイズ一覧(25年）'!$D:$V,17,0))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IF(BA12="","",VLOOKUP(BA12,'サイズ一覧(25年）'!$D:$V,17,0))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IF(BD12="","",VLOOKUP(BD12,'サイズ一覧(25年）'!$D:$V,17,0))</f>
        <v>31200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IF(BK12="","",VLOOKUP(BK12,'サイズ一覧(25年）'!$D:$V,17,0))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IF(BN12="","",VLOOKUP(BN12,'サイズ一覧(25年）'!$D:$V,17,0))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IF(BQ12="","",VLOOKUP(BQ12,'サイズ一覧(25年）'!$D:$V,17,0))</f>
        <v>28600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IF(BT12="","",VLOOKUP(BT12,'サイズ一覧(25年）'!$D:$V,17,0))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IF(BW12="","",VLOOKUP(BW12,'サイズ一覧(25年）'!$D:$V,17,0))</f>
        <v/>
      </c>
    </row>
    <row r="13" spans="1:84" s="134" customFormat="1" ht="21" customHeight="1">
      <c r="A13" s="339"/>
      <c r="B13" s="348">
        <v>45</v>
      </c>
      <c r="C13" s="299" t="s">
        <v>1324</v>
      </c>
      <c r="D13" s="300" t="s">
        <v>286</v>
      </c>
      <c r="E13" s="301" t="s">
        <v>1732</v>
      </c>
      <c r="F13" s="301" t="str">
        <f>IF(E13="","",(VLOOKUP(E13,'サイズ一覧(25年）'!$D:$AG,13,0)))</f>
        <v>⑨</v>
      </c>
      <c r="G13" s="302">
        <f>IF(E13="","",VLOOKUP(E13,'サイズ一覧(25年）'!$D:$V,17,0))</f>
        <v>75700</v>
      </c>
      <c r="H13" s="303" t="s">
        <v>1279</v>
      </c>
      <c r="I13" s="304" t="str">
        <f>IF(H13="","",(VLOOKUP(H13,'サイズ一覧(25年）'!$D:$AG,13,0)))</f>
        <v>△</v>
      </c>
      <c r="J13" s="302">
        <f>IF(H13="","",VLOOKUP(H13,'サイズ一覧(25年）'!$D:$V,17,0))</f>
        <v>69500</v>
      </c>
      <c r="K13" s="304"/>
      <c r="L13" s="304" t="str">
        <f>IF(K13="","",(VLOOKUP(K13,'サイズ一覧(25年）'!$D:$AG,13,0)))</f>
        <v/>
      </c>
      <c r="M13" s="304" t="str">
        <f>IF(K13="","",VLOOKUP(K13,'サイズ一覧(25年）'!$D:$V,17,0))</f>
        <v/>
      </c>
      <c r="N13" s="305"/>
      <c r="O13" s="304" t="str">
        <f>IF(N13="","",(VLOOKUP(N13,'サイズ一覧(25年）'!$D:$AG,13,0)))</f>
        <v/>
      </c>
      <c r="P13" s="302" t="str">
        <f>IF(N13="","",VLOOKUP(N13,'サイズ一覧(25年）'!$D:$V,17,0))</f>
        <v/>
      </c>
      <c r="Q13" s="347"/>
      <c r="R13" s="255"/>
      <c r="S13" s="348"/>
      <c r="T13" s="408"/>
      <c r="U13" s="374" t="s">
        <v>467</v>
      </c>
      <c r="V13" s="375" t="s">
        <v>1760</v>
      </c>
      <c r="W13" s="375" t="str">
        <f>IF(V13="","",(VLOOKUP(V13,'サイズ一覧(25年）'!$D:$AG,13,0)))</f>
        <v>★⑨</v>
      </c>
      <c r="X13" s="332">
        <f>IF(V13="","",VLOOKUP(V13,'サイズ一覧(25年）'!$D:$V,17,0))</f>
        <v>49600</v>
      </c>
      <c r="Y13" s="376"/>
      <c r="Z13" s="375" t="str">
        <f>IF(Y13="","",(VLOOKUP(Y13,'サイズ一覧(25年）'!$D:$AG,13,0)))</f>
        <v/>
      </c>
      <c r="AA13" s="377" t="str">
        <f>IF(Y13="","",VLOOKUP(Y13,'サイズ一覧(25年）'!$D:$V,17,0))</f>
        <v/>
      </c>
      <c r="AB13" s="376"/>
      <c r="AC13" s="375" t="str">
        <f>IF(AB13="","",(VLOOKUP(AB13,'サイズ一覧(25年）'!$D:$AG,13,0)))</f>
        <v/>
      </c>
      <c r="AD13" s="377" t="str">
        <f>IF(AB13="","",VLOOKUP(AB13,'サイズ一覧(25年）'!$D:$V,17,0))</f>
        <v/>
      </c>
      <c r="AE13" s="849"/>
      <c r="AF13" s="849"/>
      <c r="AG13" s="850"/>
      <c r="AH13" s="347"/>
      <c r="AI13" s="328"/>
      <c r="AJ13" s="378">
        <v>35</v>
      </c>
      <c r="AK13" s="299" t="s">
        <v>1336</v>
      </c>
      <c r="AL13" s="379" t="s">
        <v>467</v>
      </c>
      <c r="AM13" s="380" t="s">
        <v>1297</v>
      </c>
      <c r="AN13" s="301" t="str">
        <f>IF(AM13="","",(VLOOKUP(AM13,'サイズ一覧(25年）'!$D:$AG,13,0)))</f>
        <v>★</v>
      </c>
      <c r="AO13" s="381">
        <f>IF(AM13="","",VLOOKUP(AM13,'サイズ一覧(25年）'!$D:$V,17,0))</f>
        <v>89800</v>
      </c>
      <c r="AP13" s="382"/>
      <c r="AQ13" s="301" t="str">
        <f>IF(AP13="","",(VLOOKUP(AP13,'サイズ一覧(25年）'!$D:$AG,13,0)))</f>
        <v/>
      </c>
      <c r="AR13" s="383" t="str">
        <f>IF(AP13="","",VLOOKUP(AP13,'サイズ一覧(25年）'!$D:$V,17,0))</f>
        <v/>
      </c>
      <c r="AS13" s="62"/>
      <c r="AT13" s="319"/>
      <c r="AU13" s="378">
        <v>70</v>
      </c>
      <c r="AV13" s="384" t="s">
        <v>157</v>
      </c>
      <c r="AW13" s="322" t="s">
        <v>500</v>
      </c>
      <c r="AX13" s="321" t="s">
        <v>442</v>
      </c>
      <c r="AY13" s="323" t="str">
        <f>IF(AX13="","",(VLOOKUP(AX13,'サイズ一覧(25年）'!$D:$AG,13,0)))</f>
        <v/>
      </c>
      <c r="AZ13" s="324">
        <f>IF(AX13="","",VLOOKUP(AX13,'サイズ一覧(25年）'!$D:$V,17,0))</f>
        <v>25100</v>
      </c>
      <c r="BA13" s="323"/>
      <c r="BB13" s="323" t="str">
        <f>IF(BA13="","",(VLOOKUP(BA13,'サイズ一覧(25年）'!$D:$AG,13,0)))</f>
        <v/>
      </c>
      <c r="BC13" s="325" t="str">
        <f>IF(BA13="","",VLOOKUP(BA13,'サイズ一覧(25年）'!$D:$V,17,0))</f>
        <v/>
      </c>
      <c r="BD13" s="326"/>
      <c r="BE13" s="323" t="str">
        <f>IF(BD13="","",(VLOOKUP(BD13,'サイズ一覧(25年）'!$D:$AG,13,0)))</f>
        <v/>
      </c>
      <c r="BF13" s="327" t="str">
        <f>IF(BD13="","",VLOOKUP(BD13,'サイズ一覧(25年）'!$D:$V,17,0))</f>
        <v/>
      </c>
      <c r="BG13" s="181"/>
      <c r="BH13" s="328"/>
      <c r="BI13" s="329" t="s">
        <v>329</v>
      </c>
      <c r="BJ13" s="330" t="s">
        <v>324</v>
      </c>
      <c r="BK13" s="331" t="s">
        <v>947</v>
      </c>
      <c r="BL13" s="332" t="str">
        <f>IF(BK13="","",(VLOOKUP(BK13,'サイズ一覧(25年）'!$D:$AG,13,0)))</f>
        <v/>
      </c>
      <c r="BM13" s="333">
        <f>IF(BK13="","",VLOOKUP(BK13,'サイズ一覧(25年）'!$D:$V,17,0))</f>
        <v>30300</v>
      </c>
      <c r="BN13" s="334"/>
      <c r="BO13" s="332" t="str">
        <f>IF(BN13="","",(VLOOKUP(BN13,'サイズ一覧(25年）'!$D:$AG,13,0)))</f>
        <v/>
      </c>
      <c r="BP13" s="333" t="str">
        <f>IF(BN13="","",VLOOKUP(BN13,'サイズ一覧(25年）'!$D:$V,17,0))</f>
        <v/>
      </c>
      <c r="BQ13" s="331"/>
      <c r="BR13" s="332" t="str">
        <f>IF(BQ13="","",(VLOOKUP(BQ13,'サイズ一覧(25年）'!$D:$AG,13,0)))</f>
        <v/>
      </c>
      <c r="BS13" s="335" t="str">
        <f>IF(BQ13="","",VLOOKUP(BQ13,'サイズ一覧(25年）'!$D:$V,17,0))</f>
        <v/>
      </c>
      <c r="BT13" s="336"/>
      <c r="BU13" s="337" t="str">
        <f>IF(BT13="","",(VLOOKUP(BT13,'サイズ一覧(25年）'!$D:$AG,13,0)))</f>
        <v/>
      </c>
      <c r="BV13" s="338" t="str">
        <f>IF(BT13="","",VLOOKUP(BT13,'サイズ一覧(25年）'!$D:$V,17,0))</f>
        <v/>
      </c>
      <c r="BW13" s="331"/>
      <c r="BX13" s="332" t="str">
        <f>IF(BW13="","",(VLOOKUP(BW13,'サイズ一覧(25年）'!$D:$AG,13,0)))</f>
        <v/>
      </c>
      <c r="BY13" s="335" t="str">
        <f>IF(BW13="","",VLOOKUP(BW13,'サイズ一覧(25年）'!$D:$V,17,0))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IF(E14="","",VLOOKUP(E14,'サイズ一覧(25年）'!$D:$V,17,0))</f>
        <v>79200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IF(H14="","",VLOOKUP(H14,'サイズ一覧(25年）'!$D:$V,17,0))</f>
        <v>69600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IF(K14="","",VLOOKUP(K14,'サイズ一覧(25年）'!$D:$V,17,0))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IF(N14="","",VLOOKUP(N14,'サイズ一覧(25年）'!$D:$V,17,0))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IF(V14="","",VLOOKUP(V14,'サイズ一覧(25年）'!$D:$V,17,0))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IF(Y14="","",VLOOKUP(Y14,'サイズ一覧(25年）'!$D:$V,17,0))</f>
        <v>48000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IF(AB14="","",VLOOKUP(AB14,'サイズ一覧(25年）'!$D:$V,17,0))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IF(AM14="","",VLOOKUP(AM14,'サイズ一覧(25年）'!$D:$V,17,0))</f>
        <v>93400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IF(AP14="","",VLOOKUP(AP14,'サイズ一覧(25年）'!$D:$V,17,0))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IF(AX14="","",VLOOKUP(AX14,'サイズ一覧(25年）'!$D:$V,17,0))</f>
        <v>26100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IF(BA14="","",VLOOKUP(BA14,'サイズ一覧(25年）'!$D:$V,17,0))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IF(BD14="","",VLOOKUP(BD14,'サイズ一覧(25年）'!$D:$V,17,0))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IF(BK14="","",VLOOKUP(BK14,'サイズ一覧(25年）'!$D:$V,17,0))</f>
        <v>32000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IF(BN14="","",VLOOKUP(BN14,'サイズ一覧(25年）'!$D:$V,17,0))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IF(BQ14="","",VLOOKUP(BQ14,'サイズ一覧(25年）'!$D:$V,17,0))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IF(BT14="","",VLOOKUP(BT14,'サイズ一覧(25年）'!$D:$V,17,0))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IF(BW14="","",VLOOKUP(BW14,'サイズ一覧(25年）'!$D:$V,17,0))</f>
        <v/>
      </c>
    </row>
    <row r="15" spans="1:84" s="134" customFormat="1" ht="21" customHeight="1">
      <c r="A15" s="400"/>
      <c r="B15" s="256">
        <v>50</v>
      </c>
      <c r="C15" s="401" t="s">
        <v>1325</v>
      </c>
      <c r="D15" s="402" t="s">
        <v>969</v>
      </c>
      <c r="E15" s="403" t="s">
        <v>1733</v>
      </c>
      <c r="F15" s="403" t="str">
        <f>IF(E15="","",(VLOOKUP(E15,'サイズ一覧(25年）'!$D:$AG,13,0)))</f>
        <v>◇⑩</v>
      </c>
      <c r="G15" s="404">
        <f>IF(E15="","",VLOOKUP(E15,'サイズ一覧(25年）'!$D:$V,17,0))</f>
        <v>71700</v>
      </c>
      <c r="H15" s="405" t="s">
        <v>1326</v>
      </c>
      <c r="I15" s="406" t="str">
        <f>IF(H15="","",(VLOOKUP(H15,'サイズ一覧(25年）'!$D:$AG,13,0)))</f>
        <v>△◇</v>
      </c>
      <c r="J15" s="404">
        <f>IF(H15="","",VLOOKUP(H15,'サイズ一覧(25年）'!$D:$V,17,0))</f>
        <v>69100</v>
      </c>
      <c r="K15" s="406"/>
      <c r="L15" s="406" t="str">
        <f>IF(K15="","",(VLOOKUP(K15,'サイズ一覧(25年）'!$D:$AG,13,0)))</f>
        <v/>
      </c>
      <c r="M15" s="406" t="str">
        <f>IF(K15="","",VLOOKUP(K15,'サイズ一覧(25年）'!$D:$V,17,0))</f>
        <v/>
      </c>
      <c r="N15" s="407"/>
      <c r="O15" s="406" t="str">
        <f>IF(N15="","",(VLOOKUP(N15,'サイズ一覧(25年）'!$D:$AG,13,0)))</f>
        <v/>
      </c>
      <c r="P15" s="404" t="str">
        <f>IF(N15="","",VLOOKUP(N15,'サイズ一覧(25年）'!$D:$V,17,0))</f>
        <v/>
      </c>
      <c r="Q15" s="63"/>
      <c r="R15" s="255">
        <v>17</v>
      </c>
      <c r="S15" s="348">
        <v>60</v>
      </c>
      <c r="T15" s="433" t="s">
        <v>1125</v>
      </c>
      <c r="U15" s="409" t="s">
        <v>506</v>
      </c>
      <c r="V15" s="323"/>
      <c r="W15" s="323" t="str">
        <f>IF(V15="","",(VLOOKUP(V15,'サイズ一覧(25年）'!$D:$AG,13,0)))</f>
        <v/>
      </c>
      <c r="X15" s="410" t="str">
        <f>IF(V15="","",VLOOKUP(V15,'サイズ一覧(25年）'!$D:$V,17,0))</f>
        <v/>
      </c>
      <c r="Y15" s="326" t="s">
        <v>1179</v>
      </c>
      <c r="Z15" s="323" t="str">
        <f>IF(Y15="","",(VLOOKUP(Y15,'サイズ一覧(25年）'!$D:$AG,13,0)))</f>
        <v/>
      </c>
      <c r="AA15" s="411">
        <f>IF(Y15="","",VLOOKUP(Y15,'サイズ一覧(25年）'!$D:$V,17,0))</f>
        <v>37700</v>
      </c>
      <c r="AB15" s="326" t="s">
        <v>1124</v>
      </c>
      <c r="AC15" s="323" t="str">
        <f>IF(AB15="","",(VLOOKUP(AB15,'サイズ一覧(25年）'!$D:$AG,13,0)))</f>
        <v>△</v>
      </c>
      <c r="AD15" s="411">
        <f>IF(AB15="","",VLOOKUP(AB15,'サイズ一覧(25年）'!$D:$V,17,0))</f>
        <v>35200</v>
      </c>
      <c r="AE15" s="849"/>
      <c r="AF15" s="849"/>
      <c r="AG15" s="850"/>
      <c r="AH15" s="63"/>
      <c r="AI15" s="328"/>
      <c r="AJ15" s="311"/>
      <c r="AK15" s="412" t="s">
        <v>1413</v>
      </c>
      <c r="AL15" s="413" t="s">
        <v>749</v>
      </c>
      <c r="AM15" s="414" t="s">
        <v>1443</v>
      </c>
      <c r="AN15" s="415" t="str">
        <f>IF(AM15="","",(VLOOKUP(AM15,'サイズ一覧(25年）'!$D:$AG,13,0)))</f>
        <v>★</v>
      </c>
      <c r="AO15" s="416">
        <f>IF(AM15="","",VLOOKUP(AM15,'サイズ一覧(25年）'!$D:$V,17,0))</f>
        <v>96200</v>
      </c>
      <c r="AP15" s="417"/>
      <c r="AQ15" s="415" t="str">
        <f>IF(AP15="","",(VLOOKUP(AP15,'サイズ一覧(25年）'!$D:$AG,13,0)))</f>
        <v/>
      </c>
      <c r="AR15" s="418" t="str">
        <f>IF(AP15="","",VLOOKUP(AP15,'サイズ一覧(25年）'!$D:$V,17,0))</f>
        <v/>
      </c>
      <c r="AS15" s="62"/>
      <c r="AT15" s="319"/>
      <c r="AU15" s="320"/>
      <c r="AV15" s="419" t="s">
        <v>159</v>
      </c>
      <c r="AW15" s="420" t="s">
        <v>946</v>
      </c>
      <c r="AX15" s="421" t="s">
        <v>446</v>
      </c>
      <c r="AY15" s="375" t="str">
        <f>IF(AX15="","",(VLOOKUP(AX15,'サイズ一覧(25年）'!$D:$AG,13,0)))</f>
        <v/>
      </c>
      <c r="AZ15" s="422">
        <f>IF(AX15="","",VLOOKUP(AX15,'サイズ一覧(25年）'!$D:$V,17,0))</f>
        <v>27200</v>
      </c>
      <c r="BA15" s="375"/>
      <c r="BB15" s="323" t="str">
        <f>IF(BA15="","",(VLOOKUP(BA15,'サイズ一覧(25年）'!$D:$AG,13,0)))</f>
        <v/>
      </c>
      <c r="BC15" s="333" t="str">
        <f>IF(BA15="","",VLOOKUP(BA15,'サイズ一覧(25年）'!$D:$V,17,0))</f>
        <v/>
      </c>
      <c r="BD15" s="376"/>
      <c r="BE15" s="375" t="str">
        <f>IF(BD15="","",(VLOOKUP(BD15,'サイズ一覧(25年）'!$D:$AG,13,0)))</f>
        <v/>
      </c>
      <c r="BF15" s="335" t="str">
        <f>IF(BD15="","",VLOOKUP(BD15,'サイズ一覧(25年）'!$D:$V,17,0))</f>
        <v/>
      </c>
      <c r="BG15" s="181"/>
      <c r="BH15" s="328"/>
      <c r="BI15" s="510" t="s">
        <v>158</v>
      </c>
      <c r="BJ15" s="511" t="s">
        <v>334</v>
      </c>
      <c r="BK15" s="512" t="s">
        <v>950</v>
      </c>
      <c r="BL15" s="464" t="str">
        <f>IF(BK15="","",(VLOOKUP(BK15,'サイズ一覧(25年）'!$D:$AG,13,0)))</f>
        <v/>
      </c>
      <c r="BM15" s="513">
        <f>IF(BK15="","",VLOOKUP(BK15,'サイズ一覧(25年）'!$D:$V,17,0))</f>
        <v>35700</v>
      </c>
      <c r="BN15" s="514"/>
      <c r="BO15" s="464" t="str">
        <f>IF(BN15="","",(VLOOKUP(BN15,'サイズ一覧(25年）'!$D:$AG,13,0)))</f>
        <v/>
      </c>
      <c r="BP15" s="513" t="str">
        <f>IF(BN15="","",VLOOKUP(BN15,'サイズ一覧(25年）'!$D:$V,17,0))</f>
        <v/>
      </c>
      <c r="BQ15" s="512"/>
      <c r="BR15" s="464" t="str">
        <f>IF(BQ15="","",(VLOOKUP(BQ15,'サイズ一覧(25年）'!$D:$AG,13,0)))</f>
        <v/>
      </c>
      <c r="BS15" s="418" t="str">
        <f>IF(BQ15="","",VLOOKUP(BQ15,'サイズ一覧(25年）'!$D:$V,17,0))</f>
        <v/>
      </c>
      <c r="BT15" s="515"/>
      <c r="BU15" s="516" t="str">
        <f>IF(BT15="","",(VLOOKUP(BT15,'サイズ一覧(25年）'!$D:$AG,13,0)))</f>
        <v/>
      </c>
      <c r="BV15" s="517" t="str">
        <f>IF(BT15="","",VLOOKUP(BT15,'サイズ一覧(25年）'!$D:$V,17,0))</f>
        <v/>
      </c>
      <c r="BW15" s="512"/>
      <c r="BX15" s="464" t="str">
        <f>IF(BW15="","",(VLOOKUP(BW15,'サイズ一覧(25年）'!$D:$AG,13,0)))</f>
        <v/>
      </c>
      <c r="BY15" s="418" t="str">
        <f>IF(BW15="","",VLOOKUP(BW15,'サイズ一覧(25年）'!$D:$V,17,0))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IF(E16="","",VLOOKUP(E16,'サイズ一覧(25年）'!$D:$V,17,0))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IF(H16="","",VLOOKUP(H16,'サイズ一覧(25年）'!$D:$V,17,0))</f>
        <v>117500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IF(K16="","",VLOOKUP(K16,'サイズ一覧(25年）'!$D:$V,17,0))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IF(N16="","",VLOOKUP(N16,'サイズ一覧(25年）'!$D:$V,17,0))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IF(V16="","",VLOOKUP(V16,'サイズ一覧(25年）'!$D:$V,17,0))</f>
        <v>40100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IF(Y16="","",VLOOKUP(Y16,'サイズ一覧(25年）'!$D:$V,17,0))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IF(AB16="","",VLOOKUP(AB16,'サイズ一覧(25年）'!$D:$V,17,0))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IF(AM16="","",VLOOKUP(AM16,'サイズ一覧(25年）'!$D:$V,17,0))</f>
        <v>83700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IF(AP16="","",VLOOKUP(AP16,'サイズ一覧(25年）'!$D:$V,17,0))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IF(AX16="","",VLOOKUP(AX16,'サイズ一覧(25年）'!$D:$V,17,0))</f>
        <v>30300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IF(BA16="","",VLOOKUP(BA16,'サイズ一覧(25年）'!$D:$V,17,0))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IF(BD16="","",VLOOKUP(BD16,'サイズ一覧(25年）'!$D:$V,17,0))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IF(BK16="","",VLOOKUP(BK16,'サイズ一覧(25年）'!$D:$V,17,0))</f>
        <v>31700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IF(BN16="","",VLOOKUP(BN16,'サイズ一覧(25年）'!$D:$V,17,0))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IF(BQ16="","",VLOOKUP(BQ16,'サイズ一覧(25年）'!$D:$V,17,0))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IF(BT16="","",VLOOKUP(BT16,'サイズ一覧(25年）'!$D:$V,17,0))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IF(BW16="","",VLOOKUP(BW16,'サイズ一覧(25年）'!$D:$V,17,0))</f>
        <v/>
      </c>
    </row>
    <row r="17" spans="1:77" s="134" customFormat="1" ht="21" customHeight="1">
      <c r="A17" s="255"/>
      <c r="B17" s="265">
        <v>35</v>
      </c>
      <c r="C17" s="299" t="s">
        <v>1384</v>
      </c>
      <c r="D17" s="300" t="s">
        <v>529</v>
      </c>
      <c r="E17" s="301"/>
      <c r="F17" s="301" t="str">
        <f>IF(E17="","",(VLOOKUP(E17,'サイズ一覧(25年）'!$D:$AG,13,0)))</f>
        <v/>
      </c>
      <c r="G17" s="302" t="str">
        <f>IF(E17="","",VLOOKUP(E17,'サイズ一覧(25年）'!$D:$V,17,0))</f>
        <v/>
      </c>
      <c r="H17" s="303" t="s">
        <v>1382</v>
      </c>
      <c r="I17" s="304" t="str">
        <f>IF(H17="","",(VLOOKUP(H17,'サイズ一覧(25年）'!$D:$AG,13,0)))</f>
        <v>★◇</v>
      </c>
      <c r="J17" s="302">
        <f>IF(H17="","",VLOOKUP(H17,'サイズ一覧(25年）'!$D:$V,17,0))</f>
        <v>96400</v>
      </c>
      <c r="K17" s="304"/>
      <c r="L17" s="304" t="str">
        <f>IF(K17="","",(VLOOKUP(K17,'サイズ一覧(25年）'!$D:$AG,13,0)))</f>
        <v/>
      </c>
      <c r="M17" s="304" t="str">
        <f>IF(K17="","",VLOOKUP(K17,'サイズ一覧(25年）'!$D:$V,17,0))</f>
        <v/>
      </c>
      <c r="N17" s="305"/>
      <c r="O17" s="304" t="str">
        <f>IF(N17="","",(VLOOKUP(N17,'サイズ一覧(25年）'!$D:$AG,13,0)))</f>
        <v/>
      </c>
      <c r="P17" s="302" t="str">
        <f>IF(N17="","",VLOOKUP(N17,'サイズ一覧(25年）'!$D:$V,17,0))</f>
        <v/>
      </c>
      <c r="Q17" s="63"/>
      <c r="R17" s="255"/>
      <c r="S17" s="348"/>
      <c r="T17" s="373" t="s">
        <v>1771</v>
      </c>
      <c r="U17" s="374" t="s">
        <v>533</v>
      </c>
      <c r="V17" s="375" t="s">
        <v>1774</v>
      </c>
      <c r="W17" s="375" t="str">
        <f>IF(V17="","",(VLOOKUP(V17,'サイズ一覧(25年）'!$D:$AG,13,0)))</f>
        <v>★⑩</v>
      </c>
      <c r="X17" s="332">
        <f>IF(V17="","",VLOOKUP(V17,'サイズ一覧(25年）'!$D:$V,17,0))</f>
        <v>41900</v>
      </c>
      <c r="Y17" s="376"/>
      <c r="Z17" s="375" t="str">
        <f>IF(Y17="","",(VLOOKUP(Y17,'サイズ一覧(25年）'!$D:$AG,13,0)))</f>
        <v/>
      </c>
      <c r="AA17" s="377" t="str">
        <f>IF(Y17="","",VLOOKUP(Y17,'サイズ一覧(25年）'!$D:$V,17,0))</f>
        <v/>
      </c>
      <c r="AB17" s="376"/>
      <c r="AC17" s="375" t="str">
        <f>IF(AB17="","",(VLOOKUP(AB17,'サイズ一覧(25年）'!$D:$AG,13,0)))</f>
        <v/>
      </c>
      <c r="AD17" s="377" t="str">
        <f>IF(AB17="","",VLOOKUP(AB17,'サイズ一覧(25年）'!$D:$V,17,0))</f>
        <v/>
      </c>
      <c r="AE17" s="849"/>
      <c r="AF17" s="849"/>
      <c r="AG17" s="850"/>
      <c r="AH17" s="63"/>
      <c r="AI17" s="328"/>
      <c r="AJ17" s="320"/>
      <c r="AK17" s="439" t="s">
        <v>1415</v>
      </c>
      <c r="AL17" s="440" t="s">
        <v>948</v>
      </c>
      <c r="AM17" s="441" t="s">
        <v>1442</v>
      </c>
      <c r="AN17" s="442" t="str">
        <f>IF(AM17="","",(VLOOKUP(AM17,'サイズ一覧(25年）'!$D:$AG,13,0)))</f>
        <v>★</v>
      </c>
      <c r="AO17" s="443">
        <f>IF(AM17="","",VLOOKUP(AM17,'サイズ一覧(25年）'!$D:$V,17,0))</f>
        <v>86100</v>
      </c>
      <c r="AP17" s="444"/>
      <c r="AQ17" s="442" t="str">
        <f>IF(AP17="","",(VLOOKUP(AP17,'サイズ一覧(25年）'!$D:$AG,13,0)))</f>
        <v/>
      </c>
      <c r="AR17" s="445" t="str">
        <f>IF(AP17="","",VLOOKUP(AP17,'サイズ一覧(25年）'!$D:$V,17,0))</f>
        <v/>
      </c>
      <c r="AS17" s="62"/>
      <c r="AT17" s="319"/>
      <c r="AU17" s="320"/>
      <c r="AV17" s="421" t="s">
        <v>174</v>
      </c>
      <c r="AW17" s="420" t="s">
        <v>749</v>
      </c>
      <c r="AX17" s="421"/>
      <c r="AY17" s="375" t="str">
        <f>IF(AX17="","",(VLOOKUP(AX17,'サイズ一覧(25年）'!$D:$AG,13,0)))</f>
        <v/>
      </c>
      <c r="AZ17" s="422" t="str">
        <f>IF(AX17="","",VLOOKUP(AX17,'サイズ一覧(25年）'!$D:$V,17,0))</f>
        <v/>
      </c>
      <c r="BA17" s="375"/>
      <c r="BB17" s="375" t="str">
        <f>IF(BA17="","",(VLOOKUP(BA17,'サイズ一覧(25年）'!$D:$AG,13,0)))</f>
        <v/>
      </c>
      <c r="BC17" s="333" t="str">
        <f>IF(BA17="","",VLOOKUP(BA17,'サイズ一覧(25年）'!$D:$V,17,0))</f>
        <v/>
      </c>
      <c r="BD17" s="376" t="s">
        <v>1106</v>
      </c>
      <c r="BE17" s="375" t="str">
        <f>IF(BD17="","",(VLOOKUP(BD17,'サイズ一覧(25年）'!$D:$AG,13,0)))</f>
        <v/>
      </c>
      <c r="BF17" s="335">
        <f>IF(BD17="","",VLOOKUP(BD17,'サイズ一覧(25年）'!$D:$V,17,0))</f>
        <v>30400</v>
      </c>
      <c r="BG17" s="181"/>
      <c r="BH17" s="328"/>
      <c r="BI17" s="510" t="s">
        <v>341</v>
      </c>
      <c r="BJ17" s="511" t="s">
        <v>342</v>
      </c>
      <c r="BK17" s="512" t="s">
        <v>952</v>
      </c>
      <c r="BL17" s="464" t="str">
        <f>IF(BK17="","",(VLOOKUP(BK17,'サイズ一覧(25年）'!$D:$AG,13,0)))</f>
        <v/>
      </c>
      <c r="BM17" s="513">
        <f>IF(BK17="","",VLOOKUP(BK17,'サイズ一覧(25年）'!$D:$V,17,0))</f>
        <v>36000</v>
      </c>
      <c r="BN17" s="514"/>
      <c r="BO17" s="464" t="str">
        <f>IF(BN17="","",(VLOOKUP(BN17,'サイズ一覧(25年）'!$D:$AG,13,0)))</f>
        <v/>
      </c>
      <c r="BP17" s="513" t="str">
        <f>IF(BN17="","",VLOOKUP(BN17,'サイズ一覧(25年）'!$D:$V,17,0))</f>
        <v/>
      </c>
      <c r="BQ17" s="512"/>
      <c r="BR17" s="464" t="str">
        <f>IF(BQ17="","",(VLOOKUP(BQ17,'サイズ一覧(25年）'!$D:$AG,13,0)))</f>
        <v/>
      </c>
      <c r="BS17" s="418" t="str">
        <f>IF(BQ17="","",VLOOKUP(BQ17,'サイズ一覧(25年）'!$D:$V,17,0))</f>
        <v/>
      </c>
      <c r="BT17" s="515"/>
      <c r="BU17" s="516" t="str">
        <f>IF(BT17="","",(VLOOKUP(BT17,'サイズ一覧(25年）'!$D:$AG,13,0)))</f>
        <v/>
      </c>
      <c r="BV17" s="517" t="str">
        <f>IF(BT17="","",VLOOKUP(BT17,'サイズ一覧(25年）'!$D:$V,17,0))</f>
        <v/>
      </c>
      <c r="BW17" s="512"/>
      <c r="BX17" s="464" t="str">
        <f>IF(BW17="","",(VLOOKUP(BW17,'サイズ一覧(25年）'!$D:$AG,13,0)))</f>
        <v/>
      </c>
      <c r="BY17" s="418" t="str">
        <f>IF(BW17="","",VLOOKUP(BW17,'サイズ一覧(25年）'!$D:$V,17,0))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IF(E18="","",VLOOKUP(E18,'サイズ一覧(25年）'!$D:$V,17,0))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IF(H18="","",VLOOKUP(H18,'サイズ一覧(25年）'!$D:$V,17,0))</f>
        <v>105700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IF(K18="","",VLOOKUP(K18,'サイズ一覧(25年）'!$D:$V,17,0))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IF(N18="","",VLOOKUP(N18,'サイズ一覧(25年）'!$D:$V,17,0))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IF(V18="","",VLOOKUP(V18,'サイズ一覧(25年）'!$D:$V,17,0))</f>
        <v>43200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IF(Y18="","",VLOOKUP(Y18,'サイズ一覧(25年）'!$D:$V,17,0))</f>
        <v>40500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IF(AB18="","",VLOOKUP(AB18,'サイズ一覧(25年）'!$D:$V,17,0))</f>
        <v>38000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IF(AM18="","",VLOOKUP(AM18,'サイズ一覧(25年）'!$D:$V,17,0))</f>
        <v>80100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IF(AP18="","",VLOOKUP(AP18,'サイズ一覧(25年）'!$D:$V,17,0))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IF(AX18="","",VLOOKUP(AX18,'サイズ一覧(25年）'!$D:$V,17,0))</f>
        <v>32000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IF(BA18="","",VLOOKUP(BA18,'サイズ一覧(25年）'!$D:$V,17,0))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IF(BD18="","",VLOOKUP(BD18,'サイズ一覧(25年）'!$D:$V,17,0))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IF(BK18="","",VLOOKUP(BK18,'サイズ一覧(25年）'!$D:$V,17,0))</f>
        <v>28000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IF(BN18="","",VLOOKUP(BN18,'サイズ一覧(25年）'!$D:$V,17,0))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IF(BQ18="","",VLOOKUP(BQ18,'サイズ一覧(25年）'!$D:$V,17,0))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IF(BT18="","",VLOOKUP(BT18,'サイズ一覧(25年）'!$D:$V,17,0))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IF(BW18="","",VLOOKUP(BW18,'サイズ一覧(25年）'!$D:$V,17,0))</f>
        <v/>
      </c>
    </row>
    <row r="19" spans="1:77" s="134" customFormat="1" ht="21" customHeight="1">
      <c r="A19" s="255"/>
      <c r="B19" s="265">
        <v>40</v>
      </c>
      <c r="C19" s="299" t="s">
        <v>907</v>
      </c>
      <c r="D19" s="300" t="s">
        <v>286</v>
      </c>
      <c r="E19" s="301"/>
      <c r="F19" s="301" t="str">
        <f>IF(E19="","",(VLOOKUP(E19,'サイズ一覧(25年）'!$D:$AG,13,0)))</f>
        <v/>
      </c>
      <c r="G19" s="302" t="str">
        <f>IF(E19="","",VLOOKUP(E19,'サイズ一覧(25年）'!$D:$V,17,0))</f>
        <v/>
      </c>
      <c r="H19" s="379" t="s">
        <v>1136</v>
      </c>
      <c r="I19" s="301" t="str">
        <f>IF(H19="","",(VLOOKUP(H19,'サイズ一覧(25年）'!$D:$AG,13,0)))</f>
        <v>◇</v>
      </c>
      <c r="J19" s="302">
        <f>IF(H19="","",VLOOKUP(H19,'サイズ一覧(25年）'!$D:$V,17,0))</f>
        <v>93200</v>
      </c>
      <c r="K19" s="301"/>
      <c r="L19" s="301" t="str">
        <f>IF(K19="","",(VLOOKUP(K19,'サイズ一覧(25年）'!$D:$AG,13,0)))</f>
        <v/>
      </c>
      <c r="M19" s="304" t="str">
        <f>IF(K19="","",VLOOKUP(K19,'サイズ一覧(25年）'!$D:$V,17,0))</f>
        <v/>
      </c>
      <c r="N19" s="382"/>
      <c r="O19" s="301" t="str">
        <f>IF(N19="","",(VLOOKUP(N19,'サイズ一覧(25年）'!$D:$AG,13,0)))</f>
        <v/>
      </c>
      <c r="P19" s="302" t="str">
        <f>IF(N19="","",VLOOKUP(N19,'サイズ一覧(25年）'!$D:$V,17,0))</f>
        <v/>
      </c>
      <c r="Q19" s="175"/>
      <c r="R19" s="387"/>
      <c r="S19" s="340"/>
      <c r="T19" s="412" t="s">
        <v>470</v>
      </c>
      <c r="U19" s="462" t="s">
        <v>529</v>
      </c>
      <c r="V19" s="415" t="s">
        <v>1772</v>
      </c>
      <c r="W19" s="415" t="str">
        <f>IF(V19="","",(VLOOKUP(V19,'サイズ一覧(25年）'!$D:$AG,13,0)))</f>
        <v>⑨</v>
      </c>
      <c r="X19" s="464">
        <f>IF(V19="","",VLOOKUP(V19,'サイズ一覧(25年）'!$D:$V,17,0))</f>
        <v>45400</v>
      </c>
      <c r="Y19" s="417" t="s">
        <v>1181</v>
      </c>
      <c r="Z19" s="415" t="str">
        <f>IF(Y19="","",(VLOOKUP(Y19,'サイズ一覧(25年）'!$D:$AG,13,0)))</f>
        <v/>
      </c>
      <c r="AA19" s="463">
        <f>IF(Y19="","",VLOOKUP(Y19,'サイズ一覧(25年）'!$D:$V,17,0))</f>
        <v>42700</v>
      </c>
      <c r="AB19" s="417" t="s">
        <v>629</v>
      </c>
      <c r="AC19" s="415" t="str">
        <f>IF(AB19="","",(VLOOKUP(AB19,'サイズ一覧(25年）'!$D:$AG,13,0)))</f>
        <v>△</v>
      </c>
      <c r="AD19" s="463">
        <f>IF(AB19="","",VLOOKUP(AB19,'サイズ一覧(25年）'!$D:$V,17,0))</f>
        <v>39900</v>
      </c>
      <c r="AE19" s="849"/>
      <c r="AF19" s="849"/>
      <c r="AG19" s="850"/>
      <c r="AH19" s="175"/>
      <c r="AI19" s="310"/>
      <c r="AJ19" s="276">
        <v>50</v>
      </c>
      <c r="AK19" s="401" t="s">
        <v>1340</v>
      </c>
      <c r="AL19" s="448" t="s">
        <v>959</v>
      </c>
      <c r="AM19" s="449" t="s">
        <v>1301</v>
      </c>
      <c r="AN19" s="308" t="str">
        <f>IF(AM19="","",(VLOOKUP(AM19,'サイズ一覧(25年）'!$D:$AG,13,0)))</f>
        <v>★</v>
      </c>
      <c r="AO19" s="450">
        <f>IF(AM19="","",VLOOKUP(AM19,'サイズ一覧(25年）'!$D:$V,17,0))</f>
        <v>71300</v>
      </c>
      <c r="AP19" s="451"/>
      <c r="AQ19" s="403" t="str">
        <f>IF(AP19="","",(VLOOKUP(AP19,'サイズ一覧(25年）'!$D:$AG,13,0)))</f>
        <v/>
      </c>
      <c r="AR19" s="452" t="str">
        <f>IF(AP19="","",VLOOKUP(AP19,'サイズ一覧(25年）'!$D:$V,17,0))</f>
        <v/>
      </c>
      <c r="AS19" s="62"/>
      <c r="AT19" s="319"/>
      <c r="AU19" s="311"/>
      <c r="AV19" s="419" t="s">
        <v>162</v>
      </c>
      <c r="AW19" s="440" t="s">
        <v>402</v>
      </c>
      <c r="AX19" s="419" t="s">
        <v>452</v>
      </c>
      <c r="AY19" s="442" t="str">
        <f>IF(AX19="","",(VLOOKUP(AX19,'サイズ一覧(25年）'!$D:$AG,13,0)))</f>
        <v/>
      </c>
      <c r="AZ19" s="443">
        <f>IF(AX19="","",VLOOKUP(AX19,'サイズ一覧(25年）'!$D:$V,17,0))</f>
        <v>33400</v>
      </c>
      <c r="BA19" s="442"/>
      <c r="BB19" s="435" t="str">
        <f>IF(BA19="","",(VLOOKUP(BA19,'サイズ一覧(25年）'!$D:$AG,13,0)))</f>
        <v/>
      </c>
      <c r="BC19" s="453" t="str">
        <f>IF(BA19="","",VLOOKUP(BA19,'サイズ一覧(25年）'!$D:$V,17,0))</f>
        <v/>
      </c>
      <c r="BD19" s="444"/>
      <c r="BE19" s="442" t="str">
        <f>IF(BD19="","",(VLOOKUP(BD19,'サイズ一覧(25年）'!$D:$AG,13,0)))</f>
        <v/>
      </c>
      <c r="BF19" s="445" t="str">
        <f>IF(BD19="","",VLOOKUP(BD19,'サイズ一覧(25年）'!$D:$V,17,0))</f>
        <v/>
      </c>
      <c r="BG19" s="181"/>
      <c r="BH19" s="328"/>
      <c r="BI19" s="329" t="s">
        <v>344</v>
      </c>
      <c r="BJ19" s="330" t="s">
        <v>345</v>
      </c>
      <c r="BK19" s="331" t="s">
        <v>954</v>
      </c>
      <c r="BL19" s="332" t="str">
        <f>IF(BK19="","",(VLOOKUP(BK19,'サイズ一覧(25年）'!$D:$AG,13,0)))</f>
        <v/>
      </c>
      <c r="BM19" s="333">
        <f>IF(BK19="","",VLOOKUP(BK19,'サイズ一覧(25年）'!$D:$V,17,0))</f>
        <v>29400</v>
      </c>
      <c r="BN19" s="334"/>
      <c r="BO19" s="332" t="str">
        <f>IF(BN19="","",(VLOOKUP(BN19,'サイズ一覧(25年）'!$D:$AG,13,0)))</f>
        <v/>
      </c>
      <c r="BP19" s="333" t="str">
        <f>IF(BN19="","",VLOOKUP(BN19,'サイズ一覧(25年）'!$D:$V,17,0))</f>
        <v/>
      </c>
      <c r="BQ19" s="331"/>
      <c r="BR19" s="332" t="str">
        <f>IF(BQ19="","",(VLOOKUP(BQ19,'サイズ一覧(25年）'!$D:$AG,13,0)))</f>
        <v/>
      </c>
      <c r="BS19" s="335" t="str">
        <f>IF(BQ19="","",VLOOKUP(BQ19,'サイズ一覧(25年）'!$D:$V,17,0))</f>
        <v/>
      </c>
      <c r="BT19" s="336"/>
      <c r="BU19" s="337" t="str">
        <f>IF(BT19="","",(VLOOKUP(BT19,'サイズ一覧(25年）'!$D:$AG,13,0)))</f>
        <v/>
      </c>
      <c r="BV19" s="338" t="str">
        <f>IF(BT19="","",VLOOKUP(BT19,'サイズ一覧(25年）'!$D:$V,17,0))</f>
        <v/>
      </c>
      <c r="BW19" s="331"/>
      <c r="BX19" s="332" t="str">
        <f>IF(BW19="","",(VLOOKUP(BW19,'サイズ一覧(25年）'!$D:$AG,13,0)))</f>
        <v/>
      </c>
      <c r="BY19" s="335" t="str">
        <f>IF(BW19="","",VLOOKUP(BW19,'サイズ一覧(25年）'!$D:$V,17,0))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IF(E20="","",VLOOKUP(E20,'サイズ一覧(25年）'!$D:$V,17,0))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IF(H20="","",VLOOKUP(H20,'サイズ一覧(25年）'!$D:$V,17,0))</f>
        <v>95000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IF(K20="","",VLOOKUP(K20,'サイズ一覧(25年）'!$D:$V,17,0))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IF(N20="","",VLOOKUP(N20,'サイズ一覧(25年）'!$D:$V,17,0))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IF(V20="","",VLOOKUP(V20,'サイズ一覧(25年）'!$D:$V,17,0))</f>
        <v>31600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IF(Y20="","",VLOOKUP(Y20,'サイズ一覧(25年）'!$D:$V,17,0))</f>
        <v>29700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IF(AB20="","",VLOOKUP(AB20,'サイズ一覧(25年）'!$D:$V,17,0))</f>
        <v>27900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IF(AM20="","",VLOOKUP(AM20,'サイズ一覧(25年）'!$D:$V,17,0))</f>
        <v>83400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IF(AP20="","",VLOOKUP(AP20,'サイズ一覧(25年）'!$D:$V,17,0))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IF(AX20="","",VLOOKUP(AX20,'サイズ一覧(25年）'!$D:$V,17,0))</f>
        <v>20200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IF(BA20="","",VLOOKUP(BA20,'サイズ一覧(25年）'!$D:$V,17,0))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IF(BD20="","",VLOOKUP(BD20,'サイズ一覧(25年）'!$D:$V,17,0))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IF(BK20="","",VLOOKUP(BK20,'サイズ一覧(25年）'!$D:$V,17,0))</f>
        <v>30300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IF(BN20="","",VLOOKUP(BN20,'サイズ一覧(25年）'!$D:$V,17,0))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IF(BQ20="","",VLOOKUP(BQ20,'サイズ一覧(25年）'!$D:$V,17,0))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IF(BT20="","",VLOOKUP(BT20,'サイズ一覧(25年）'!$D:$V,17,0))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IF(BW20="","",VLOOKUP(BW20,'サイズ一覧(25年）'!$D:$V,17,0))</f>
        <v/>
      </c>
    </row>
    <row r="21" spans="1:77" s="134" customFormat="1" ht="21" customHeight="1">
      <c r="A21" s="255"/>
      <c r="B21" s="340"/>
      <c r="C21" s="412" t="s">
        <v>1394</v>
      </c>
      <c r="D21" s="462" t="s">
        <v>467</v>
      </c>
      <c r="E21" s="415"/>
      <c r="F21" s="415" t="str">
        <f>IF(E21="","",(VLOOKUP(E21,'サイズ一覧(25年）'!$D:$AG,13,0)))</f>
        <v/>
      </c>
      <c r="G21" s="463" t="str">
        <f>IF(E21="","",VLOOKUP(E21,'サイズ一覧(25年）'!$D:$V,17,0))</f>
        <v/>
      </c>
      <c r="H21" s="413" t="s">
        <v>1388</v>
      </c>
      <c r="I21" s="415" t="str">
        <f>IF(H21="","",(VLOOKUP(H21,'サイズ一覧(25年）'!$D:$AG,13,0)))</f>
        <v>★◇</v>
      </c>
      <c r="J21" s="463">
        <f>IF(H21="","",VLOOKUP(H21,'サイズ一覧(25年）'!$D:$V,17,0))</f>
        <v>94900</v>
      </c>
      <c r="K21" s="415"/>
      <c r="L21" s="415" t="str">
        <f>IF(K21="","",(VLOOKUP(K21,'サイズ一覧(25年）'!$D:$AG,13,0)))</f>
        <v/>
      </c>
      <c r="M21" s="464" t="str">
        <f>IF(K21="","",VLOOKUP(K21,'サイズ一覧(25年）'!$D:$V,17,0))</f>
        <v/>
      </c>
      <c r="N21" s="417"/>
      <c r="O21" s="415" t="str">
        <f>IF(N21="","",(VLOOKUP(N21,'サイズ一覧(25年）'!$D:$AG,13,0)))</f>
        <v/>
      </c>
      <c r="P21" s="463" t="str">
        <f>IF(N21="","",VLOOKUP(N21,'サイズ一覧(25年）'!$D:$V,17,0))</f>
        <v/>
      </c>
      <c r="Q21" s="175"/>
      <c r="R21" s="255"/>
      <c r="S21" s="348"/>
      <c r="T21" s="433" t="s">
        <v>592</v>
      </c>
      <c r="U21" s="409" t="s">
        <v>593</v>
      </c>
      <c r="V21" s="323"/>
      <c r="W21" s="323" t="str">
        <f>IF(V21="","",(VLOOKUP(V21,'サイズ一覧(25年）'!$D:$AG,13,0)))</f>
        <v/>
      </c>
      <c r="X21" s="377" t="str">
        <f>IF(V21="","",VLOOKUP(V21,'サイズ一覧(25年）'!$D:$V,17,0))</f>
        <v/>
      </c>
      <c r="Y21" s="322" t="s">
        <v>1191</v>
      </c>
      <c r="Z21" s="323" t="str">
        <f>IF(Y21="","",(VLOOKUP(Y21,'サイズ一覧(25年）'!$D:$AG,13,0)))</f>
        <v/>
      </c>
      <c r="AA21" s="377">
        <f>IF(Y21="","",VLOOKUP(Y21,'サイズ一覧(25年）'!$D:$V,17,0))</f>
        <v>31800</v>
      </c>
      <c r="AB21" s="326" t="s">
        <v>870</v>
      </c>
      <c r="AC21" s="323" t="str">
        <f>IF(AB21="","",(VLOOKUP(AB21,'サイズ一覧(25年）'!$D:$AG,13,0)))</f>
        <v>△</v>
      </c>
      <c r="AD21" s="377">
        <f>IF(AB21="","",VLOOKUP(AB21,'サイズ一覧(25年）'!$D:$V,17,0))</f>
        <v>29700</v>
      </c>
      <c r="AE21" s="849"/>
      <c r="AF21" s="849"/>
      <c r="AG21" s="850"/>
      <c r="AH21" s="175"/>
      <c r="AI21" s="328"/>
      <c r="AJ21" s="311"/>
      <c r="AK21" s="439" t="s">
        <v>1337</v>
      </c>
      <c r="AL21" s="440" t="s">
        <v>749</v>
      </c>
      <c r="AM21" s="441" t="s">
        <v>1298</v>
      </c>
      <c r="AN21" s="415" t="str">
        <f>IF(AM21="","",(VLOOKUP(AM21,'サイズ一覧(25年）'!$D:$AG,13,0)))</f>
        <v>★</v>
      </c>
      <c r="AO21" s="416">
        <f>IF(AM21="","",VLOOKUP(AM21,'サイズ一覧(25年）'!$D:$V,17,0))</f>
        <v>87500</v>
      </c>
      <c r="AP21" s="444"/>
      <c r="AQ21" s="442" t="str">
        <f>IF(AP21="","",(VLOOKUP(AP21,'サイズ一覧(25年）'!$D:$AG,13,0)))</f>
        <v/>
      </c>
      <c r="AR21" s="445" t="str">
        <f>IF(AP21="","",VLOOKUP(AP21,'サイズ一覧(25年）'!$D:$V,17,0))</f>
        <v/>
      </c>
      <c r="AS21" s="62"/>
      <c r="AT21" s="466"/>
      <c r="AU21" s="311"/>
      <c r="AV21" s="419" t="s">
        <v>175</v>
      </c>
      <c r="AW21" s="440" t="s">
        <v>376</v>
      </c>
      <c r="AX21" s="467" t="s">
        <v>707</v>
      </c>
      <c r="AY21" s="435" t="str">
        <f>IF(AX21="","",(VLOOKUP(AX21,'サイズ一覧(25年）'!$D:$AG,13,0)))</f>
        <v/>
      </c>
      <c r="AZ21" s="468">
        <f>IF(AX21="","",VLOOKUP(AX21,'サイズ一覧(25年）'!$D:$V,17,0))</f>
        <v>25800</v>
      </c>
      <c r="BA21" s="435"/>
      <c r="BB21" s="315" t="str">
        <f>IF(BA21="","",(VLOOKUP(BA21,'サイズ一覧(25年）'!$D:$AG,13,0)))</f>
        <v/>
      </c>
      <c r="BC21" s="469" t="str">
        <f>IF(BA21="","",VLOOKUP(BA21,'サイズ一覧(25年）'!$D:$V,17,0))</f>
        <v/>
      </c>
      <c r="BD21" s="437"/>
      <c r="BE21" s="435" t="str">
        <f>IF(BD21="","",(VLOOKUP(BD21,'サイズ一覧(25年）'!$D:$AG,13,0)))</f>
        <v/>
      </c>
      <c r="BF21" s="470" t="str">
        <f>IF(BD21="","",VLOOKUP(BD21,'サイズ一覧(25年）'!$D:$V,17,0))</f>
        <v/>
      </c>
      <c r="BG21" s="181"/>
      <c r="BH21" s="328"/>
      <c r="BI21" s="329" t="s">
        <v>349</v>
      </c>
      <c r="BJ21" s="330" t="s">
        <v>350</v>
      </c>
      <c r="BK21" s="331" t="s">
        <v>957</v>
      </c>
      <c r="BL21" s="332" t="str">
        <f>IF(BK21="","",(VLOOKUP(BK21,'サイズ一覧(25年）'!$D:$AG,13,0)))</f>
        <v/>
      </c>
      <c r="BM21" s="333">
        <f>IF(BK21="","",VLOOKUP(BK21,'サイズ一覧(25年）'!$D:$V,17,0))</f>
        <v>31900</v>
      </c>
      <c r="BN21" s="334"/>
      <c r="BO21" s="332" t="str">
        <f>IF(BN21="","",(VLOOKUP(BN21,'サイズ一覧(25年）'!$D:$AG,13,0)))</f>
        <v/>
      </c>
      <c r="BP21" s="333" t="str">
        <f>IF(BN21="","",VLOOKUP(BN21,'サイズ一覧(25年）'!$D:$V,17,0))</f>
        <v/>
      </c>
      <c r="BQ21" s="331"/>
      <c r="BR21" s="332" t="str">
        <f>IF(BQ21="","",(VLOOKUP(BQ21,'サイズ一覧(25年）'!$D:$AG,13,0)))</f>
        <v/>
      </c>
      <c r="BS21" s="335" t="str">
        <f>IF(BQ21="","",VLOOKUP(BQ21,'サイズ一覧(25年）'!$D:$V,17,0))</f>
        <v/>
      </c>
      <c r="BT21" s="336"/>
      <c r="BU21" s="337" t="str">
        <f>IF(BT21="","",(VLOOKUP(BT21,'サイズ一覧(25年）'!$D:$AG,13,0)))</f>
        <v/>
      </c>
      <c r="BV21" s="338" t="str">
        <f>IF(BT21="","",VLOOKUP(BT21,'サイズ一覧(25年）'!$D:$V,17,0))</f>
        <v/>
      </c>
      <c r="BW21" s="331"/>
      <c r="BX21" s="332" t="str">
        <f>IF(BW21="","",(VLOOKUP(BW21,'サイズ一覧(25年）'!$D:$AG,13,0)))</f>
        <v/>
      </c>
      <c r="BY21" s="335" t="str">
        <f>IF(BW21="","",VLOOKUP(BW21,'サイズ一覧(25年）'!$D:$V,17,0))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IF(E22="","",VLOOKUP(E22,'サイズ一覧(25年）'!$D:$V,17,0))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IF(H22="","",VLOOKUP(H22,'サイズ一覧(25年）'!$D:$V,17,0))</f>
        <v>72700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IF(K22="","",VLOOKUP(K22,'サイズ一覧(25年）'!$D:$V,17,0))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IF(N22="","",VLOOKUP(N22,'サイズ一覧(25年）'!$D:$V,17,0))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IF(V22="","",VLOOKUP(V22,'サイズ一覧(25年）'!$D:$V,17,0))</f>
        <v>33800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IF(Y22="","",VLOOKUP(Y22,'サイズ一覧(25年）'!$D:$V,17,0))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IF(AB22="","",VLOOKUP(AB22,'サイズ一覧(25年）'!$D:$V,17,0))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IF(AM22="","",VLOOKUP(AM22,'サイズ一覧(25年）'!$D:$V,17,0))</f>
        <v>73000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IF(AP22="","",VLOOKUP(AP22,'サイズ一覧(25年）'!$D:$V,17,0))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IF(AX22="","",VLOOKUP(AX22,'サイズ一覧(25年）'!$D:$V,17,0))</f>
        <v>22800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IF(BA22="","",VLOOKUP(BA22,'サイズ一覧(25年）'!$D:$V,17,0))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IF(BD22="","",VLOOKUP(BD22,'サイズ一覧(25年）'!$D:$V,17,0))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IF(BK22="","",VLOOKUP(BK22,'サイズ一覧(25年）'!$D:$V,17,0))</f>
        <v>33000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IF(BN22="","",VLOOKUP(BN22,'サイズ一覧(25年）'!$D:$V,17,0))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IF(BQ22="","",VLOOKUP(BQ22,'サイズ一覧(25年）'!$D:$V,17,0))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IF(BT22="","",VLOOKUP(BT22,'サイズ一覧(25年）'!$D:$V,17,0))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IF(BW22="","",VLOOKUP(BW22,'サイズ一覧(25年）'!$D:$V,17,0))</f>
        <v/>
      </c>
    </row>
    <row r="23" spans="1:77" s="134" customFormat="1" ht="21" customHeight="1">
      <c r="A23" s="255"/>
      <c r="B23" s="340"/>
      <c r="C23" s="412" t="s">
        <v>1396</v>
      </c>
      <c r="D23" s="462" t="s">
        <v>876</v>
      </c>
      <c r="E23" s="415"/>
      <c r="F23" s="415" t="str">
        <f>IF(E23="","",(VLOOKUP(E23,'サイズ一覧(25年）'!$D:$AG,13,0)))</f>
        <v/>
      </c>
      <c r="G23" s="463" t="str">
        <f>IF(E23="","",VLOOKUP(E23,'サイズ一覧(25年）'!$D:$V,17,0))</f>
        <v/>
      </c>
      <c r="H23" s="413" t="s">
        <v>1390</v>
      </c>
      <c r="I23" s="415" t="str">
        <f>IF(H23="","",(VLOOKUP(H23,'サイズ一覧(25年）'!$D:$AG,13,0)))</f>
        <v>★◇</v>
      </c>
      <c r="J23" s="463">
        <f>IF(H23="","",VLOOKUP(H23,'サイズ一覧(25年）'!$D:$V,17,0))</f>
        <v>74900</v>
      </c>
      <c r="K23" s="415"/>
      <c r="L23" s="415" t="str">
        <f>IF(K23="","",(VLOOKUP(K23,'サイズ一覧(25年）'!$D:$AG,13,0)))</f>
        <v/>
      </c>
      <c r="M23" s="464" t="str">
        <f>IF(K23="","",VLOOKUP(K23,'サイズ一覧(25年）'!$D:$V,17,0))</f>
        <v/>
      </c>
      <c r="N23" s="417"/>
      <c r="O23" s="415" t="str">
        <f>IF(N23="","",(VLOOKUP(N23,'サイズ一覧(25年）'!$D:$AG,13,0)))</f>
        <v/>
      </c>
      <c r="P23" s="463" t="str">
        <f>IF(N23="","",VLOOKUP(N23,'サイズ一覧(25年）'!$D:$V,17,0))</f>
        <v/>
      </c>
      <c r="Q23" s="175"/>
      <c r="R23" s="255"/>
      <c r="S23" s="348"/>
      <c r="T23" s="373" t="s">
        <v>1841</v>
      </c>
      <c r="U23" s="374" t="s">
        <v>1379</v>
      </c>
      <c r="V23" s="375" t="s">
        <v>1783</v>
      </c>
      <c r="W23" s="375" t="str">
        <f>IF(V23="","",(VLOOKUP(V23,'サイズ一覧(25年）'!$D:$AG,13,0)))</f>
        <v>⑨</v>
      </c>
      <c r="X23" s="377">
        <f>IF(V23="","",VLOOKUP(V23,'サイズ一覧(25年）'!$D:$V,17,0))</f>
        <v>35900</v>
      </c>
      <c r="Y23" s="420" t="s">
        <v>1192</v>
      </c>
      <c r="Z23" s="375" t="str">
        <f>IF(Y23="","",(VLOOKUP(Y23,'サイズ一覧(25年）'!$D:$AG,13,0)))</f>
        <v/>
      </c>
      <c r="AA23" s="377">
        <f>IF(Y23="","",VLOOKUP(Y23,'サイズ一覧(25年）'!$D:$V,17,0))</f>
        <v>33800</v>
      </c>
      <c r="AB23" s="376" t="s">
        <v>635</v>
      </c>
      <c r="AC23" s="375" t="str">
        <f>IF(AB23="","",(VLOOKUP(AB23,'サイズ一覧(25年）'!$D:$AG,13,0)))</f>
        <v>△</v>
      </c>
      <c r="AD23" s="377">
        <f>IF(AB23="","",VLOOKUP(AB23,'サイズ一覧(25年）'!$D:$V,17,0))</f>
        <v>31600</v>
      </c>
      <c r="AE23" s="849"/>
      <c r="AF23" s="849"/>
      <c r="AG23" s="850"/>
      <c r="AH23" s="175"/>
      <c r="AI23" s="319"/>
      <c r="AJ23" s="320"/>
      <c r="AK23" s="373" t="s">
        <v>1328</v>
      </c>
      <c r="AL23" s="420" t="s">
        <v>942</v>
      </c>
      <c r="AM23" s="478" t="s">
        <v>1290</v>
      </c>
      <c r="AN23" s="375" t="str">
        <f>IF(AM23="","",(VLOOKUP(AM23,'サイズ一覧(25年）'!$D:$AG,13,0)))</f>
        <v>★</v>
      </c>
      <c r="AO23" s="422">
        <f>IF(AM23="","",VLOOKUP(AM23,'サイズ一覧(25年）'!$D:$V,17,0))</f>
        <v>76100</v>
      </c>
      <c r="AP23" s="376"/>
      <c r="AQ23" s="375" t="str">
        <f>IF(AP23="","",(VLOOKUP(AP23,'サイズ一覧(25年）'!$D:$AG,13,0)))</f>
        <v/>
      </c>
      <c r="AR23" s="335" t="str">
        <f>IF(AP23="","",VLOOKUP(AP23,'サイズ一覧(25年）'!$D:$V,17,0))</f>
        <v/>
      </c>
      <c r="AS23" s="62"/>
      <c r="AT23" s="319"/>
      <c r="AU23" s="320"/>
      <c r="AV23" s="421" t="s">
        <v>84</v>
      </c>
      <c r="AW23" s="420" t="s">
        <v>325</v>
      </c>
      <c r="AX23" s="421" t="s">
        <v>438</v>
      </c>
      <c r="AY23" s="375" t="str">
        <f>IF(AX23="","",(VLOOKUP(AX23,'サイズ一覧(25年）'!$D:$AG,13,0)))</f>
        <v/>
      </c>
      <c r="AZ23" s="422">
        <f>IF(AX23="","",VLOOKUP(AX23,'サイズ一覧(25年）'!$D:$V,17,0))</f>
        <v>24300</v>
      </c>
      <c r="BA23" s="375"/>
      <c r="BB23" s="323" t="str">
        <f>IF(BA23="","",(VLOOKUP(BA23,'サイズ一覧(25年）'!$D:$AG,13,0)))</f>
        <v/>
      </c>
      <c r="BC23" s="333" t="str">
        <f>IF(BA23="","",VLOOKUP(BA23,'サイズ一覧(25年）'!$D:$V,17,0))</f>
        <v/>
      </c>
      <c r="BD23" s="376"/>
      <c r="BE23" s="375" t="str">
        <f>IF(BD23="","",(VLOOKUP(BD23,'サイズ一覧(25年）'!$D:$AG,13,0)))</f>
        <v/>
      </c>
      <c r="BF23" s="335" t="str">
        <f>IF(BD23="","",VLOOKUP(BD23,'サイズ一覧(25年）'!$D:$V,17,0))</f>
        <v/>
      </c>
      <c r="BG23" s="181"/>
      <c r="BH23" s="275">
        <v>15</v>
      </c>
      <c r="BI23" s="479" t="s">
        <v>78</v>
      </c>
      <c r="BJ23" s="480" t="s">
        <v>355</v>
      </c>
      <c r="BK23" s="305" t="s">
        <v>961</v>
      </c>
      <c r="BL23" s="304" t="str">
        <f>IF(BK23="","",(VLOOKUP(BK23,'サイズ一覧(25年）'!$D:$AG,13,0)))</f>
        <v/>
      </c>
      <c r="BM23" s="481">
        <f>IF(BK23="","",VLOOKUP(BK23,'サイズ一覧(25年）'!$D:$V,17,0))</f>
        <v>30000</v>
      </c>
      <c r="BN23" s="482"/>
      <c r="BO23" s="304" t="str">
        <f>IF(BN23="","",(VLOOKUP(BN23,'サイズ一覧(25年）'!$D:$AG,13,0)))</f>
        <v/>
      </c>
      <c r="BP23" s="481" t="str">
        <f>IF(BN23="","",VLOOKUP(BN23,'サイズ一覧(25年）'!$D:$V,17,0))</f>
        <v/>
      </c>
      <c r="BQ23" s="305"/>
      <c r="BR23" s="304" t="str">
        <f>IF(BQ23="","",(VLOOKUP(BQ23,'サイズ一覧(25年）'!$D:$AG,13,0)))</f>
        <v/>
      </c>
      <c r="BS23" s="383" t="str">
        <f>IF(BQ23="","",VLOOKUP(BQ23,'サイズ一覧(25年）'!$D:$V,17,0))</f>
        <v/>
      </c>
      <c r="BT23" s="483"/>
      <c r="BU23" s="484" t="str">
        <f>IF(BT23="","",(VLOOKUP(BT23,'サイズ一覧(25年）'!$D:$AG,13,0)))</f>
        <v/>
      </c>
      <c r="BV23" s="485" t="str">
        <f>IF(BT23="","",VLOOKUP(BT23,'サイズ一覧(25年）'!$D:$V,17,0))</f>
        <v/>
      </c>
      <c r="BW23" s="305"/>
      <c r="BX23" s="304" t="str">
        <f>IF(BW23="","",(VLOOKUP(BW23,'サイズ一覧(25年）'!$D:$AG,13,0)))</f>
        <v/>
      </c>
      <c r="BY23" s="383" t="str">
        <f>IF(BW23="","",VLOOKUP(BW23,'サイズ一覧(25年）'!$D:$V,17,0))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IF(E24="","",VLOOKUP(E24,'サイズ一覧(25年）'!$D:$V,17,0))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IF(H24="","",VLOOKUP(H24,'サイズ一覧(25年）'!$D:$V,17,0))</f>
        <v>61700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IF(K24="","",VLOOKUP(K24,'サイズ一覧(25年）'!$D:$V,17,0))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IF(N24="","",VLOOKUP(N24,'サイズ一覧(25年）'!$D:$V,17,0))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IF(V24="","",VLOOKUP(V24,'サイズ一覧(25年）'!$D:$V,17,0))</f>
        <v>38000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IF(Y24="","",VLOOKUP(Y24,'サイズ一覧(25年）'!$D:$V,17,0))</f>
        <v>35600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IF(AB24="","",VLOOKUP(AB24,'サイズ一覧(25年）'!$D:$V,17,0))</f>
        <v>33300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IF(AM24="","",VLOOKUP(AM24,'サイズ一覧(25年）'!$D:$V,17,0))</f>
        <v>78400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IF(AP24="","",VLOOKUP(AP24,'サイズ一覧(25年）'!$D:$V,17,0))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IF(AX24="","",VLOOKUP(AX24,'サイズ一覧(25年）'!$D:$V,17,0))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IF(BA24="","",VLOOKUP(BA24,'サイズ一覧(25年）'!$D:$V,17,0))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IF(BD24="","",VLOOKUP(BD24,'サイズ一覧(25年）'!$D:$V,17,0))</f>
        <v>24200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IF(BK24="","",VLOOKUP(BK24,'サイズ一覧(25年）'!$D:$V,17,0))</f>
        <v>32900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IF(BN24="","",VLOOKUP(BN24,'サイズ一覧(25年）'!$D:$V,17,0))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IF(BQ24="","",VLOOKUP(BQ24,'サイズ一覧(25年）'!$D:$V,17,0))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IF(BT24="","",VLOOKUP(BT24,'サイズ一覧(25年）'!$D:$V,17,0))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IF(BW24="","",VLOOKUP(BW24,'サイズ一覧(25年）'!$D:$V,17,0))</f>
        <v/>
      </c>
    </row>
    <row r="25" spans="1:77" s="134" customFormat="1" ht="21" customHeight="1">
      <c r="A25" s="255"/>
      <c r="B25" s="348"/>
      <c r="C25" s="433" t="s">
        <v>1501</v>
      </c>
      <c r="D25" s="434" t="s">
        <v>749</v>
      </c>
      <c r="E25" s="435"/>
      <c r="F25" s="435" t="str">
        <f>IF(E25="","",(VLOOKUP(E25,'サイズ一覧(25年）'!$D:$AG,13,0)))</f>
        <v/>
      </c>
      <c r="G25" s="438" t="str">
        <f>IF(E25="","",VLOOKUP(E25,'サイズ一覧(25年）'!$D:$V,17,0))</f>
        <v/>
      </c>
      <c r="H25" s="486" t="s">
        <v>1502</v>
      </c>
      <c r="I25" s="435" t="str">
        <f>IF(H25="","",(VLOOKUP(H25,'サイズ一覧(25年）'!$D:$AG,13,0)))</f>
        <v>★◇</v>
      </c>
      <c r="J25" s="438">
        <f>IF(H25="","",VLOOKUP(H25,'サイズ一覧(25年）'!$D:$V,17,0))</f>
        <v>64100</v>
      </c>
      <c r="K25" s="435"/>
      <c r="L25" s="435" t="str">
        <f>IF(K25="","",(VLOOKUP(K25,'サイズ一覧(25年）'!$D:$AG,13,0)))</f>
        <v/>
      </c>
      <c r="M25" s="436" t="str">
        <f>IF(K25="","",VLOOKUP(K25,'サイズ一覧(25年）'!$D:$V,17,0))</f>
        <v/>
      </c>
      <c r="N25" s="437"/>
      <c r="O25" s="435" t="str">
        <f>IF(N25="","",(VLOOKUP(N25,'サイズ一覧(25年）'!$D:$AG,13,0)))</f>
        <v/>
      </c>
      <c r="P25" s="438" t="str">
        <f>IF(N25="","",VLOOKUP(N25,'サイズ一覧(25年）'!$D:$V,17,0))</f>
        <v/>
      </c>
      <c r="Q25" s="175"/>
      <c r="R25" s="255"/>
      <c r="S25" s="348"/>
      <c r="T25" s="408" t="s">
        <v>59</v>
      </c>
      <c r="U25" s="409" t="s">
        <v>323</v>
      </c>
      <c r="V25" s="323" t="s">
        <v>1781</v>
      </c>
      <c r="W25" s="323" t="str">
        <f>IF(V25="","",(VLOOKUP(V25,'サイズ一覧(25年）'!$D:$AG,13,0)))</f>
        <v>⑨</v>
      </c>
      <c r="X25" s="410">
        <f>IF(V25="","",VLOOKUP(V25,'サイズ一覧(25年）'!$D:$V,17,0))</f>
        <v>40100</v>
      </c>
      <c r="Y25" s="326" t="s">
        <v>1194</v>
      </c>
      <c r="Z25" s="323" t="str">
        <f>IF(Y25="","",(VLOOKUP(Y25,'サイズ一覧(25年）'!$D:$AG,13,0)))</f>
        <v/>
      </c>
      <c r="AA25" s="411">
        <f>IF(Y25="","",VLOOKUP(Y25,'サイズ一覧(25年）'!$D:$V,17,0))</f>
        <v>37700</v>
      </c>
      <c r="AB25" s="326" t="s">
        <v>637</v>
      </c>
      <c r="AC25" s="323" t="str">
        <f>IF(AB25="","",(VLOOKUP(AB25,'サイズ一覧(25年）'!$D:$AG,13,0)))</f>
        <v>△</v>
      </c>
      <c r="AD25" s="411">
        <f>IF(AB25="","",VLOOKUP(AB25,'サイズ一覧(25年）'!$D:$V,17,0))</f>
        <v>35200</v>
      </c>
      <c r="AE25" s="849"/>
      <c r="AF25" s="849"/>
      <c r="AG25" s="850"/>
      <c r="AH25" s="175"/>
      <c r="AI25" s="319"/>
      <c r="AJ25" s="320"/>
      <c r="AK25" s="433" t="s">
        <v>795</v>
      </c>
      <c r="AL25" s="486" t="s">
        <v>1327</v>
      </c>
      <c r="AM25" s="487" t="s">
        <v>794</v>
      </c>
      <c r="AN25" s="435" t="str">
        <f>IF(AM25="","",(VLOOKUP(AM25,'サイズ一覧(25年）'!$D:$AG,13,0)))</f>
        <v>★</v>
      </c>
      <c r="AO25" s="468">
        <f>IF(AM25="","",VLOOKUP(AM25,'サイズ一覧(25年）'!$D:$V,17,0))</f>
        <v>79300</v>
      </c>
      <c r="AP25" s="437"/>
      <c r="AQ25" s="435" t="str">
        <f>IF(AP25="","",(VLOOKUP(AP25,'サイズ一覧(25年）'!$D:$AG,13,0)))</f>
        <v/>
      </c>
      <c r="AR25" s="470" t="str">
        <f>IF(AP25="","",VLOOKUP(AP25,'サイズ一覧(25年）'!$D:$V,17,0))</f>
        <v/>
      </c>
      <c r="AS25" s="62"/>
      <c r="AT25" s="319"/>
      <c r="AU25" s="320"/>
      <c r="AV25" s="421" t="s">
        <v>173</v>
      </c>
      <c r="AW25" s="420" t="s">
        <v>376</v>
      </c>
      <c r="AX25" s="421"/>
      <c r="AY25" s="375" t="str">
        <f>IF(AX25="","",(VLOOKUP(AX25,'サイズ一覧(25年）'!$D:$AG,13,0)))</f>
        <v/>
      </c>
      <c r="AZ25" s="422" t="str">
        <f>IF(AX25="","",VLOOKUP(AX25,'サイズ一覧(25年）'!$D:$V,17,0))</f>
        <v/>
      </c>
      <c r="BA25" s="375"/>
      <c r="BB25" s="375" t="str">
        <f>IF(BA25="","",(VLOOKUP(BA25,'サイズ一覧(25年）'!$D:$AG,13,0)))</f>
        <v/>
      </c>
      <c r="BC25" s="333" t="str">
        <f>IF(BA25="","",VLOOKUP(BA25,'サイズ一覧(25年）'!$D:$V,17,0))</f>
        <v/>
      </c>
      <c r="BD25" s="376" t="s">
        <v>1105</v>
      </c>
      <c r="BE25" s="375" t="str">
        <f>IF(BD25="","",(VLOOKUP(BD25,'サイズ一覧(25年）'!$D:$AG,13,0)))</f>
        <v/>
      </c>
      <c r="BF25" s="335">
        <f>IF(BD25="","",VLOOKUP(BD25,'サイズ一覧(25年）'!$D:$V,17,0))</f>
        <v>26800</v>
      </c>
      <c r="BG25" s="181"/>
      <c r="BH25" s="328"/>
      <c r="BI25" s="510" t="s">
        <v>81</v>
      </c>
      <c r="BJ25" s="511" t="s">
        <v>357</v>
      </c>
      <c r="BK25" s="512" t="s">
        <v>962</v>
      </c>
      <c r="BL25" s="464" t="str">
        <f>IF(BK25="","",(VLOOKUP(BK25,'サイズ一覧(25年）'!$D:$AG,13,0)))</f>
        <v/>
      </c>
      <c r="BM25" s="513">
        <f>IF(BK25="","",VLOOKUP(BK25,'サイズ一覧(25年）'!$D:$V,17,0))</f>
        <v>35000</v>
      </c>
      <c r="BN25" s="514"/>
      <c r="BO25" s="464" t="str">
        <f>IF(BN25="","",(VLOOKUP(BN25,'サイズ一覧(25年）'!$D:$AG,13,0)))</f>
        <v/>
      </c>
      <c r="BP25" s="513" t="str">
        <f>IF(BN25="","",VLOOKUP(BN25,'サイズ一覧(25年）'!$D:$V,17,0))</f>
        <v/>
      </c>
      <c r="BQ25" s="512"/>
      <c r="BR25" s="464" t="str">
        <f>IF(BQ25="","",(VLOOKUP(BQ25,'サイズ一覧(25年）'!$D:$AG,13,0)))</f>
        <v/>
      </c>
      <c r="BS25" s="418" t="str">
        <f>IF(BQ25="","",VLOOKUP(BQ25,'サイズ一覧(25年）'!$D:$V,17,0))</f>
        <v/>
      </c>
      <c r="BT25" s="515"/>
      <c r="BU25" s="516" t="str">
        <f>IF(BT25="","",(VLOOKUP(BT25,'サイズ一覧(25年）'!$D:$AG,13,0)))</f>
        <v/>
      </c>
      <c r="BV25" s="517" t="str">
        <f>IF(BT25="","",VLOOKUP(BT25,'サイズ一覧(25年）'!$D:$V,17,0))</f>
        <v/>
      </c>
      <c r="BW25" s="512"/>
      <c r="BX25" s="464" t="str">
        <f>IF(BW25="","",(VLOOKUP(BW25,'サイズ一覧(25年）'!$D:$AG,13,0)))</f>
        <v/>
      </c>
      <c r="BY25" s="418" t="str">
        <f>IF(BW25="","",VLOOKUP(BW25,'サイズ一覧(25年）'!$D:$V,17,0))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IF(E26="","",VLOOKUP(E26,'サイズ一覧(25年）'!$D:$V,17,0))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IF(H26="","",VLOOKUP(H26,'サイズ一覧(25年）'!$D:$V,17,0))</f>
        <v>85300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IF(K26="","",VLOOKUP(K26,'サイズ一覧(25年）'!$D:$V,17,0))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IF(N26="","",VLOOKUP(N26,'サイズ一覧(25年）'!$D:$V,17,0))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IF(V26="","",VLOOKUP(V26,'サイズ一覧(25年）'!$D:$V,17,0))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IF(Y26="","",VLOOKUP(Y26,'サイズ一覧(25年）'!$D:$V,17,0))</f>
        <v>41000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IF(AB26="","",VLOOKUP(AB26,'サイズ一覧(25年）'!$D:$V,17,0))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IF(AM26="","",VLOOKUP(AM26,'サイズ一覧(25年）'!$D:$V,17,0))</f>
        <v>83100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IF(AP26="","",VLOOKUP(AP26,'サイズ一覧(25年）'!$D:$V,17,0))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IF(AX26="","",VLOOKUP(AX26,'サイズ一覧(25年）'!$D:$V,17,0))</f>
        <v>30600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IF(BA26="","",VLOOKUP(BA26,'サイズ一覧(25年）'!$D:$V,17,0))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IF(BD26="","",VLOOKUP(BD26,'サイズ一覧(25年）'!$D:$V,17,0))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IF(BK26="","",VLOOKUP(BK26,'サイズ一覧(25年）'!$D:$V,17,0))</f>
        <v>28800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IF(BN26="","",VLOOKUP(BN26,'サイズ一覧(25年）'!$D:$V,17,0))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IF(BQ26="","",VLOOKUP(BQ26,'サイズ一覧(25年）'!$D:$V,17,0))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IF(BT26="","",VLOOKUP(BT26,'サイズ一覧(25年）'!$D:$V,17,0))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IF(BW26="","",VLOOKUP(BW26,'サイズ一覧(25年）'!$D:$V,17,0))</f>
        <v/>
      </c>
    </row>
    <row r="27" spans="1:77" s="134" customFormat="1" ht="21" customHeight="1">
      <c r="A27" s="489"/>
      <c r="B27" s="348"/>
      <c r="C27" s="373" t="s">
        <v>1461</v>
      </c>
      <c r="D27" s="374" t="s">
        <v>522</v>
      </c>
      <c r="E27" s="375" t="s">
        <v>1735</v>
      </c>
      <c r="F27" s="375" t="str">
        <f>IF(E27="","",(VLOOKUP(E27,'サイズ一覧(25年）'!$D:$AG,13,0)))</f>
        <v>★◇⑨</v>
      </c>
      <c r="G27" s="377">
        <f>IF(E27="","",VLOOKUP(E27,'サイズ一覧(25年）'!$D:$V,17,0))</f>
        <v>90700</v>
      </c>
      <c r="H27" s="420" t="s">
        <v>1138</v>
      </c>
      <c r="I27" s="375" t="str">
        <f>IF(H27="","",(VLOOKUP(H27,'サイズ一覧(25年）'!$D:$AG,13,0)))</f>
        <v>△★◇</v>
      </c>
      <c r="J27" s="377">
        <f>IF(H27="","",VLOOKUP(H27,'サイズ一覧(25年）'!$D:$V,17,0))</f>
        <v>83100</v>
      </c>
      <c r="K27" s="375"/>
      <c r="L27" s="375" t="str">
        <f>IF(K27="","",(VLOOKUP(K27,'サイズ一覧(25年）'!$D:$AG,13,0)))</f>
        <v/>
      </c>
      <c r="M27" s="332" t="str">
        <f>IF(K27="","",VLOOKUP(K27,'サイズ一覧(25年）'!$D:$V,17,0))</f>
        <v/>
      </c>
      <c r="N27" s="376"/>
      <c r="O27" s="375" t="str">
        <f>IF(N27="","",(VLOOKUP(N27,'サイズ一覧(25年）'!$D:$AG,13,0)))</f>
        <v/>
      </c>
      <c r="P27" s="377" t="str">
        <f>IF(N27="","",VLOOKUP(N27,'サイズ一覧(25年）'!$D:$V,17,0))</f>
        <v/>
      </c>
      <c r="Q27" s="175"/>
      <c r="R27" s="306">
        <v>15</v>
      </c>
      <c r="S27" s="265">
        <v>60</v>
      </c>
      <c r="T27" s="408" t="s">
        <v>594</v>
      </c>
      <c r="U27" s="409" t="s">
        <v>595</v>
      </c>
      <c r="V27" s="323" t="s">
        <v>1793</v>
      </c>
      <c r="W27" s="323" t="str">
        <f>IF(V27="","",(VLOOKUP(V27,'サイズ一覧(25年）'!$D:$AG,13,0)))</f>
        <v>⑨</v>
      </c>
      <c r="X27" s="410">
        <f>IF(V27="","",VLOOKUP(V27,'サイズ一覧(25年）'!$D:$V,17,0))</f>
        <v>26400</v>
      </c>
      <c r="Y27" s="326" t="s">
        <v>1204</v>
      </c>
      <c r="Z27" s="323" t="str">
        <f>IF(Y27="","",(VLOOKUP(Y27,'サイズ一覧(25年）'!$D:$AG,13,0)))</f>
        <v/>
      </c>
      <c r="AA27" s="411">
        <f>IF(Y27="","",VLOOKUP(Y27,'サイズ一覧(25年）'!$D:$V,17,0))</f>
        <v>24600</v>
      </c>
      <c r="AB27" s="326" t="s">
        <v>643</v>
      </c>
      <c r="AC27" s="323" t="str">
        <f>IF(AB27="","",(VLOOKUP(AB27,'サイズ一覧(25年）'!$D:$AG,13,0)))</f>
        <v>△</v>
      </c>
      <c r="AD27" s="411">
        <f>IF(AB27="","",VLOOKUP(AB27,'サイズ一覧(25年）'!$D:$V,17,0))</f>
        <v>23100</v>
      </c>
      <c r="AE27" s="849"/>
      <c r="AF27" s="849"/>
      <c r="AG27" s="850"/>
      <c r="AH27" s="175"/>
      <c r="AI27" s="319"/>
      <c r="AJ27" s="378">
        <v>45</v>
      </c>
      <c r="AK27" s="299" t="s">
        <v>128</v>
      </c>
      <c r="AL27" s="379" t="s">
        <v>467</v>
      </c>
      <c r="AM27" s="380" t="s">
        <v>882</v>
      </c>
      <c r="AN27" s="301" t="str">
        <f>IF(AM27="","",(VLOOKUP(AM27,'サイズ一覧(25年）'!$D:$AG,13,0)))</f>
        <v/>
      </c>
      <c r="AO27" s="381">
        <f>IF(AM27="","",VLOOKUP(AM27,'サイズ一覧(25年）'!$D:$V,17,0))</f>
        <v>71200</v>
      </c>
      <c r="AP27" s="382"/>
      <c r="AQ27" s="301" t="str">
        <f>IF(AP27="","",(VLOOKUP(AP27,'サイズ一覧(25年）'!$D:$AG,13,0)))</f>
        <v/>
      </c>
      <c r="AR27" s="383" t="str">
        <f>IF(AP27="","",VLOOKUP(AP27,'サイズ一覧(25年）'!$D:$V,17,0))</f>
        <v/>
      </c>
      <c r="AS27" s="62"/>
      <c r="AT27" s="319"/>
      <c r="AU27" s="378">
        <v>80</v>
      </c>
      <c r="AV27" s="490" t="s">
        <v>164</v>
      </c>
      <c r="AW27" s="379" t="s">
        <v>405</v>
      </c>
      <c r="AX27" s="490" t="s">
        <v>456</v>
      </c>
      <c r="AY27" s="301" t="str">
        <f>IF(AX27="","",(VLOOKUP(AX27,'サイズ一覧(25年）'!$D:$AG,13,0)))</f>
        <v/>
      </c>
      <c r="AZ27" s="381">
        <f>IF(AX27="","",VLOOKUP(AX27,'サイズ一覧(25年）'!$D:$V,17,0))</f>
        <v>18000</v>
      </c>
      <c r="BA27" s="301"/>
      <c r="BB27" s="301" t="str">
        <f>IF(BA27="","",(VLOOKUP(BA27,'サイズ一覧(25年）'!$D:$AG,13,0)))</f>
        <v/>
      </c>
      <c r="BC27" s="481" t="str">
        <f>IF(BA27="","",VLOOKUP(BA27,'サイズ一覧(25年）'!$D:$V,17,0))</f>
        <v/>
      </c>
      <c r="BD27" s="382"/>
      <c r="BE27" s="301" t="str">
        <f>IF(BD27="","",(VLOOKUP(BD27,'サイズ一覧(25年）'!$D:$AG,13,0)))</f>
        <v/>
      </c>
      <c r="BF27" s="383" t="str">
        <f>IF(BD27="","",VLOOKUP(BD27,'サイズ一覧(25年）'!$D:$V,17,0))</f>
        <v/>
      </c>
      <c r="BG27" s="181"/>
      <c r="BH27" s="328"/>
      <c r="BI27" s="329" t="s">
        <v>83</v>
      </c>
      <c r="BJ27" s="330" t="s">
        <v>360</v>
      </c>
      <c r="BK27" s="331"/>
      <c r="BL27" s="332" t="str">
        <f>IF(BK27="","",(VLOOKUP(BK27,'サイズ一覧(25年）'!$D:$AG,13,0)))</f>
        <v/>
      </c>
      <c r="BM27" s="333" t="str">
        <f>IF(BK27="","",VLOOKUP(BK27,'サイズ一覧(25年）'!$D:$V,17,0))</f>
        <v/>
      </c>
      <c r="BN27" s="334"/>
      <c r="BO27" s="332" t="str">
        <f>IF(BN27="","",(VLOOKUP(BN27,'サイズ一覧(25年）'!$D:$AG,13,0)))</f>
        <v/>
      </c>
      <c r="BP27" s="333" t="str">
        <f>IF(BN27="","",VLOOKUP(BN27,'サイズ一覧(25年）'!$D:$V,17,0))</f>
        <v/>
      </c>
      <c r="BQ27" s="331"/>
      <c r="BR27" s="332" t="str">
        <f>IF(BQ27="","",(VLOOKUP(BQ27,'サイズ一覧(25年）'!$D:$AG,13,0)))</f>
        <v/>
      </c>
      <c r="BS27" s="335" t="str">
        <f>IF(BQ27="","",VLOOKUP(BQ27,'サイズ一覧(25年）'!$D:$V,17,0))</f>
        <v/>
      </c>
      <c r="BT27" s="336" t="s">
        <v>487</v>
      </c>
      <c r="BU27" s="337" t="str">
        <f>IF(BT27="","",(VLOOKUP(BT27,'サイズ一覧(25年）'!$D:$AG,13,0)))</f>
        <v>△</v>
      </c>
      <c r="BV27" s="338">
        <f>IF(BT27="","",VLOOKUP(BT27,'サイズ一覧(25年）'!$D:$V,17,0))</f>
        <v>30200</v>
      </c>
      <c r="BW27" s="331"/>
      <c r="BX27" s="332" t="str">
        <f>IF(BW27="","",(VLOOKUP(BW27,'サイズ一覧(25年）'!$D:$AG,13,0)))</f>
        <v/>
      </c>
      <c r="BY27" s="335" t="str">
        <f>IF(BW27="","",VLOOKUP(BW27,'サイズ一覧(25年）'!$D:$V,17,0))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IF(E28="","",VLOOKUP(E28,'サイズ一覧(25年）'!$D:$V,17,0))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IF(H28="","",VLOOKUP(H28,'サイズ一覧(25年）'!$D:$V,17,0))</f>
        <v>89700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IF(K28="","",VLOOKUP(K28,'サイズ一覧(25年）'!$D:$V,17,0))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IF(N28="","",VLOOKUP(N28,'サイズ一覧(25年）'!$D:$V,17,0))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IF(V28="","",VLOOKUP(V28,'サイズ一覧(25年）'!$D:$V,17,0))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IF(Y28="","",VLOOKUP(Y28,'サイズ一覧(25年）'!$D:$V,17,0))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IF(AB28="","",VLOOKUP(AB28,'サイズ一覧(25年）'!$D:$V,17,0))</f>
        <v>26700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IF(AM28="","",VLOOKUP(AM28,'サイズ一覧(25年）'!$D:$V,17,0))</f>
        <v>72300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IF(AP28="","",VLOOKUP(AP28,'サイズ一覧(25年）'!$D:$V,17,0))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IF(AX28="","",VLOOKUP(AX28,'サイズ一覧(25年）'!$D:$V,17,0))</f>
        <v>21200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IF(BA28="","",VLOOKUP(BA28,'サイズ一覧(25年）'!$D:$V,17,0))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IF(BD28="","",VLOOKUP(BD28,'サイズ一覧(25年）'!$D:$V,17,0))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IF(BK28="","",VLOOKUP(BK28,'サイズ一覧(25年）'!$D:$V,17,0))</f>
        <v>31900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IF(BN28="","",VLOOKUP(BN28,'サイズ一覧(25年）'!$D:$V,17,0))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IF(BQ28="","",VLOOKUP(BQ28,'サイズ一覧(25年）'!$D:$V,17,0))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IF(BT28="","",VLOOKUP(BT28,'サイズ一覧(25年）'!$D:$V,17,0))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IF(BW28="","",VLOOKUP(BW28,'サイズ一覧(25年）'!$D:$V,17,0))</f>
        <v/>
      </c>
    </row>
    <row r="29" spans="1:77" s="134" customFormat="1" ht="21" customHeight="1">
      <c r="A29" s="489"/>
      <c r="B29" s="348"/>
      <c r="C29" s="373" t="s">
        <v>830</v>
      </c>
      <c r="D29" s="374" t="s">
        <v>500</v>
      </c>
      <c r="E29" s="375" t="s">
        <v>1734</v>
      </c>
      <c r="F29" s="375" t="str">
        <f>IF(E29="","",(VLOOKUP(E29,'サイズ一覧(25年）'!$D:$AG,13,0)))</f>
        <v>★◇⑨</v>
      </c>
      <c r="G29" s="377">
        <f>IF(E29="","",VLOOKUP(E29,'サイズ一覧(25年）'!$D:$V,17,0))</f>
        <v>95300</v>
      </c>
      <c r="H29" s="420" t="s">
        <v>1140</v>
      </c>
      <c r="I29" s="375" t="str">
        <f>IF(H29="","",(VLOOKUP(H29,'サイズ一覧(25年）'!$D:$AG,13,0)))</f>
        <v>△★◇</v>
      </c>
      <c r="J29" s="377">
        <f>IF(H29="","",VLOOKUP(H29,'サイズ一覧(25年）'!$D:$V,17,0))</f>
        <v>87300</v>
      </c>
      <c r="K29" s="375"/>
      <c r="L29" s="375" t="str">
        <f>IF(K29="","",(VLOOKUP(K29,'サイズ一覧(25年）'!$D:$AG,13,0)))</f>
        <v/>
      </c>
      <c r="M29" s="332" t="str">
        <f>IF(K29="","",VLOOKUP(K29,'サイズ一覧(25年）'!$D:$V,17,0))</f>
        <v/>
      </c>
      <c r="N29" s="376"/>
      <c r="O29" s="375" t="str">
        <f>IF(N29="","",(VLOOKUP(N29,'サイズ一覧(25年）'!$D:$AG,13,0)))</f>
        <v/>
      </c>
      <c r="P29" s="377" t="str">
        <f>IF(N29="","",VLOOKUP(N29,'サイズ一覧(25年）'!$D:$V,17,0))</f>
        <v/>
      </c>
      <c r="Q29" s="175"/>
      <c r="R29" s="255"/>
      <c r="S29" s="348"/>
      <c r="T29" s="373" t="s">
        <v>72</v>
      </c>
      <c r="U29" s="374" t="s">
        <v>333</v>
      </c>
      <c r="V29" s="375" t="s">
        <v>1792</v>
      </c>
      <c r="W29" s="375" t="str">
        <f>IF(V29="","",(VLOOKUP(V29,'サイズ一覧(25年）'!$D:$AG,13,0)))</f>
        <v>⑨</v>
      </c>
      <c r="X29" s="332">
        <f>IF(V29="","",VLOOKUP(V29,'サイズ一覧(25年）'!$D:$V,17,0))</f>
        <v>30700</v>
      </c>
      <c r="Y29" s="376" t="s">
        <v>1205</v>
      </c>
      <c r="Z29" s="375" t="str">
        <f>IF(Y29="","",(VLOOKUP(Y29,'サイズ一覧(25年）'!$D:$AG,13,0)))</f>
        <v/>
      </c>
      <c r="AA29" s="377">
        <f>IF(Y29="","",VLOOKUP(Y29,'サイズ一覧(25年）'!$D:$V,17,0))</f>
        <v>28800</v>
      </c>
      <c r="AB29" s="376" t="s">
        <v>645</v>
      </c>
      <c r="AC29" s="375" t="str">
        <f>IF(AB29="","",(VLOOKUP(AB29,'サイズ一覧(25年）'!$D:$AG,13,0)))</f>
        <v>△</v>
      </c>
      <c r="AD29" s="377">
        <f>IF(AB29="","",VLOOKUP(AB29,'サイズ一覧(25年）'!$D:$V,17,0))</f>
        <v>26900</v>
      </c>
      <c r="AE29" s="849"/>
      <c r="AF29" s="849"/>
      <c r="AG29" s="850"/>
      <c r="AH29" s="175"/>
      <c r="AI29" s="319"/>
      <c r="AJ29" s="311"/>
      <c r="AK29" s="412" t="s">
        <v>1417</v>
      </c>
      <c r="AL29" s="413" t="s">
        <v>956</v>
      </c>
      <c r="AM29" s="414" t="s">
        <v>1445</v>
      </c>
      <c r="AN29" s="415" t="str">
        <f>IF(AM29="","",(VLOOKUP(AM29,'サイズ一覧(25年）'!$D:$AG,13,0)))</f>
        <v>★</v>
      </c>
      <c r="AO29" s="416">
        <f>IF(AM29="","",VLOOKUP(AM29,'サイズ一覧(25年）'!$D:$V,17,0))</f>
        <v>74500</v>
      </c>
      <c r="AP29" s="417"/>
      <c r="AQ29" s="415" t="str">
        <f>IF(AP29="","",(VLOOKUP(AP29,'サイズ一覧(25年）'!$D:$AG,13,0)))</f>
        <v/>
      </c>
      <c r="AR29" s="418" t="str">
        <f>IF(AP29="","",VLOOKUP(AP29,'サイズ一覧(25年）'!$D:$V,17,0))</f>
        <v/>
      </c>
      <c r="AS29" s="62"/>
      <c r="AT29" s="319"/>
      <c r="AU29" s="320"/>
      <c r="AV29" s="419" t="s">
        <v>166</v>
      </c>
      <c r="AW29" s="440" t="s">
        <v>832</v>
      </c>
      <c r="AX29" s="419" t="s">
        <v>459</v>
      </c>
      <c r="AY29" s="442" t="str">
        <f>IF(AX29="","",(VLOOKUP(AX29,'サイズ一覧(25年）'!$D:$AG,13,0)))</f>
        <v/>
      </c>
      <c r="AZ29" s="443">
        <f>IF(AX29="","",VLOOKUP(AX29,'サイズ一覧(25年）'!$D:$V,17,0))</f>
        <v>24500</v>
      </c>
      <c r="BA29" s="442"/>
      <c r="BB29" s="323" t="str">
        <f>IF(BA29="","",(VLOOKUP(BA29,'サイズ一覧(25年）'!$D:$AG,13,0)))</f>
        <v/>
      </c>
      <c r="BC29" s="453" t="str">
        <f>IF(BA29="","",VLOOKUP(BA29,'サイズ一覧(25年）'!$D:$V,17,0))</f>
        <v/>
      </c>
      <c r="BD29" s="444"/>
      <c r="BE29" s="442" t="str">
        <f>IF(BD29="","",(VLOOKUP(BD29,'サイズ一覧(25年）'!$D:$AG,13,0)))</f>
        <v/>
      </c>
      <c r="BF29" s="445" t="str">
        <f>IF(BD29="","",VLOOKUP(BD29,'サイズ一覧(25年）'!$D:$V,17,0))</f>
        <v/>
      </c>
      <c r="BG29" s="181"/>
      <c r="BH29" s="328"/>
      <c r="BI29" s="881" t="s">
        <v>363</v>
      </c>
      <c r="BJ29" s="596" t="s">
        <v>364</v>
      </c>
      <c r="BK29" s="882" t="s">
        <v>967</v>
      </c>
      <c r="BL29" s="410" t="str">
        <f>IF(BK29="","",(VLOOKUP(BK29,'サイズ一覧(25年）'!$D:$AG,13,0)))</f>
        <v/>
      </c>
      <c r="BM29" s="325">
        <f>IF(BK29="","",VLOOKUP(BK29,'サイズ一覧(25年）'!$D:$V,17,0))</f>
        <v>23200</v>
      </c>
      <c r="BN29" s="883"/>
      <c r="BO29" s="410" t="str">
        <f>IF(BN29="","",(VLOOKUP(BN29,'サイズ一覧(25年）'!$D:$AG,13,0)))</f>
        <v/>
      </c>
      <c r="BP29" s="325" t="str">
        <f>IF(BN29="","",VLOOKUP(BN29,'サイズ一覧(25年）'!$D:$V,17,0))</f>
        <v/>
      </c>
      <c r="BQ29" s="882"/>
      <c r="BR29" s="410" t="str">
        <f>IF(BQ29="","",(VLOOKUP(BQ29,'サイズ一覧(25年）'!$D:$AG,13,0)))</f>
        <v/>
      </c>
      <c r="BS29" s="327" t="str">
        <f>IF(BQ29="","",VLOOKUP(BQ29,'サイズ一覧(25年）'!$D:$V,17,0))</f>
        <v/>
      </c>
      <c r="BT29" s="884"/>
      <c r="BU29" s="885" t="str">
        <f>IF(BT29="","",(VLOOKUP(BT29,'サイズ一覧(25年）'!$D:$AG,13,0)))</f>
        <v/>
      </c>
      <c r="BV29" s="886" t="str">
        <f>IF(BT29="","",VLOOKUP(BT29,'サイズ一覧(25年）'!$D:$V,17,0))</f>
        <v/>
      </c>
      <c r="BW29" s="882"/>
      <c r="BX29" s="410" t="str">
        <f>IF(BW29="","",(VLOOKUP(BW29,'サイズ一覧(25年）'!$D:$AG,13,0)))</f>
        <v/>
      </c>
      <c r="BY29" s="327" t="str">
        <f>IF(BW29="","",VLOOKUP(BW29,'サイズ一覧(25年）'!$D:$V,17,0))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IF(E30="","",VLOOKUP(E30,'サイズ一覧(25年）'!$D:$V,17,0))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IF(H30="","",VLOOKUP(H30,'サイズ一覧(25年）'!$D:$V,17,0))</f>
        <v>98400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IF(K30="","",VLOOKUP(K30,'サイズ一覧(25年）'!$D:$V,17,0))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IF(N30="","",VLOOKUP(N30,'サイズ一覧(25年）'!$D:$V,17,0))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IF(V30="","",VLOOKUP(V30,'サイズ一覧(25年）'!$D:$V,17,0))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IF(Y30="","",VLOOKUP(Y30,'サイズ一覧(25年）'!$D:$V,17,0))</f>
        <v>31600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IF(AB30="","",VLOOKUP(AB30,'サイズ一覧(25年）'!$D:$V,17,0))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IF(AM30="","",VLOOKUP(AM30,'サイズ一覧(25年）'!$D:$V,17,0))</f>
        <v>69400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IF(AP30="","",VLOOKUP(AP30,'サイズ一覧(25年）'!$D:$V,17,0))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IF(AX30="","",VLOOKUP(AX30,'サイズ一覧(25年）'!$D:$V,17,0))</f>
        <v>26300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IF(BA30="","",VLOOKUP(BA30,'サイズ一覧(25年）'!$D:$V,17,0))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IF(BD30="","",VLOOKUP(BD30,'サイズ一覧(25年）'!$D:$V,17,0))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IF(BK30="","",VLOOKUP(BK30,'サイズ一覧(25年）'!$D:$V,17,0))</f>
        <v>24400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IF(BN30="","",VLOOKUP(BN30,'サイズ一覧(25年）'!$D:$V,17,0))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IF(BQ30="","",VLOOKUP(BQ30,'サイズ一覧(25年）'!$D:$V,17,0))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IF(BT30="","",VLOOKUP(BT30,'サイズ一覧(25年）'!$D:$V,17,0))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IF(BW30="","",VLOOKUP(BW30,'サイズ一覧(25年）'!$D:$V,17,0))</f>
        <v/>
      </c>
    </row>
    <row r="31" spans="1:77" s="134" customFormat="1" ht="21" customHeight="1">
      <c r="A31" s="489"/>
      <c r="B31" s="493">
        <v>40</v>
      </c>
      <c r="C31" s="299" t="s">
        <v>523</v>
      </c>
      <c r="D31" s="300" t="s">
        <v>538</v>
      </c>
      <c r="E31" s="301"/>
      <c r="F31" s="301" t="str">
        <f>IF(E31="","",(VLOOKUP(E31,'サイズ一覧(25年）'!$D:$AG,13,0)))</f>
        <v/>
      </c>
      <c r="G31" s="302" t="str">
        <f>IF(E31="","",VLOOKUP(E31,'サイズ一覧(25年）'!$D:$V,17,0))</f>
        <v/>
      </c>
      <c r="H31" s="379" t="s">
        <v>1814</v>
      </c>
      <c r="I31" s="301" t="str">
        <f>IF(H31="","",(VLOOKUP(H31,'サイズ一覧(25年）'!$D:$AG,13,0)))</f>
        <v>★</v>
      </c>
      <c r="J31" s="302">
        <f>IF(H31="","",VLOOKUP(H31,'サイズ一覧(25年）'!$D:$V,17,0))</f>
        <v>75400</v>
      </c>
      <c r="K31" s="301"/>
      <c r="L31" s="301" t="str">
        <f>IF(K31="","",(VLOOKUP(K31,'サイズ一覧(25年）'!$D:$AG,13,0)))</f>
        <v/>
      </c>
      <c r="M31" s="302" t="str">
        <f>IF(K31="","",VLOOKUP(K31,'サイズ一覧(25年）'!$D:$V,17,0))</f>
        <v/>
      </c>
      <c r="N31" s="382"/>
      <c r="O31" s="301" t="str">
        <f>IF(N31="","",(VLOOKUP(N31,'サイズ一覧(25年）'!$D:$AG,13,0)))</f>
        <v/>
      </c>
      <c r="P31" s="302" t="str">
        <f>IF(N31="","",VLOOKUP(N31,'サイズ一覧(25年）'!$D:$V,17,0))</f>
        <v/>
      </c>
      <c r="Q31" s="175"/>
      <c r="R31" s="387"/>
      <c r="S31" s="340"/>
      <c r="T31" s="373" t="s">
        <v>74</v>
      </c>
      <c r="U31" s="374" t="s">
        <v>340</v>
      </c>
      <c r="V31" s="375"/>
      <c r="W31" s="375" t="str">
        <f>IF(V31="","",(VLOOKUP(V31,'サイズ一覧(25年）'!$D:$AG,13,0)))</f>
        <v/>
      </c>
      <c r="X31" s="332" t="str">
        <f>IF(V31="","",VLOOKUP(V31,'サイズ一覧(25年）'!$D:$V,17,0))</f>
        <v/>
      </c>
      <c r="Y31" s="376" t="s">
        <v>1207</v>
      </c>
      <c r="Z31" s="375" t="str">
        <f>IF(Y31="","",(VLOOKUP(Y31,'サイズ一覧(25年）'!$D:$AG,13,0)))</f>
        <v/>
      </c>
      <c r="AA31" s="377">
        <f>IF(Y31="","",VLOOKUP(Y31,'サイズ一覧(25年）'!$D:$V,17,0))</f>
        <v>34400</v>
      </c>
      <c r="AB31" s="376"/>
      <c r="AC31" s="375" t="str">
        <f>IF(AB31="","",(VLOOKUP(AB31,'サイズ一覧(25年）'!$D:$AG,13,0)))</f>
        <v/>
      </c>
      <c r="AD31" s="377" t="str">
        <f>IF(AB31="","",VLOOKUP(AB31,'サイズ一覧(25年）'!$D:$V,17,0))</f>
        <v/>
      </c>
      <c r="AE31" s="849"/>
      <c r="AF31" s="849"/>
      <c r="AG31" s="850"/>
      <c r="AH31" s="175"/>
      <c r="AI31" s="275">
        <v>20</v>
      </c>
      <c r="AJ31" s="320">
        <v>35</v>
      </c>
      <c r="AK31" s="433" t="s">
        <v>1430</v>
      </c>
      <c r="AL31" s="486" t="s">
        <v>948</v>
      </c>
      <c r="AM31" s="487" t="s">
        <v>1431</v>
      </c>
      <c r="AN31" s="435" t="str">
        <f>IF(AM31="","",(VLOOKUP(AM31,'サイズ一覧(25年）'!$D:$AG,13,0)))</f>
        <v>★</v>
      </c>
      <c r="AO31" s="468">
        <f>IF(AM31="","",VLOOKUP(AM31,'サイズ一覧(25年）'!$D:$V,17,0))</f>
        <v>77800</v>
      </c>
      <c r="AP31" s="437"/>
      <c r="AQ31" s="435" t="str">
        <f>IF(AP31="","",(VLOOKUP(AP31,'サイズ一覧(25年）'!$D:$AG,13,0)))</f>
        <v/>
      </c>
      <c r="AR31" s="470" t="str">
        <f>IF(AP31="","",VLOOKUP(AP31,'サイズ一覧(25年）'!$D:$V,17,0))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2" t="s">
        <v>366</v>
      </c>
      <c r="BJ31" s="863" t="s">
        <v>324</v>
      </c>
      <c r="BK31" s="558" t="s">
        <v>971</v>
      </c>
      <c r="BL31" s="499" t="str">
        <f>IF(BK31="","",(VLOOKUP(BK31,'サイズ一覧(25年）'!$D:$AG,13,0)))</f>
        <v/>
      </c>
      <c r="BM31" s="453">
        <f>IF(BK31="","",VLOOKUP(BK31,'サイズ一覧(25年）'!$D:$V,17,0))</f>
        <v>27000</v>
      </c>
      <c r="BN31" s="864"/>
      <c r="BO31" s="499" t="str">
        <f>IF(BN31="","",(VLOOKUP(BN31,'サイズ一覧(25年）'!$D:$AG,13,0)))</f>
        <v/>
      </c>
      <c r="BP31" s="453" t="str">
        <f>IF(BN31="","",VLOOKUP(BN31,'サイズ一覧(25年）'!$D:$V,17,0))</f>
        <v/>
      </c>
      <c r="BQ31" s="558"/>
      <c r="BR31" s="499" t="str">
        <f>IF(BQ31="","",(VLOOKUP(BQ31,'サイズ一覧(25年）'!$D:$AG,13,0)))</f>
        <v/>
      </c>
      <c r="BS31" s="445" t="str">
        <f>IF(BQ31="","",VLOOKUP(BQ31,'サイズ一覧(25年）'!$D:$V,17,0))</f>
        <v/>
      </c>
      <c r="BT31" s="865"/>
      <c r="BU31" s="866" t="str">
        <f>IF(BT31="","",(VLOOKUP(BT31,'サイズ一覧(25年）'!$D:$AG,13,0)))</f>
        <v/>
      </c>
      <c r="BV31" s="867" t="str">
        <f>IF(BT31="","",VLOOKUP(BT31,'サイズ一覧(25年）'!$D:$V,17,0))</f>
        <v/>
      </c>
      <c r="BW31" s="558"/>
      <c r="BX31" s="499" t="str">
        <f>IF(BW31="","",(VLOOKUP(BW31,'サイズ一覧(25年）'!$D:$AG,13,0)))</f>
        <v/>
      </c>
      <c r="BY31" s="445" t="str">
        <f>IF(BW31="","",VLOOKUP(BW31,'サイズ一覧(25年）'!$D:$V,17,0))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IF(E32="","",VLOOKUP(E32,'サイズ一覧(25年）'!$D:$V,17,0))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IF(H32="","",VLOOKUP(H32,'サイズ一覧(25年）'!$D:$V,17,0))</f>
        <v>77100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IF(K32="","",VLOOKUP(K32,'サイズ一覧(25年）'!$D:$V,17,0))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IF(N32="","",VLOOKUP(N32,'サイズ一覧(25年）'!$D:$V,17,0))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IF(V32="","",VLOOKUP(V32,'サイズ一覧(25年）'!$D:$V,17,0))</f>
        <v>22200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IF(Y32="","",VLOOKUP(Y32,'サイズ一覧(25年）'!$D:$V,17,0))</f>
        <v>20000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IF(AB32="","",VLOOKUP(AB32,'サイズ一覧(25年）'!$D:$V,17,0))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IF(AM32="","",VLOOKUP(AM32,'サイズ一覧(25年）'!$D:$V,17,0))</f>
        <v>64600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IF(AP32="","",VLOOKUP(AP32,'サイズ一覧(25年）'!$D:$V,17,0))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IF(BK32="","",VLOOKUP(BK32,'サイズ一覧(25年）'!$D:$V,17,0))</f>
        <v>22300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IF(BN32="","",VLOOKUP(BN32,'サイズ一覧(25年）'!$D:$V,17,0))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IF(BQ32="","",VLOOKUP(BQ32,'サイズ一覧(25年）'!$D:$V,17,0))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IF(BT32="","",VLOOKUP(BT32,'サイズ一覧(25年）'!$D:$V,17,0))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IF(BW32="","",VLOOKUP(BW32,'サイズ一覧(25年）'!$D:$V,17,0))</f>
        <v/>
      </c>
    </row>
    <row r="33" spans="1:78" s="134" customFormat="1" ht="21" customHeight="1">
      <c r="A33" s="489"/>
      <c r="B33" s="494"/>
      <c r="C33" s="439" t="s">
        <v>418</v>
      </c>
      <c r="D33" s="497" t="s">
        <v>419</v>
      </c>
      <c r="E33" s="442" t="s">
        <v>1736</v>
      </c>
      <c r="F33" s="442" t="str">
        <f>IF(E33="","",(VLOOKUP(E33,'サイズ一覧(25年）'!$D:$AG,13,0)))</f>
        <v>★◇⑩</v>
      </c>
      <c r="G33" s="498">
        <f>IF(E33="","",VLOOKUP(E33,'サイズ一覧(25年）'!$D:$V,17,0))</f>
        <v>83300</v>
      </c>
      <c r="H33" s="440" t="s">
        <v>1143</v>
      </c>
      <c r="I33" s="442" t="str">
        <f>IF(H33="","",(VLOOKUP(H33,'サイズ一覧(25年）'!$D:$AG,13,0)))</f>
        <v>★◇</v>
      </c>
      <c r="J33" s="498">
        <f>IF(H33="","",VLOOKUP(H33,'サイズ一覧(25年）'!$D:$V,17,0))</f>
        <v>78300</v>
      </c>
      <c r="K33" s="442"/>
      <c r="L33" s="442" t="str">
        <f>IF(K33="","",(VLOOKUP(K33,'サイズ一覧(25年）'!$D:$AG,13,0)))</f>
        <v/>
      </c>
      <c r="M33" s="499" t="str">
        <f>IF(K33="","",VLOOKUP(K33,'サイズ一覧(25年）'!$D:$V,17,0))</f>
        <v/>
      </c>
      <c r="N33" s="444"/>
      <c r="O33" s="375" t="str">
        <f>IF(N33="","",(VLOOKUP(N33,'サイズ一覧(25年）'!$D:$AG,13,0)))</f>
        <v/>
      </c>
      <c r="P33" s="377" t="str">
        <f>IF(N33="","",VLOOKUP(N33,'サイズ一覧(25年）'!$D:$V,17,0))</f>
        <v/>
      </c>
      <c r="Q33" s="175"/>
      <c r="R33" s="255"/>
      <c r="S33" s="348"/>
      <c r="T33" s="373" t="s">
        <v>87</v>
      </c>
      <c r="U33" s="374" t="s">
        <v>348</v>
      </c>
      <c r="V33" s="375"/>
      <c r="W33" s="375" t="str">
        <f>IF(V33="","",(VLOOKUP(V33,'サイズ一覧(25年）'!$D:$AG,13,0)))</f>
        <v/>
      </c>
      <c r="X33" s="332" t="str">
        <f>IF(V33="","",VLOOKUP(V33,'サイズ一覧(25年）'!$D:$V,17,0))</f>
        <v/>
      </c>
      <c r="Y33" s="376"/>
      <c r="Z33" s="375" t="str">
        <f>IF(Y33="","",(VLOOKUP(Y33,'サイズ一覧(25年）'!$D:$AG,13,0)))</f>
        <v/>
      </c>
      <c r="AA33" s="377" t="str">
        <f>IF(Y33="","",VLOOKUP(Y33,'サイズ一覧(25年）'!$D:$V,17,0))</f>
        <v/>
      </c>
      <c r="AB33" s="376" t="s">
        <v>652</v>
      </c>
      <c r="AC33" s="375" t="str">
        <f>IF(AB33="","",(VLOOKUP(AB33,'サイズ一覧(25年）'!$D:$AG,13,0)))</f>
        <v>△</v>
      </c>
      <c r="AD33" s="377">
        <f>IF(AB33="","",VLOOKUP(AB33,'サイズ一覧(25年）'!$D:$V,17,0))</f>
        <v>22200</v>
      </c>
      <c r="AE33" s="849"/>
      <c r="AF33" s="849"/>
      <c r="AG33" s="850"/>
      <c r="AH33" s="175"/>
      <c r="AI33" s="319"/>
      <c r="AJ33" s="320"/>
      <c r="AK33" s="373" t="s">
        <v>124</v>
      </c>
      <c r="AL33" s="420" t="s">
        <v>948</v>
      </c>
      <c r="AM33" s="478" t="s">
        <v>1446</v>
      </c>
      <c r="AN33" s="375" t="str">
        <f>IF(AM33="","",(VLOOKUP(AM33,'サイズ一覧(25年）'!$D:$AG,13,0)))</f>
        <v>★</v>
      </c>
      <c r="AO33" s="422">
        <f>IF(AM33="","",VLOOKUP(AM33,'サイズ一覧(25年）'!$D:$V,17,0))</f>
        <v>68600</v>
      </c>
      <c r="AP33" s="376"/>
      <c r="AQ33" s="375" t="str">
        <f>IF(AP33="","",(VLOOKUP(AP33,'サイズ一覧(25年）'!$D:$AG,13,0)))</f>
        <v/>
      </c>
      <c r="AR33" s="335" t="str">
        <f>IF(AP33="","",VLOOKUP(AP33,'サイズ一覧(25年）'!$D:$V,17,0))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329" t="s">
        <v>368</v>
      </c>
      <c r="BJ33" s="330" t="s">
        <v>364</v>
      </c>
      <c r="BK33" s="331" t="s">
        <v>973</v>
      </c>
      <c r="BL33" s="332" t="str">
        <f>IF(BK33="","",(VLOOKUP(BK33,'サイズ一覧(25年）'!$D:$AG,13,0)))</f>
        <v/>
      </c>
      <c r="BM33" s="333">
        <f>IF(BK33="","",VLOOKUP(BK33,'サイズ一覧(25年）'!$D:$V,17,0))</f>
        <v>24700</v>
      </c>
      <c r="BN33" s="334"/>
      <c r="BO33" s="332" t="str">
        <f>IF(BN33="","",(VLOOKUP(BN33,'サイズ一覧(25年）'!$D:$AG,13,0)))</f>
        <v/>
      </c>
      <c r="BP33" s="333" t="str">
        <f>IF(BN33="","",VLOOKUP(BN33,'サイズ一覧(25年）'!$D:$V,17,0))</f>
        <v/>
      </c>
      <c r="BQ33" s="331"/>
      <c r="BR33" s="332" t="str">
        <f>IF(BQ33="","",(VLOOKUP(BQ33,'サイズ一覧(25年）'!$D:$AG,13,0)))</f>
        <v/>
      </c>
      <c r="BS33" s="335" t="str">
        <f>IF(BQ33="","",VLOOKUP(BQ33,'サイズ一覧(25年）'!$D:$V,17,0))</f>
        <v/>
      </c>
      <c r="BT33" s="336"/>
      <c r="BU33" s="337" t="str">
        <f>IF(BT33="","",(VLOOKUP(BT33,'サイズ一覧(25年）'!$D:$AG,13,0)))</f>
        <v/>
      </c>
      <c r="BV33" s="338" t="str">
        <f>IF(BT33="","",VLOOKUP(BT33,'サイズ一覧(25年）'!$D:$V,17,0))</f>
        <v/>
      </c>
      <c r="BW33" s="331"/>
      <c r="BX33" s="332" t="str">
        <f>IF(BW33="","",(VLOOKUP(BW33,'サイズ一覧(25年）'!$D:$AG,13,0)))</f>
        <v/>
      </c>
      <c r="BY33" s="335" t="str">
        <f>IF(BW33="","",VLOOKUP(BW33,'サイズ一覧(25年）'!$D:$V,17,0))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IF(E34="","",VLOOKUP(E34,'サイズ一覧(25年）'!$D:$V,17,0))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IF(H34="","",VLOOKUP(H34,'サイズ一覧(25年）'!$D:$V,17,0))</f>
        <v>82500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IF(K34="","",VLOOKUP(K34,'サイズ一覧(25年）'!$D:$V,17,0))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IF(N34="","",VLOOKUP(N34,'サイズ一覧(25年）'!$D:$V,17,0))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IF(V34="","",VLOOKUP(V34,'サイズ一覧(25年）'!$D:$V,17,0))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IF(Y34="","",VLOOKUP(Y34,'サイズ一覧(25年）'!$D:$V,17,0))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IF(AB34="","",VLOOKUP(AB34,'サイズ一覧(25年）'!$D:$V,17,0))</f>
        <v>25600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IF(AM34="","",VLOOKUP(AM34,'サイズ一覧(25年）'!$D:$V,17,0))</f>
        <v>77300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IF(AP34="","",VLOOKUP(AP34,'サイズ一覧(25年）'!$D:$V,17,0))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IF(BK34="","",VLOOKUP(BK34,'サイズ一覧(25年）'!$D:$V,17,0))</f>
        <v>26900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IF(BN34="","",VLOOKUP(BN34,'サイズ一覧(25年）'!$D:$V,17,0))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IF(BQ34="","",VLOOKUP(BQ34,'サイズ一覧(25年）'!$D:$V,17,0))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IF(BT34="","",VLOOKUP(BT34,'サイズ一覧(25年）'!$D:$V,17,0))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IF(BW34="","",VLOOKUP(BW34,'サイズ一覧(25年）'!$D:$V,17,0))</f>
        <v/>
      </c>
    </row>
    <row r="35" spans="1:78" s="134" customFormat="1" ht="21" customHeight="1">
      <c r="A35" s="489"/>
      <c r="B35" s="494"/>
      <c r="C35" s="373" t="s">
        <v>745</v>
      </c>
      <c r="D35" s="377" t="s">
        <v>832</v>
      </c>
      <c r="E35" s="332"/>
      <c r="F35" s="332" t="str">
        <f>IF(E35="","",(VLOOKUP(E35,'サイズ一覧(25年）'!$D:$AG,13,0)))</f>
        <v/>
      </c>
      <c r="G35" s="377" t="str">
        <f>IF(E35="","",VLOOKUP(E35,'サイズ一覧(25年）'!$D:$V,17,0))</f>
        <v/>
      </c>
      <c r="H35" s="507" t="s">
        <v>1402</v>
      </c>
      <c r="I35" s="332" t="str">
        <f>IF(H35="","",(VLOOKUP(H35,'サイズ一覧(25年）'!$D:$AG,13,0)))</f>
        <v>★◇</v>
      </c>
      <c r="J35" s="377">
        <f>IF(H35="","",VLOOKUP(H35,'サイズ一覧(25年）'!$D:$V,17,0))</f>
        <v>83400</v>
      </c>
      <c r="K35" s="332"/>
      <c r="L35" s="332" t="str">
        <f>IF(K35="","",(VLOOKUP(K35,'サイズ一覧(25年）'!$D:$AG,13,0)))</f>
        <v/>
      </c>
      <c r="M35" s="332" t="str">
        <f>IF(K35="","",VLOOKUP(K35,'サイズ一覧(25年）'!$D:$V,17,0))</f>
        <v/>
      </c>
      <c r="N35" s="331"/>
      <c r="O35" s="332" t="str">
        <f>IF(N35="","",(VLOOKUP(N35,'サイズ一覧(25年）'!$D:$AG,13,0)))</f>
        <v/>
      </c>
      <c r="P35" s="377" t="str">
        <f>IF(N35="","",VLOOKUP(N35,'サイズ一覧(25年）'!$D:$V,17,0))</f>
        <v/>
      </c>
      <c r="Q35" s="175"/>
      <c r="AE35" s="848"/>
      <c r="AF35" s="848"/>
      <c r="AG35" s="848"/>
      <c r="AH35" s="175"/>
      <c r="AI35" s="319"/>
      <c r="AJ35" s="320">
        <v>45</v>
      </c>
      <c r="AK35" s="408" t="s">
        <v>125</v>
      </c>
      <c r="AL35" s="322" t="s">
        <v>876</v>
      </c>
      <c r="AM35" s="508" t="s">
        <v>884</v>
      </c>
      <c r="AN35" s="323" t="str">
        <f>IF(AM35="","",(VLOOKUP(AM35,'サイズ一覧(25年）'!$D:$AG,13,0)))</f>
        <v>★</v>
      </c>
      <c r="AO35" s="324">
        <f>IF(AM35="","",VLOOKUP(AM35,'サイズ一覧(25年）'!$D:$V,17,0))</f>
        <v>56700</v>
      </c>
      <c r="AP35" s="326"/>
      <c r="AQ35" s="323" t="str">
        <f>IF(AP35="","",(VLOOKUP(AP35,'サイズ一覧(25年）'!$D:$AG,13,0)))</f>
        <v/>
      </c>
      <c r="AR35" s="327" t="str">
        <f>IF(AP35="","",VLOOKUP(AP35,'サイズ一覧(25年）'!$D:$V,17,0))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572" t="s">
        <v>975</v>
      </c>
      <c r="BJ35" s="893" t="s">
        <v>976</v>
      </c>
      <c r="BK35" s="635" t="s">
        <v>588</v>
      </c>
      <c r="BL35" s="541" t="str">
        <f>IF(BK35="","",(VLOOKUP(BK35,'サイズ一覧(25年）'!$D:$AG,13,0)))</f>
        <v/>
      </c>
      <c r="BM35" s="544">
        <f>IF(BK35="","",VLOOKUP(BK35,'サイズ一覧(25年）'!$D:$V,17,0))</f>
        <v>28100</v>
      </c>
      <c r="BN35" s="543"/>
      <c r="BO35" s="541" t="str">
        <f>IF(BN35="","",(VLOOKUP(BN35,'サイズ一覧(25年）'!$D:$AG,13,0)))</f>
        <v/>
      </c>
      <c r="BP35" s="544" t="str">
        <f>IF(BN35="","",VLOOKUP(BN35,'サイズ一覧(25年）'!$D:$V,17,0))</f>
        <v/>
      </c>
      <c r="BQ35" s="635"/>
      <c r="BR35" s="541" t="str">
        <f>IF(BQ35="","",(VLOOKUP(BQ35,'サイズ一覧(25年）'!$D:$AG,13,0)))</f>
        <v/>
      </c>
      <c r="BS35" s="318" t="str">
        <f>IF(BQ35="","",VLOOKUP(BQ35,'サイズ一覧(25年）'!$D:$V,17,0))</f>
        <v/>
      </c>
      <c r="BT35" s="604"/>
      <c r="BU35" s="605" t="str">
        <f>IF(BT35="","",(VLOOKUP(BT35,'サイズ一覧(25年）'!$D:$AG,13,0)))</f>
        <v/>
      </c>
      <c r="BV35" s="894" t="str">
        <f>IF(BT35="","",VLOOKUP(BT35,'サイズ一覧(25年）'!$D:$V,17,0))</f>
        <v/>
      </c>
      <c r="BW35" s="635"/>
      <c r="BX35" s="541" t="str">
        <f>IF(BW35="","",(VLOOKUP(BW35,'サイズ一覧(25年）'!$D:$AG,13,0)))</f>
        <v/>
      </c>
      <c r="BY35" s="318" t="str">
        <f>IF(BW35="","",VLOOKUP(BW35,'サイズ一覧(25年）'!$D:$V,17,0))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IF(E36="","",VLOOKUP(E36,'サイズ一覧(25年）'!$D:$V,17,0))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IF(H36="","",VLOOKUP(H36,'サイズ一覧(25年）'!$D:$V,17,0))</f>
        <v>84200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IF(K36="","",VLOOKUP(K36,'サイズ一覧(25年）'!$D:$V,17,0))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IF(N36="","",VLOOKUP(N36,'サイズ一覧(25年）'!$D:$V,17,0))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IF(AM36="","",VLOOKUP(AM36,'サイズ一覧(25年）'!$D:$V,17,0))</f>
        <v>58400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IF(AP36="","",VLOOKUP(AP36,'サイズ一覧(25年）'!$D:$V,17,0))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IF(BK36="","",VLOOKUP(BK36,'サイズ一覧(25年）'!$D:$V,17,0))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IF(BN36="","",VLOOKUP(BN36,'サイズ一覧(25年）'!$D:$V,17,0))</f>
        <v>21800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IF(BQ36="","",VLOOKUP(BQ36,'サイズ一覧(25年）'!$D:$V,17,0))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IF(BT36="","",VLOOKUP(BT36,'サイズ一覧(25年）'!$D:$V,17,0))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IF(BW36="","",VLOOKUP(BW36,'サイズ一覧(25年）'!$D:$V,17,0))</f>
        <v/>
      </c>
    </row>
    <row r="37" spans="1:78" s="134" customFormat="1" ht="21" customHeight="1">
      <c r="A37" s="489"/>
      <c r="B37" s="523"/>
      <c r="C37" s="412" t="s">
        <v>281</v>
      </c>
      <c r="D37" s="463" t="s">
        <v>942</v>
      </c>
      <c r="E37" s="464"/>
      <c r="F37" s="464" t="str">
        <f>IF(E37="","",(VLOOKUP(E37,'サイズ一覧(25年）'!$D:$AG,13,0)))</f>
        <v/>
      </c>
      <c r="G37" s="463" t="str">
        <f>IF(E37="","",VLOOKUP(E37,'サイズ一覧(25年）'!$D:$V,17,0))</f>
        <v/>
      </c>
      <c r="H37" s="524"/>
      <c r="I37" s="464" t="str">
        <f>IF(H37="","",(VLOOKUP(H37,'サイズ一覧(25年）'!$D:$AG,13,0)))</f>
        <v/>
      </c>
      <c r="J37" s="463" t="str">
        <f>IF(H37="","",VLOOKUP(H37,'サイズ一覧(25年）'!$D:$V,17,0))</f>
        <v/>
      </c>
      <c r="K37" s="464" t="s">
        <v>282</v>
      </c>
      <c r="L37" s="464" t="str">
        <f>IF(K37="","",(VLOOKUP(K37,'サイズ一覧(25年）'!$D:$AG,13,0)))</f>
        <v>★◇</v>
      </c>
      <c r="M37" s="464">
        <f>IF(K37="","",VLOOKUP(K37,'サイズ一覧(25年）'!$D:$V,17,0))</f>
        <v>87700</v>
      </c>
      <c r="N37" s="512"/>
      <c r="O37" s="464" t="str">
        <f>IF(N37="","",(VLOOKUP(N37,'サイズ一覧(25年）'!$D:$AG,13,0)))</f>
        <v/>
      </c>
      <c r="P37" s="463" t="str">
        <f>IF(N37="","",VLOOKUP(N37,'サイズ一覧(25年）'!$D:$V,17,0))</f>
        <v/>
      </c>
      <c r="Q37" s="175"/>
      <c r="R37" s="995" t="s">
        <v>413</v>
      </c>
      <c r="S37" s="995" t="s">
        <v>414</v>
      </c>
      <c r="T37" s="991" t="s">
        <v>937</v>
      </c>
      <c r="U37" s="992"/>
      <c r="V37" s="991" t="s">
        <v>587</v>
      </c>
      <c r="W37" s="1023"/>
      <c r="X37" s="1024"/>
      <c r="Y37" s="991" t="s">
        <v>587</v>
      </c>
      <c r="Z37" s="1013"/>
      <c r="AA37" s="992"/>
      <c r="AB37" s="991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439" t="s">
        <v>1128</v>
      </c>
      <c r="AL37" s="440" t="s">
        <v>1133</v>
      </c>
      <c r="AM37" s="441" t="s">
        <v>1127</v>
      </c>
      <c r="AN37" s="375" t="str">
        <f>IF(AM37="","",(VLOOKUP(AM37,'サイズ一覧(25年）'!$D:$AG,13,0)))</f>
        <v>★</v>
      </c>
      <c r="AO37" s="422">
        <f>IF(AM37="","",VLOOKUP(AM37,'サイズ一覧(25年）'!$D:$V,17,0))</f>
        <v>59600</v>
      </c>
      <c r="AP37" s="444"/>
      <c r="AQ37" s="375" t="str">
        <f>IF(AP37="","",(VLOOKUP(AP37,'サイズ一覧(25年）'!$D:$AG,13,0)))</f>
        <v/>
      </c>
      <c r="AR37" s="422" t="str">
        <f>IF(AP37="","",VLOOKUP(AP37,'サイズ一覧(25年）'!$D:$V,17,0))</f>
        <v/>
      </c>
      <c r="AS37" s="62"/>
      <c r="AT37" s="995" t="s">
        <v>413</v>
      </c>
      <c r="AU37" s="991" t="s">
        <v>937</v>
      </c>
      <c r="AV37" s="1013"/>
      <c r="AW37" s="992"/>
      <c r="AX37" s="991" t="s">
        <v>1846</v>
      </c>
      <c r="AY37" s="1013"/>
      <c r="AZ37" s="992"/>
      <c r="BA37" s="991" t="s">
        <v>932</v>
      </c>
      <c r="BB37" s="1013"/>
      <c r="BC37" s="992"/>
      <c r="BD37" s="991" t="s">
        <v>933</v>
      </c>
      <c r="BE37" s="1013"/>
      <c r="BF37" s="992"/>
      <c r="BG37" s="182"/>
      <c r="BH37" s="328"/>
      <c r="BI37" s="527"/>
      <c r="BJ37" s="330">
        <v>10</v>
      </c>
      <c r="BK37" s="331"/>
      <c r="BL37" s="332" t="str">
        <f>IF(BK37="","",(VLOOKUP(BK37,'サイズ一覧(25年）'!$D:$AG,13,0)))</f>
        <v/>
      </c>
      <c r="BM37" s="333" t="str">
        <f>IF(BK37="","",VLOOKUP(BK37,'サイズ一覧(25年）'!$D:$V,17,0))</f>
        <v/>
      </c>
      <c r="BN37" s="334" t="s">
        <v>269</v>
      </c>
      <c r="BO37" s="332" t="str">
        <f>IF(BN37="","",(VLOOKUP(BN37,'サイズ一覧(25年）'!$D:$AG,13,0)))</f>
        <v/>
      </c>
      <c r="BP37" s="333">
        <f>IF(BN37="","",VLOOKUP(BN37,'サイズ一覧(25年）'!$D:$V,17,0))</f>
        <v>25400</v>
      </c>
      <c r="BQ37" s="331"/>
      <c r="BR37" s="332" t="str">
        <f>IF(BQ37="","",(VLOOKUP(BQ37,'サイズ一覧(25年）'!$D:$AG,13,0)))</f>
        <v/>
      </c>
      <c r="BS37" s="335" t="str">
        <f>IF(BQ37="","",VLOOKUP(BQ37,'サイズ一覧(25年）'!$D:$V,17,0))</f>
        <v/>
      </c>
      <c r="BT37" s="331"/>
      <c r="BU37" s="332" t="str">
        <f>IF(BT37="","",(VLOOKUP(BT37,'サイズ一覧(25年）'!$D:$AG,13,0)))</f>
        <v/>
      </c>
      <c r="BV37" s="333" t="str">
        <f>IF(BT37="","",VLOOKUP(BT37,'サイズ一覧(25年）'!$D:$V,17,0))</f>
        <v/>
      </c>
      <c r="BW37" s="336"/>
      <c r="BX37" s="337" t="str">
        <f>IF(BW37="","",(VLOOKUP(BW37,'サイズ一覧(25年）'!$D:$AG,13,0)))</f>
        <v/>
      </c>
      <c r="BY37" s="528" t="str">
        <f>IF(BW37="","",VLOOKUP(BW37,'サイズ一覧(25年）'!$D:$V,17,0))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IF(E38="","",VLOOKUP(E38,'サイズ一覧(25年）'!$D:$V,17,0))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IF(H38="","",VLOOKUP(H38,'サイズ一覧(25年）'!$D:$V,17,0))</f>
        <v>62200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IF(K38="","",VLOOKUP(K38,'サイズ一覧(25年）'!$D:$V,17,0))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IF(N38="","",VLOOKUP(N38,'サイズ一覧(25年）'!$D:$V,17,0))</f>
        <v/>
      </c>
      <c r="Q38" s="175"/>
      <c r="R38" s="996"/>
      <c r="S38" s="996"/>
      <c r="T38" s="993"/>
      <c r="U38" s="994"/>
      <c r="V38" s="993" t="s">
        <v>1728</v>
      </c>
      <c r="W38" s="1025"/>
      <c r="X38" s="1026"/>
      <c r="Y38" s="993" t="s">
        <v>1247</v>
      </c>
      <c r="Z38" s="1016"/>
      <c r="AA38" s="994"/>
      <c r="AB38" s="99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IF(AM38="","",VLOOKUP(AM38,'サイズ一覧(25年）'!$D:$V,17,0))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IF(AP38="","",VLOOKUP(AP38,'サイズ一覧(25年）'!$D:$V,17,0))</f>
        <v>68500</v>
      </c>
      <c r="AS38" s="62"/>
      <c r="AT38" s="996"/>
      <c r="AU38" s="993"/>
      <c r="AV38" s="1016"/>
      <c r="AW38" s="994"/>
      <c r="AX38" s="993" t="s">
        <v>424</v>
      </c>
      <c r="AY38" s="1016"/>
      <c r="AZ38" s="994"/>
      <c r="BA38" s="993" t="s">
        <v>935</v>
      </c>
      <c r="BB38" s="1016"/>
      <c r="BC38" s="994"/>
      <c r="BD38" s="99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IF(BK38="","",VLOOKUP(BK38,'サイズ一覧(25年）'!$D:$V,17,0))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IF(BN38="","",VLOOKUP(BN38,'サイズ一覧(25年）'!$D:$V,17,0))</f>
        <v>26900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IF(BQ38="","",VLOOKUP(BQ38,'サイズ一覧(25年）'!$D:$V,17,0))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IF(BT38="","",VLOOKUP(BT38,'サイズ一覧(25年）'!$D:$V,17,0))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IF(BW38="","",VLOOKUP(BW38,'サイズ一覧(25年）'!$D:$V,17,0))</f>
        <v/>
      </c>
    </row>
    <row r="39" spans="1:78" s="134" customFormat="1" ht="21" customHeight="1">
      <c r="A39" s="489"/>
      <c r="B39" s="348"/>
      <c r="C39" s="433" t="s">
        <v>1504</v>
      </c>
      <c r="D39" s="438" t="s">
        <v>529</v>
      </c>
      <c r="E39" s="436"/>
      <c r="F39" s="436" t="str">
        <f>IF(E39="","",(VLOOKUP(E39,'サイズ一覧(25年）'!$D:$AG,13,0)))</f>
        <v/>
      </c>
      <c r="G39" s="438" t="str">
        <f>IF(E39="","",VLOOKUP(E39,'サイズ一覧(25年）'!$D:$V,17,0))</f>
        <v/>
      </c>
      <c r="H39" s="532" t="s">
        <v>1503</v>
      </c>
      <c r="I39" s="436" t="str">
        <f>IF(H39="","",(VLOOKUP(H39,'サイズ一覧(25年）'!$D:$AG,13,0)))</f>
        <v>★◇</v>
      </c>
      <c r="J39" s="438">
        <f>IF(H39="","",VLOOKUP(H39,'サイズ一覧(25年）'!$D:$V,17,0))</f>
        <v>65500</v>
      </c>
      <c r="K39" s="436"/>
      <c r="L39" s="436" t="str">
        <f>IF(K39="","",(VLOOKUP(K39,'サイズ一覧(25年）'!$D:$AG,13,0)))</f>
        <v/>
      </c>
      <c r="M39" s="436" t="str">
        <f>IF(K39="","",VLOOKUP(K39,'サイズ一覧(25年）'!$D:$V,17,0))</f>
        <v/>
      </c>
      <c r="N39" s="533"/>
      <c r="O39" s="436" t="str">
        <f>IF(N39="","",(VLOOKUP(N39,'サイズ一覧(25年）'!$D:$AG,13,0)))</f>
        <v/>
      </c>
      <c r="P39" s="438" t="str">
        <f>IF(N39="","",VLOOKUP(N39,'サイズ一覧(25年）'!$D:$V,17,0))</f>
        <v/>
      </c>
      <c r="Q39" s="175"/>
      <c r="R39" s="525">
        <v>17</v>
      </c>
      <c r="S39" s="263">
        <v>65</v>
      </c>
      <c r="T39" s="401" t="s">
        <v>150</v>
      </c>
      <c r="U39" s="402" t="s">
        <v>832</v>
      </c>
      <c r="V39" s="403" t="s">
        <v>1776</v>
      </c>
      <c r="W39" s="403" t="str">
        <f>IF(V39="","",(VLOOKUP(V39,'サイズ一覧(25年）'!$D:$AG,13,0)))</f>
        <v>⑨</v>
      </c>
      <c r="X39" s="406">
        <f>IF(V39="","",VLOOKUP(V39,'サイズ一覧(25年）'!$D:$V,17,0))</f>
        <v>42500</v>
      </c>
      <c r="Y39" s="451" t="s">
        <v>1182</v>
      </c>
      <c r="Z39" s="403" t="str">
        <f>IF(Y39="","",(VLOOKUP(Y39,'サイズ一覧(25年）'!$D:$AG,13,0)))</f>
        <v/>
      </c>
      <c r="AA39" s="404">
        <f>IF(Y39="","",VLOOKUP(Y39,'サイズ一覧(25年）'!$D:$V,17,0))</f>
        <v>38500</v>
      </c>
      <c r="AB39" s="451"/>
      <c r="AC39" s="403" t="str">
        <f>IF(AB39="","",(VLOOKUP(AB39,'サイズ一覧(25年）'!$D:$AG,13,0)))</f>
        <v/>
      </c>
      <c r="AD39" s="404" t="str">
        <f>IF(AB39="","",VLOOKUP(AB39,'サイズ一覧(25年）'!$D:$V,17,0))</f>
        <v/>
      </c>
      <c r="AE39" s="849"/>
      <c r="AF39" s="849"/>
      <c r="AG39" s="850"/>
      <c r="AH39" s="175"/>
      <c r="AI39" s="319"/>
      <c r="AJ39" s="378">
        <v>50</v>
      </c>
      <c r="AK39" s="666" t="s">
        <v>1333</v>
      </c>
      <c r="AL39" s="300" t="s">
        <v>467</v>
      </c>
      <c r="AM39" s="380" t="s">
        <v>1296</v>
      </c>
      <c r="AN39" s="301" t="str">
        <f>IF(AM39="","",(VLOOKUP(AM39,'サイズ一覧(25年）'!$D:$AG,13,0)))</f>
        <v>★</v>
      </c>
      <c r="AO39" s="381">
        <f>IF(AM39="","",VLOOKUP(AM39,'サイズ一覧(25年）'!$D:$V,17,0))</f>
        <v>48400</v>
      </c>
      <c r="AP39" s="382"/>
      <c r="AQ39" s="301" t="str">
        <f>IF(AP39="","",(VLOOKUP(AP39,'サイズ一覧(25年）'!$D:$AG,13,0)))</f>
        <v/>
      </c>
      <c r="AR39" s="383" t="str">
        <f>IF(AP39="","",VLOOKUP(AP39,'サイズ一覧(25年）'!$D:$V,17,0))</f>
        <v/>
      </c>
      <c r="AS39" s="62"/>
      <c r="AT39" s="275">
        <v>17</v>
      </c>
      <c r="AU39" s="490" t="s">
        <v>1252</v>
      </c>
      <c r="AV39" s="534"/>
      <c r="AW39" s="300"/>
      <c r="AX39" s="535" t="s">
        <v>1242</v>
      </c>
      <c r="AY39" s="301" t="str">
        <f>IF(AX39="","",(VLOOKUP(AX39,'サイズ一覧(25年）'!$D:$AG,13,0)))</f>
        <v/>
      </c>
      <c r="AZ39" s="303">
        <f>IF(AX39="","",VLOOKUP(AX39,'サイズ一覧(25年）'!$D:$V,17,0))</f>
        <v>43200</v>
      </c>
      <c r="BA39" s="536"/>
      <c r="BB39" s="537" t="str">
        <f>IF(BA39="","",(VLOOKUP(BA39,'サイズ一覧(25年）'!$D:$AG,13,0)))</f>
        <v/>
      </c>
      <c r="BC39" s="383" t="str">
        <f>IF(BA39="","",VLOOKUP(BA39,'サイズ一覧(25年）'!$D:$V,17,0))</f>
        <v/>
      </c>
      <c r="BD39" s="382"/>
      <c r="BE39" s="301" t="str">
        <f>IF(BD39="","",(VLOOKUP(BD39,'サイズ一覧(25年）'!$D:$AG,13,0)))</f>
        <v/>
      </c>
      <c r="BF39" s="381" t="str">
        <f>IF(BD39="","",VLOOKUP(BD39,'サイズ一覧(25年）'!$D:$V,17,0))</f>
        <v/>
      </c>
      <c r="BG39" s="182"/>
      <c r="BH39" s="328"/>
      <c r="BI39" s="538" t="s">
        <v>373</v>
      </c>
      <c r="BJ39" s="330">
        <v>10</v>
      </c>
      <c r="BK39" s="331"/>
      <c r="BL39" s="332" t="str">
        <f>IF(BK39="","",(VLOOKUP(BK39,'サイズ一覧(25年）'!$D:$AG,13,0)))</f>
        <v/>
      </c>
      <c r="BM39" s="333" t="str">
        <f>IF(BK39="","",VLOOKUP(BK39,'サイズ一覧(25年）'!$D:$V,17,0))</f>
        <v/>
      </c>
      <c r="BN39" s="334" t="s">
        <v>271</v>
      </c>
      <c r="BO39" s="332" t="str">
        <f>IF(BN39="","",(VLOOKUP(BN39,'サイズ一覧(25年）'!$D:$AG,13,0)))</f>
        <v/>
      </c>
      <c r="BP39" s="333">
        <f>IF(BN39="","",VLOOKUP(BN39,'サイズ一覧(25年）'!$D:$V,17,0))</f>
        <v>26400</v>
      </c>
      <c r="BQ39" s="331"/>
      <c r="BR39" s="332" t="str">
        <f>IF(BQ39="","",(VLOOKUP(BQ39,'サイズ一覧(25年）'!$D:$AG,13,0)))</f>
        <v/>
      </c>
      <c r="BS39" s="335" t="str">
        <f>IF(BQ39="","",VLOOKUP(BQ39,'サイズ一覧(25年）'!$D:$V,17,0))</f>
        <v/>
      </c>
      <c r="BT39" s="331"/>
      <c r="BU39" s="332" t="str">
        <f>IF(BT39="","",(VLOOKUP(BT39,'サイズ一覧(25年）'!$D:$AG,13,0)))</f>
        <v/>
      </c>
      <c r="BV39" s="333" t="str">
        <f>IF(BT39="","",VLOOKUP(BT39,'サイズ一覧(25年）'!$D:$V,17,0))</f>
        <v/>
      </c>
      <c r="BW39" s="336"/>
      <c r="BX39" s="337" t="str">
        <f>IF(BW39="","",(VLOOKUP(BW39,'サイズ一覧(25年）'!$D:$AG,13,0)))</f>
        <v/>
      </c>
      <c r="BY39" s="528" t="str">
        <f>IF(BW39="","",VLOOKUP(BW39,'サイズ一覧(25年）'!$D:$V,17,0))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IF(E40="","",VLOOKUP(E40,'サイズ一覧(25年）'!$D:$V,17,0))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IF(H40="","",VLOOKUP(H40,'サイズ一覧(25年）'!$D:$V,17,0))</f>
        <v>68700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IF(K40="","",VLOOKUP(K40,'サイズ一覧(25年）'!$D:$V,17,0))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IF(N40="","",VLOOKUP(N40,'サイズ一覧(25年）'!$D:$V,17,0))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IF(V40="","",VLOOKUP(V40,'サイズ一覧(25年）'!$D:$V,17,0))</f>
        <v>31900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IF(Y40="","",VLOOKUP(Y40,'サイズ一覧(25年）'!$D:$V,17,0))</f>
        <v>30300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IF(AB40="","",VLOOKUP(AB40,'サイズ一覧(25年）'!$D:$V,17,0))</f>
        <v>28300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IF(AM40="","",VLOOKUP(AM40,'サイズ一覧(25年）'!$D:$V,17,0))</f>
        <v>50300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IF(AP40="","",VLOOKUP(AP40,'サイズ一覧(25年）'!$D:$V,17,0))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IF(AX40="","",VLOOKUP(AX40,'サイズ一覧(25年）'!$D:$V,17,0))</f>
        <v>47200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IF(BA40="","",VLOOKUP(BA40,'サイズ一覧(25年）'!$D:$V,17,0))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IF(BD40="","",VLOOKUP(BD40,'サイズ一覧(25年）'!$D:$V,17,0))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IF(BK40="","",VLOOKUP(BK40,'サイズ一覧(25年）'!$D:$V,17,0))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IF(BN40="","",VLOOKUP(BN40,'サイズ一覧(25年）'!$D:$V,17,0))</f>
        <v>27900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IF(BQ40="","",VLOOKUP(BQ40,'サイズ一覧(25年）'!$D:$V,17,0))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IF(BT40="","",VLOOKUP(BT40,'サイズ一覧(25年）'!$D:$V,17,0))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IF(BW40="","",VLOOKUP(BW40,'サイズ一覧(25年）'!$D:$V,17,0))</f>
        <v/>
      </c>
    </row>
    <row r="41" spans="1:78" s="134" customFormat="1" ht="21" customHeight="1">
      <c r="A41" s="489"/>
      <c r="B41" s="340"/>
      <c r="C41" s="412" t="s">
        <v>284</v>
      </c>
      <c r="D41" s="463" t="s">
        <v>467</v>
      </c>
      <c r="E41" s="464" t="s">
        <v>1737</v>
      </c>
      <c r="F41" s="464" t="str">
        <f>IF(E41="","",(VLOOKUP(E41,'サイズ一覧(25年）'!$D:$AG,13,0)))</f>
        <v>★◇⑨</v>
      </c>
      <c r="G41" s="463">
        <f>IF(E41="","",VLOOKUP(E41,'サイズ一覧(25年）'!$D:$V,17,0))</f>
        <v>74100</v>
      </c>
      <c r="H41" s="524" t="s">
        <v>1816</v>
      </c>
      <c r="I41" s="464" t="str">
        <f>IF(H41="","",(VLOOKUP(H41,'サイズ一覧(25年）'!$D:$AG,13,0)))</f>
        <v>△★◇</v>
      </c>
      <c r="J41" s="463">
        <f>IF(H41="","",VLOOKUP(H41,'サイズ一覧(25年）'!$D:$V,17,0))</f>
        <v>69000</v>
      </c>
      <c r="K41" s="464" t="s">
        <v>283</v>
      </c>
      <c r="L41" s="464" t="str">
        <f>IF(K41="","",(VLOOKUP(K41,'サイズ一覧(25年）'!$D:$AG,13,0)))</f>
        <v>★◇</v>
      </c>
      <c r="M41" s="464">
        <f>IF(K41="","",VLOOKUP(K41,'サイズ一覧(25年）'!$D:$V,17,0))</f>
        <v>69800</v>
      </c>
      <c r="N41" s="512"/>
      <c r="O41" s="464" t="str">
        <f>IF(N41="","",(VLOOKUP(N41,'サイズ一覧(25年）'!$D:$AG,13,0)))</f>
        <v/>
      </c>
      <c r="P41" s="463" t="str">
        <f>IF(N41="","",VLOOKUP(N41,'サイズ一覧(25年）'!$D:$V,17,0))</f>
        <v/>
      </c>
      <c r="Q41" s="175"/>
      <c r="R41" s="319"/>
      <c r="S41" s="348"/>
      <c r="T41" s="408" t="s">
        <v>62</v>
      </c>
      <c r="U41" s="409" t="s">
        <v>323</v>
      </c>
      <c r="V41" s="323" t="s">
        <v>1787</v>
      </c>
      <c r="W41" s="323" t="str">
        <f>IF(V41="","",(VLOOKUP(V41,'サイズ一覧(25年）'!$D:$AG,13,0)))</f>
        <v>⑨</v>
      </c>
      <c r="X41" s="410">
        <f>IF(V41="","",VLOOKUP(V41,'サイズ一覧(25年）'!$D:$V,17,0))</f>
        <v>32200</v>
      </c>
      <c r="Y41" s="326" t="s">
        <v>1197</v>
      </c>
      <c r="Z41" s="323" t="str">
        <f>IF(Y41="","",(VLOOKUP(Y41,'サイズ一覧(25年）'!$D:$AG,13,0)))</f>
        <v/>
      </c>
      <c r="AA41" s="411">
        <f>IF(Y41="","",VLOOKUP(Y41,'サイズ一覧(25年）'!$D:$V,17,0))</f>
        <v>30400</v>
      </c>
      <c r="AB41" s="326" t="s">
        <v>639</v>
      </c>
      <c r="AC41" s="323" t="str">
        <f>IF(AB41="","",(VLOOKUP(AB41,'サイズ一覧(25年）'!$D:$AG,13,0)))</f>
        <v>△</v>
      </c>
      <c r="AD41" s="411">
        <f>IF(AB41="","",VLOOKUP(AB41,'サイズ一覧(25年）'!$D:$V,17,0))</f>
        <v>28400</v>
      </c>
      <c r="AE41" s="849"/>
      <c r="AF41" s="849"/>
      <c r="AG41" s="850"/>
      <c r="AH41" s="175"/>
      <c r="AI41" s="319"/>
      <c r="AJ41" s="320"/>
      <c r="AK41" s="408" t="s">
        <v>139</v>
      </c>
      <c r="AL41" s="322" t="s">
        <v>750</v>
      </c>
      <c r="AM41" s="508" t="s">
        <v>885</v>
      </c>
      <c r="AN41" s="323" t="str">
        <f>IF(AM41="","",(VLOOKUP(AM41,'サイズ一覧(25年）'!$D:$AG,13,0)))</f>
        <v>★</v>
      </c>
      <c r="AO41" s="324">
        <f>IF(AM41="","",VLOOKUP(AM41,'サイズ一覧(25年）'!$D:$V,17,0))</f>
        <v>52300</v>
      </c>
      <c r="AP41" s="326"/>
      <c r="AQ41" s="323" t="str">
        <f>IF(AP41="","",(VLOOKUP(AP41,'サイズ一覧(25年）'!$D:$AG,13,0)))</f>
        <v/>
      </c>
      <c r="AR41" s="327" t="str">
        <f>IF(AP41="","",VLOOKUP(AP41,'サイズ一覧(25年）'!$D:$V,17,0))</f>
        <v/>
      </c>
      <c r="AS41" s="62"/>
      <c r="AT41" s="310"/>
      <c r="AU41" s="581" t="s">
        <v>1251</v>
      </c>
      <c r="AV41" s="906"/>
      <c r="AW41" s="402"/>
      <c r="AX41" s="907" t="s">
        <v>1243</v>
      </c>
      <c r="AY41" s="403" t="str">
        <f>IF(AX41="","",(VLOOKUP(AX41,'サイズ一覧(25年）'!$D:$AG,13,0)))</f>
        <v/>
      </c>
      <c r="AZ41" s="405">
        <f>IF(AX41="","",VLOOKUP(AX41,'サイズ一覧(25年）'!$D:$V,17,0))</f>
        <v>43700</v>
      </c>
      <c r="BA41" s="908"/>
      <c r="BB41" s="909" t="str">
        <f>IF(BA41="","",(VLOOKUP(BA41,'サイズ一覧(25年）'!$D:$AG,13,0)))</f>
        <v/>
      </c>
      <c r="BC41" s="452" t="str">
        <f>IF(BA41="","",VLOOKUP(BA41,'サイズ一覧(25年）'!$D:$V,17,0))</f>
        <v/>
      </c>
      <c r="BD41" s="451"/>
      <c r="BE41" s="403" t="str">
        <f>IF(BD41="","",(VLOOKUP(BD41,'サイズ一覧(25年）'!$D:$AG,13,0)))</f>
        <v/>
      </c>
      <c r="BF41" s="582" t="str">
        <f>IF(BD41="","",VLOOKUP(BD41,'サイズ一覧(25年）'!$D:$V,17,0))</f>
        <v/>
      </c>
      <c r="BG41" s="181"/>
      <c r="BH41" s="310"/>
      <c r="BI41" s="479" t="s">
        <v>374</v>
      </c>
      <c r="BJ41" s="511">
        <v>12</v>
      </c>
      <c r="BK41" s="512"/>
      <c r="BL41" s="541" t="str">
        <f>IF(BK41="","",(VLOOKUP(BK41,'サイズ一覧(25年）'!$D:$AG,13,0)))</f>
        <v/>
      </c>
      <c r="BM41" s="542" t="str">
        <f>IF(BK41="","",VLOOKUP(BK41,'サイズ一覧(25年）'!$D:$V,17,0))</f>
        <v/>
      </c>
      <c r="BN41" s="543"/>
      <c r="BO41" s="541" t="str">
        <f>IF(BN41="","",(VLOOKUP(BN41,'サイズ一覧(25年）'!$D:$AG,13,0)))</f>
        <v/>
      </c>
      <c r="BP41" s="544" t="str">
        <f>IF(BN41="","",VLOOKUP(BN41,'サイズ一覧(25年）'!$D:$V,17,0))</f>
        <v/>
      </c>
      <c r="BQ41" s="512"/>
      <c r="BR41" s="464" t="str">
        <f>IF(BQ41="","",(VLOOKUP(BQ41,'サイズ一覧(25年）'!$D:$AG,13,0)))</f>
        <v/>
      </c>
      <c r="BS41" s="418" t="str">
        <f>IF(BQ41="","",VLOOKUP(BQ41,'サイズ一覧(25年）'!$D:$V,17,0))</f>
        <v/>
      </c>
      <c r="BT41" s="512"/>
      <c r="BU41" s="464" t="str">
        <f>IF(BT41="","",(VLOOKUP(BT41,'サイズ一覧(25年）'!$D:$AG,13,0)))</f>
        <v/>
      </c>
      <c r="BV41" s="513" t="str">
        <f>IF(BT41="","",VLOOKUP(BT41,'サイズ一覧(25年）'!$D:$V,17,0))</f>
        <v/>
      </c>
      <c r="BW41" s="545" t="s">
        <v>488</v>
      </c>
      <c r="BX41" s="546" t="str">
        <f>IF(BW41="","",(VLOOKUP(BW41,'サイズ一覧(25年）'!$D:$AG,13,0)))</f>
        <v>△</v>
      </c>
      <c r="BY41" s="452">
        <f>IF(BW41="","",VLOOKUP(BW41,'サイズ一覧(25年）'!$D:$V,17,0))</f>
        <v>27600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IF(E42="","",VLOOKUP(E42,'サイズ一覧(25年）'!$D:$V,17,0))</f>
        <v>55700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IF(H42="","",VLOOKUP(H42,'サイズ一覧(25年）'!$D:$V,17,0))</f>
        <v>52500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IF(K42="","",VLOOKUP(K42,'サイズ一覧(25年）'!$D:$V,17,0))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IF(N42="","",VLOOKUP(N42,'サイズ一覧(25年）'!$D:$V,17,0))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IF(V42="","",VLOOKUP(V42,'サイズ一覧(25年）'!$D:$V,17,0))</f>
        <v>37400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IF(Y42="","",VLOOKUP(Y42,'サイズ一覧(25年）'!$D:$V,17,0))</f>
        <v>35100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IF(AB42="","",VLOOKUP(AB42,'サイズ一覧(25年）'!$D:$V,17,0))</f>
        <v>32900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IF(AM42="","",VLOOKUP(AM42,'サイズ一覧(25年）'!$D:$V,17,0))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IF(AP42="","",VLOOKUP(AP42,'サイズ一覧(25年）'!$D:$V,17,0))</f>
        <v>55300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IF(AX42="","",VLOOKUP(AX42,'サイズ一覧(25年）'!$D:$V,17,0))</f>
        <v>34300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IF(BA42="","",VLOOKUP(BA42,'サイズ一覧(25年）'!$D:$V,17,0))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IF(BD42="","",VLOOKUP(BD42,'サイズ一覧(25年）'!$D:$V,17,0))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IF(BK42="","",VLOOKUP(BK42,'サイズ一覧(25年）'!$D:$V,17,0))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IF(BN42="","",VLOOKUP(BN42,'サイズ一覧(25年）'!$D:$V,17,0))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IF(BQ42="","",VLOOKUP(BQ42,'サイズ一覧(25年）'!$D:$V,17,0))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IF(BT42="","",VLOOKUP(BT42,'サイズ一覧(25年）'!$D:$V,17,0))</f>
        <v>21400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IF(BW42="","",VLOOKUP(BW42,'サイズ一覧(25年）'!$D:$V,17,0))</f>
        <v/>
      </c>
    </row>
    <row r="43" spans="1:78" s="134" customFormat="1" ht="21" customHeight="1">
      <c r="A43" s="489"/>
      <c r="B43" s="348"/>
      <c r="C43" s="439" t="s">
        <v>1463</v>
      </c>
      <c r="D43" s="498" t="s">
        <v>833</v>
      </c>
      <c r="E43" s="499"/>
      <c r="F43" s="499" t="str">
        <f>IF(E43="","",(VLOOKUP(E43,'サイズ一覧(25年）'!$D:$AG,13,0)))</f>
        <v/>
      </c>
      <c r="G43" s="498" t="str">
        <f>IF(E43="","",VLOOKUP(E43,'サイズ一覧(25年）'!$D:$V,17,0))</f>
        <v/>
      </c>
      <c r="H43" s="557" t="s">
        <v>1271</v>
      </c>
      <c r="I43" s="499" t="str">
        <f>IF(H43="","",(VLOOKUP(H43,'サイズ一覧(25年）'!$D:$AG,13,0)))</f>
        <v>★◇</v>
      </c>
      <c r="J43" s="498">
        <f>IF(H43="","",VLOOKUP(H43,'サイズ一覧(25年）'!$D:$V,17,0))</f>
        <v>65200</v>
      </c>
      <c r="K43" s="499"/>
      <c r="L43" s="499" t="str">
        <f>IF(K43="","",(VLOOKUP(K43,'サイズ一覧(25年）'!$D:$AG,13,0)))</f>
        <v/>
      </c>
      <c r="M43" s="499" t="str">
        <f>IF(K43="","",VLOOKUP(K43,'サイズ一覧(25年）'!$D:$V,17,0))</f>
        <v/>
      </c>
      <c r="N43" s="558"/>
      <c r="O43" s="499" t="str">
        <f>IF(N43="","",(VLOOKUP(N43,'サイズ一覧(25年）'!$D:$AG,13,0)))</f>
        <v/>
      </c>
      <c r="P43" s="498" t="str">
        <f>IF(N43="","",VLOOKUP(N43,'サイズ一覧(25年）'!$D:$V,17,0))</f>
        <v/>
      </c>
      <c r="Q43" s="175"/>
      <c r="R43" s="525">
        <v>15</v>
      </c>
      <c r="S43" s="265">
        <v>65</v>
      </c>
      <c r="T43" s="299" t="s">
        <v>75</v>
      </c>
      <c r="U43" s="300" t="s">
        <v>328</v>
      </c>
      <c r="V43" s="301"/>
      <c r="W43" s="301" t="str">
        <f>IF(V43="","",(VLOOKUP(V43,'サイズ一覧(25年）'!$D:$AG,13,0)))</f>
        <v/>
      </c>
      <c r="X43" s="304" t="str">
        <f>IF(V43="","",VLOOKUP(V43,'サイズ一覧(25年）'!$D:$V,17,0))</f>
        <v/>
      </c>
      <c r="Y43" s="382" t="s">
        <v>1208</v>
      </c>
      <c r="Z43" s="301" t="str">
        <f>IF(Y43="","",(VLOOKUP(Y43,'サイズ一覧(25年）'!$D:$AG,13,0)))</f>
        <v/>
      </c>
      <c r="AA43" s="302">
        <f>IF(Y43="","",VLOOKUP(Y43,'サイズ一覧(25年）'!$D:$V,17,0))</f>
        <v>13500</v>
      </c>
      <c r="AB43" s="382"/>
      <c r="AC43" s="301" t="str">
        <f>IF(AB43="","",(VLOOKUP(AB43,'サイズ一覧(25年）'!$D:$AG,13,0)))</f>
        <v/>
      </c>
      <c r="AD43" s="302" t="str">
        <f>IF(AB43="","",VLOOKUP(AB43,'サイズ一覧(25年）'!$D:$V,17,0))</f>
        <v/>
      </c>
      <c r="AE43" s="849"/>
      <c r="AF43" s="849"/>
      <c r="AG43" s="850"/>
      <c r="AH43" s="175"/>
      <c r="AI43" s="319"/>
      <c r="AJ43" s="320"/>
      <c r="AK43" s="408" t="s">
        <v>141</v>
      </c>
      <c r="AL43" s="322" t="s">
        <v>956</v>
      </c>
      <c r="AM43" s="508" t="s">
        <v>1834</v>
      </c>
      <c r="AN43" s="323" t="str">
        <f>IF(AM43="","",(VLOOKUP(AM43,'サイズ一覧(25年）'!$D:$AG,13,0)))</f>
        <v>★</v>
      </c>
      <c r="AO43" s="324">
        <f>IF(AM43="","",VLOOKUP(AM43,'サイズ一覧(25年）'!$D:$V,17,0))</f>
        <v>56300</v>
      </c>
      <c r="AP43" s="326"/>
      <c r="AQ43" s="323" t="str">
        <f>IF(AP43="","",(VLOOKUP(AP43,'サイズ一覧(25年）'!$D:$AG,13,0)))</f>
        <v/>
      </c>
      <c r="AR43" s="327" t="str">
        <f>IF(AP43="","",VLOOKUP(AP43,'サイズ一覧(25年）'!$D:$V,17,0))</f>
        <v/>
      </c>
      <c r="AS43" s="62"/>
      <c r="AT43" s="328"/>
      <c r="AU43" s="490" t="s">
        <v>1114</v>
      </c>
      <c r="AV43" s="534"/>
      <c r="AW43" s="571"/>
      <c r="AX43" s="535" t="s">
        <v>705</v>
      </c>
      <c r="AY43" s="301" t="str">
        <f>IF(AX43="","",(VLOOKUP(AX43,'サイズ一覧(25年）'!$D:$AG,13,0)))</f>
        <v/>
      </c>
      <c r="AZ43" s="481">
        <f>IF(AX43="","",VLOOKUP(AX43,'サイズ一覧(25年）'!$D:$V,17,0))</f>
        <v>39400</v>
      </c>
      <c r="BA43" s="490"/>
      <c r="BB43" s="301" t="str">
        <f>IF(BA43="","",(VLOOKUP(BA43,'サイズ一覧(25年）'!$D:$AG,13,0)))</f>
        <v/>
      </c>
      <c r="BC43" s="383" t="str">
        <f>IF(BA43="","",VLOOKUP(BA43,'サイズ一覧(25年）'!$D:$V,17,0))</f>
        <v/>
      </c>
      <c r="BD43" s="382"/>
      <c r="BE43" s="301" t="str">
        <f>IF(BD43="","",(VLOOKUP(BD43,'サイズ一覧(25年）'!$D:$AG,13,0)))</f>
        <v/>
      </c>
      <c r="BF43" s="383" t="str">
        <f>IF(BD43="","",VLOOKUP(BD43,'サイズ一覧(25年）'!$D:$V,17,0))</f>
        <v/>
      </c>
      <c r="BG43" s="181"/>
      <c r="BH43" s="328"/>
      <c r="BI43" s="538" t="s">
        <v>377</v>
      </c>
      <c r="BJ43" s="480">
        <v>8</v>
      </c>
      <c r="BK43" s="305"/>
      <c r="BL43" s="304" t="str">
        <f>IF(BK43="","",(VLOOKUP(BK43,'サイズ一覧(25年）'!$D:$AG,13,0)))</f>
        <v/>
      </c>
      <c r="BM43" s="481" t="str">
        <f>IF(BK43="","",VLOOKUP(BK43,'サイズ一覧(25年）'!$D:$V,17,0))</f>
        <v/>
      </c>
      <c r="BN43" s="482"/>
      <c r="BO43" s="304" t="str">
        <f>IF(BN43="","",(VLOOKUP(BN43,'サイズ一覧(25年）'!$D:$AG,13,0)))</f>
        <v/>
      </c>
      <c r="BP43" s="481" t="str">
        <f>IF(BN43="","",VLOOKUP(BN43,'サイズ一覧(25年）'!$D:$V,17,0))</f>
        <v/>
      </c>
      <c r="BQ43" s="305"/>
      <c r="BR43" s="304" t="str">
        <f>IF(BQ43="","",(VLOOKUP(BQ43,'サイズ一覧(25年）'!$D:$AG,13,0)))</f>
        <v/>
      </c>
      <c r="BS43" s="383" t="str">
        <f>IF(BQ43="","",VLOOKUP(BQ43,'サイズ一覧(25年）'!$D:$V,17,0))</f>
        <v/>
      </c>
      <c r="BT43" s="305" t="s">
        <v>490</v>
      </c>
      <c r="BU43" s="304" t="str">
        <f>IF(BT43="","",(VLOOKUP(BT43,'サイズ一覧(25年）'!$D:$AG,13,0)))</f>
        <v>△</v>
      </c>
      <c r="BV43" s="485">
        <f>IF(BT43="","",VLOOKUP(BT43,'サイズ一覧(25年）'!$D:$V,17,0))</f>
        <v>24000</v>
      </c>
      <c r="BW43" s="483"/>
      <c r="BX43" s="484" t="str">
        <f>IF(BW43="","",(VLOOKUP(BW43,'サイズ一覧(25年）'!$D:$AG,13,0)))</f>
        <v/>
      </c>
      <c r="BY43" s="562" t="str">
        <f>IF(BW43="","",VLOOKUP(BW43,'サイズ一覧(25年）'!$D:$V,17,0))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IF(E44="","",VLOOKUP(E44,'サイズ一覧(25年）'!$D:$V,17,0))</f>
        <v>61400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IF(H44="","",VLOOKUP(H44,'サイズ一覧(25年）'!$D:$V,17,0))</f>
        <v>56000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IF(K44="","",VLOOKUP(K44,'サイズ一覧(25年）'!$D:$V,17,0))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IF(N44="","",VLOOKUP(N44,'サイズ一覧(25年）'!$D:$V,17,0))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IF(V44="","",VLOOKUP(V44,'サイズ一覧(25年）'!$D:$V,17,0))</f>
        <v>19800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IF(Y44="","",VLOOKUP(Y44,'サイズ一覧(25年）'!$D:$V,17,0))</f>
        <v>18700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IF(AB44="","",VLOOKUP(AB44,'サイズ一覧(25年）'!$D:$V,17,0))</f>
        <v>17500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IF(AM44="","",VLOOKUP(AM44,'サイズ一覧(25年）'!$D:$V,17,0))</f>
        <v>58400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IF(AP44="","",VLOOKUP(AP44,'サイズ一覧(25年）'!$D:$V,17,0))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IF(AX44="","",VLOOKUP(AX44,'サイズ一覧(25年）'!$D:$V,17,0))</f>
        <v>51100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IF(BA44="","",VLOOKUP(BA44,'サイズ一覧(25年）'!$D:$V,17,0))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IF(BD44="","",VLOOKUP(BD44,'サイズ一覧(25年）'!$D:$V,17,0))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IF(BK44="","",VLOOKUP(BK44,'サイズ一覧(25年）'!$D:$V,17,0))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IF(BN44="","",VLOOKUP(BN44,'サイズ一覧(25年）'!$D:$V,17,0))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IF(BQ44="","",VLOOKUP(BQ44,'サイズ一覧(25年）'!$D:$V,17,0))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IF(BT44="","",VLOOKUP(BT44,'サイズ一覧(25年）'!$D:$V,17,0))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IF(BW44="","",VLOOKUP(BW44,'サイズ一覧(25年）'!$D:$V,17,0))</f>
        <v>22800</v>
      </c>
    </row>
    <row r="45" spans="1:78" s="134" customFormat="1" ht="21" customHeight="1">
      <c r="A45" s="489"/>
      <c r="B45" s="348"/>
      <c r="C45" s="412" t="s">
        <v>968</v>
      </c>
      <c r="D45" s="463" t="s">
        <v>876</v>
      </c>
      <c r="E45" s="464" t="s">
        <v>1739</v>
      </c>
      <c r="F45" s="464" t="str">
        <f>IF(E45="","",(VLOOKUP(E45,'サイズ一覧(25年）'!$D:$AG,13,0)))</f>
        <v>★◇⑩</v>
      </c>
      <c r="G45" s="463">
        <f>IF(E45="","",VLOOKUP(E45,'サイズ一覧(25年）'!$D:$V,17,0))</f>
        <v>64400</v>
      </c>
      <c r="H45" s="524" t="s">
        <v>1405</v>
      </c>
      <c r="I45" s="464" t="str">
        <f>IF(H45="","",(VLOOKUP(H45,'サイズ一覧(25年）'!$D:$AG,13,0)))</f>
        <v>△★◇</v>
      </c>
      <c r="J45" s="463">
        <f>IF(H45="","",VLOOKUP(H45,'サイズ一覧(25年）'!$D:$V,17,0))</f>
        <v>59000</v>
      </c>
      <c r="K45" s="464"/>
      <c r="L45" s="464" t="str">
        <f>IF(K45="","",(VLOOKUP(K45,'サイズ一覧(25年）'!$D:$AG,13,0)))</f>
        <v/>
      </c>
      <c r="M45" s="464" t="str">
        <f>IF(K45="","",VLOOKUP(K45,'サイズ一覧(25年）'!$D:$V,17,0))</f>
        <v/>
      </c>
      <c r="N45" s="512"/>
      <c r="O45" s="464" t="str">
        <f>IF(N45="","",(VLOOKUP(N45,'サイズ一覧(25年）'!$D:$AG,13,0)))</f>
        <v/>
      </c>
      <c r="P45" s="463" t="str">
        <f>IF(N45="","",VLOOKUP(N45,'サイズ一覧(25年）'!$D:$V,17,0))</f>
        <v/>
      </c>
      <c r="Q45" s="175"/>
      <c r="R45" s="319"/>
      <c r="S45" s="348"/>
      <c r="T45" s="465" t="s">
        <v>77</v>
      </c>
      <c r="U45" s="374" t="s">
        <v>333</v>
      </c>
      <c r="V45" s="375"/>
      <c r="W45" s="375" t="str">
        <f>IF(V45="","",(VLOOKUP(V45,'サイズ一覧(25年）'!$D:$AG,13,0)))</f>
        <v/>
      </c>
      <c r="X45" s="332" t="str">
        <f>IF(V45="","",VLOOKUP(V45,'サイズ一覧(25年）'!$D:$V,17,0))</f>
        <v/>
      </c>
      <c r="Y45" s="376"/>
      <c r="Z45" s="375" t="str">
        <f>IF(Y45="","",(VLOOKUP(Y45,'サイズ一覧(25年）'!$D:$AG,13,0)))</f>
        <v/>
      </c>
      <c r="AA45" s="377" t="str">
        <f>IF(Y45="","",VLOOKUP(Y45,'サイズ一覧(25年）'!$D:$V,17,0))</f>
        <v/>
      </c>
      <c r="AB45" s="376" t="s">
        <v>647</v>
      </c>
      <c r="AC45" s="375" t="str">
        <f>IF(AB45="","",(VLOOKUP(AB45,'サイズ一覧(25年）'!$D:$AG,13,0)))</f>
        <v>△</v>
      </c>
      <c r="AD45" s="377">
        <f>IF(AB45="","",VLOOKUP(AB45,'サイズ一覧(25年）'!$D:$V,17,0))</f>
        <v>19000</v>
      </c>
      <c r="AE45" s="849"/>
      <c r="AF45" s="849"/>
      <c r="AG45" s="850"/>
      <c r="AH45" s="175"/>
      <c r="AI45" s="319"/>
      <c r="AJ45" s="378">
        <v>55</v>
      </c>
      <c r="AK45" s="299" t="s">
        <v>143</v>
      </c>
      <c r="AL45" s="379" t="s">
        <v>832</v>
      </c>
      <c r="AM45" s="490" t="s">
        <v>887</v>
      </c>
      <c r="AN45" s="301" t="str">
        <f>IF(AM45="","",(VLOOKUP(AM45,'サイズ一覧(25年）'!$D:$AG,13,0)))</f>
        <v/>
      </c>
      <c r="AO45" s="381">
        <f>IF(AM45="","",VLOOKUP(AM45,'サイズ一覧(25年）'!$D:$V,17,0))</f>
        <v>48700</v>
      </c>
      <c r="AP45" s="382"/>
      <c r="AQ45" s="301" t="str">
        <f>IF(AP45="","",(VLOOKUP(AP45,'サイズ一覧(25年）'!$D:$AG,13,0)))</f>
        <v/>
      </c>
      <c r="AR45" s="383" t="str">
        <f>IF(AP45="","",VLOOKUP(AP45,'サイズ一覧(25年）'!$D:$V,17,0))</f>
        <v/>
      </c>
      <c r="AS45" s="62"/>
      <c r="AT45" s="328"/>
      <c r="AU45" s="581" t="s">
        <v>1246</v>
      </c>
      <c r="AV45" s="906"/>
      <c r="AW45" s="919"/>
      <c r="AX45" s="907" t="s">
        <v>1241</v>
      </c>
      <c r="AY45" s="403" t="str">
        <f>IF(AX45="","",(VLOOKUP(AX45,'サイズ一覧(25年）'!$D:$AG,13,0)))</f>
        <v/>
      </c>
      <c r="AZ45" s="542">
        <f>IF(AX45="","",VLOOKUP(AX45,'サイズ一覧(25年）'!$D:$V,17,0))</f>
        <v>34500</v>
      </c>
      <c r="BA45" s="581"/>
      <c r="BB45" s="403" t="str">
        <f>IF(BA45="","",(VLOOKUP(BA45,'サイズ一覧(25年）'!$D:$AG,13,0)))</f>
        <v/>
      </c>
      <c r="BC45" s="452" t="str">
        <f>IF(BA45="","",VLOOKUP(BA45,'サイズ一覧(25年）'!$D:$V,17,0))</f>
        <v/>
      </c>
      <c r="BD45" s="451"/>
      <c r="BE45" s="403" t="str">
        <f>IF(BD45="","",(VLOOKUP(BD45,'サイズ一覧(25年）'!$D:$AG,13,0)))</f>
        <v/>
      </c>
      <c r="BF45" s="452" t="str">
        <f>IF(BD45="","",VLOOKUP(BD45,'サイズ一覧(25年）'!$D:$V,17,0))</f>
        <v/>
      </c>
      <c r="BG45" s="181"/>
      <c r="BH45" s="328"/>
      <c r="BI45" s="538" t="s">
        <v>378</v>
      </c>
      <c r="BJ45" s="480">
        <v>8</v>
      </c>
      <c r="BK45" s="483" t="s">
        <v>276</v>
      </c>
      <c r="BL45" s="484" t="str">
        <f>IF(BK45="","",(VLOOKUP(BK45,'サイズ一覧(25年）'!$D:$AG,13,0)))</f>
        <v>△</v>
      </c>
      <c r="BM45" s="485">
        <f>IF(BK45="","",VLOOKUP(BK45,'サイズ一覧(25年）'!$D:$V,17,0))</f>
        <v>26400</v>
      </c>
      <c r="BN45" s="563" t="s">
        <v>273</v>
      </c>
      <c r="BO45" s="484" t="str">
        <f>IF(BN45="","",(VLOOKUP(BN45,'サイズ一覧(25年）'!$D:$AG,13,0)))</f>
        <v>△</v>
      </c>
      <c r="BP45" s="485">
        <f>IF(BN45="","",VLOOKUP(BN45,'サイズ一覧(25年）'!$D:$V,17,0))</f>
        <v>23300</v>
      </c>
      <c r="BQ45" s="305"/>
      <c r="BR45" s="304" t="str">
        <f>IF(BQ45="","",(VLOOKUP(BQ45,'サイズ一覧(25年）'!$D:$AG,13,0)))</f>
        <v/>
      </c>
      <c r="BS45" s="383" t="str">
        <f>IF(BQ45="","",VLOOKUP(BQ45,'サイズ一覧(25年）'!$D:$V,17,0))</f>
        <v/>
      </c>
      <c r="BT45" s="483"/>
      <c r="BU45" s="484" t="str">
        <f>IF(BT45="","",(VLOOKUP(BT45,'サイズ一覧(25年）'!$D:$AG,13,0)))</f>
        <v/>
      </c>
      <c r="BV45" s="485" t="str">
        <f>IF(BT45="","",VLOOKUP(BT45,'サイズ一覧(25年）'!$D:$V,17,0))</f>
        <v/>
      </c>
      <c r="BW45" s="483"/>
      <c r="BX45" s="484" t="str">
        <f>IF(BW45="","",(VLOOKUP(BW45,'サイズ一覧(25年）'!$D:$AG,13,0)))</f>
        <v/>
      </c>
      <c r="BY45" s="562" t="str">
        <f>IF(BW45="","",VLOOKUP(BW45,'サイズ一覧(25年）'!$D:$V,17,0))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IF(E46="","",VLOOKUP(E46,'サイズ一覧(25年）'!$D:$V,17,0))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IF(H46="","",VLOOKUP(H46,'サイズ一覧(25年）'!$D:$V,17,0))</f>
        <v>73800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IF(K46="","",VLOOKUP(K46,'サイズ一覧(25年）'!$D:$V,17,0))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IF(N46="","",VLOOKUP(N46,'サイズ一覧(25年）'!$D:$V,17,0))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IF(V46="","",VLOOKUP(V46,'サイズ一覧(25年）'!$D:$V,17,0))</f>
        <v>21400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IF(Y46="","",VLOOKUP(Y46,'サイズ一覧(25年）'!$D:$V,17,0))</f>
        <v>20300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IF(AB46="","",VLOOKUP(AB46,'サイズ一覧(25年）'!$D:$V,17,0))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IF(AM46="","",VLOOKUP(AM46,'サイズ一覧(25年）'!$D:$V,17,0))</f>
        <v>52800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IF(AP46="","",VLOOKUP(AP46,'サイズ一覧(25年）'!$D:$V,17,0))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IF(AX46="","",VLOOKUP(AX46,'サイズ一覧(25年）'!$D:$V,17,0))</f>
        <v>27300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IF(BA46="","",VLOOKUP(BA46,'サイズ一覧(25年）'!$D:$V,17,0))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IF(BD46="","",VLOOKUP(BD46,'サイズ一覧(25年）'!$D:$V,17,0))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IF(BK46="","",VLOOKUP(BK46,'サイズ一覧(25年）'!$D:$V,17,0))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IF(BN46="","",VLOOKUP(BN46,'サイズ一覧(25年）'!$D:$V,17,0))</f>
        <v>25000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IF(BQ46="","",VLOOKUP(BQ46,'サイズ一覧(25年）'!$D:$V,17,0))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IF(BT46="","",VLOOKUP(BT46,'サイズ一覧(25年）'!$D:$V,17,0))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IF(BW46="","",VLOOKUP(BW46,'サイズ一覧(25年）'!$D:$V,17,0))</f>
        <v/>
      </c>
    </row>
    <row r="47" spans="1:78" s="134" customFormat="1" ht="21" customHeight="1">
      <c r="A47" s="255"/>
      <c r="B47" s="348"/>
      <c r="C47" s="312"/>
      <c r="D47" s="463" t="s">
        <v>521</v>
      </c>
      <c r="E47" s="464" t="s">
        <v>1741</v>
      </c>
      <c r="F47" s="464" t="str">
        <f>IF(E47="","",(VLOOKUP(E47,'サイズ一覧(25年）'!$D:$AG,13,0)))</f>
        <v>★◇⑩</v>
      </c>
      <c r="G47" s="463">
        <f>IF(E47="","",VLOOKUP(E47,'サイズ一覧(25年）'!$D:$V,17,0))</f>
        <v>80300</v>
      </c>
      <c r="H47" s="524"/>
      <c r="I47" s="464" t="str">
        <f>IF(H47="","",(VLOOKUP(H47,'サイズ一覧(25年）'!$D:$AG,13,0)))</f>
        <v/>
      </c>
      <c r="J47" s="463" t="str">
        <f>IF(H47="","",VLOOKUP(H47,'サイズ一覧(25年）'!$D:$V,17,0))</f>
        <v/>
      </c>
      <c r="K47" s="464"/>
      <c r="L47" s="464" t="str">
        <f>IF(K47="","",(VLOOKUP(K47,'サイズ一覧(25年）'!$D:$AG,13,0)))</f>
        <v/>
      </c>
      <c r="M47" s="464" t="str">
        <f>IF(K47="","",VLOOKUP(K47,'サイズ一覧(25年）'!$D:$V,17,0))</f>
        <v/>
      </c>
      <c r="N47" s="512"/>
      <c r="O47" s="464" t="str">
        <f>IF(N47="","",(VLOOKUP(N47,'サイズ一覧(25年）'!$D:$AG,13,0)))</f>
        <v/>
      </c>
      <c r="P47" s="463" t="str">
        <f>IF(N47="","",VLOOKUP(N47,'サイズ一覧(25年）'!$D:$V,17,0))</f>
        <v/>
      </c>
      <c r="Q47" s="175"/>
      <c r="R47" s="319"/>
      <c r="S47" s="348"/>
      <c r="T47" s="373" t="s">
        <v>78</v>
      </c>
      <c r="U47" s="374" t="s">
        <v>336</v>
      </c>
      <c r="V47" s="375" t="s">
        <v>1796</v>
      </c>
      <c r="W47" s="375" t="str">
        <f>IF(V47="","",(VLOOKUP(V47,'サイズ一覧(25年）'!$D:$AG,13,0)))</f>
        <v>⑨</v>
      </c>
      <c r="X47" s="332">
        <f>IF(V47="","",VLOOKUP(V47,'サイズ一覧(25年）'!$D:$V,17,0))</f>
        <v>24200</v>
      </c>
      <c r="Y47" s="376" t="s">
        <v>1211</v>
      </c>
      <c r="Z47" s="375" t="str">
        <f>IF(Y47="","",(VLOOKUP(Y47,'サイズ一覧(25年）'!$D:$AG,13,0)))</f>
        <v/>
      </c>
      <c r="AA47" s="377">
        <f>IF(Y47="","",VLOOKUP(Y47,'サイズ一覧(25年）'!$D:$V,17,0))</f>
        <v>23000</v>
      </c>
      <c r="AB47" s="376" t="s">
        <v>648</v>
      </c>
      <c r="AC47" s="375" t="str">
        <f>IF(AB47="","",(VLOOKUP(AB47,'サイズ一覧(25年）'!$D:$AG,13,0)))</f>
        <v>△</v>
      </c>
      <c r="AD47" s="377">
        <f>IF(AB47="","",VLOOKUP(AB47,'サイズ一覧(25年）'!$D:$V,17,0))</f>
        <v>21500</v>
      </c>
      <c r="AE47" s="849"/>
      <c r="AF47" s="849"/>
      <c r="AG47" s="850"/>
      <c r="AH47" s="175"/>
      <c r="AI47" s="319"/>
      <c r="AJ47" s="320"/>
      <c r="AK47" s="373" t="s">
        <v>1339</v>
      </c>
      <c r="AL47" s="420" t="s">
        <v>956</v>
      </c>
      <c r="AM47" s="421" t="s">
        <v>1300</v>
      </c>
      <c r="AN47" s="375" t="str">
        <f>IF(AM47="","",(VLOOKUP(AM47,'サイズ一覧(25年）'!$D:$AG,13,0)))</f>
        <v>★</v>
      </c>
      <c r="AO47" s="422">
        <f>IF(AM47="","",VLOOKUP(AM47,'サイズ一覧(25年）'!$D:$V,17,0))</f>
        <v>54800</v>
      </c>
      <c r="AP47" s="376"/>
      <c r="AQ47" s="375" t="str">
        <f>IF(AP47="","",(VLOOKUP(AP47,'サイズ一覧(25年）'!$D:$AG,13,0)))</f>
        <v/>
      </c>
      <c r="AR47" s="335" t="str">
        <f>IF(AP47="","",VLOOKUP(AP47,'サイズ一覧(25年）'!$D:$V,17,0))</f>
        <v/>
      </c>
      <c r="AS47" s="62"/>
      <c r="AT47" s="275">
        <v>15</v>
      </c>
      <c r="AU47" s="421" t="s">
        <v>195</v>
      </c>
      <c r="AV47" s="924"/>
      <c r="AW47" s="925"/>
      <c r="AX47" s="926"/>
      <c r="AY47" s="442" t="str">
        <f>IF(AX47="","",(VLOOKUP(AX47,'サイズ一覧(25年）'!$D:$AG,13,0)))</f>
        <v/>
      </c>
      <c r="AZ47" s="453" t="str">
        <f>IF(AX47="","",VLOOKUP(AX47,'サイズ一覧(25年）'!$D:$V,17,0))</f>
        <v/>
      </c>
      <c r="BA47" s="419"/>
      <c r="BB47" s="442" t="str">
        <f>IF(BA47="","",(VLOOKUP(BA47,'サイズ一覧(25年）'!$D:$AG,13,0)))</f>
        <v/>
      </c>
      <c r="BC47" s="445" t="str">
        <f>IF(BA47="","",VLOOKUP(BA47,'サイズ一覧(25年）'!$D:$V,17,0))</f>
        <v/>
      </c>
      <c r="BD47" s="444" t="s">
        <v>1109</v>
      </c>
      <c r="BE47" s="442" t="str">
        <f>IF(BD47="","",(VLOOKUP(BD47,'サイズ一覧(25年）'!$D:$AG,13,0)))</f>
        <v/>
      </c>
      <c r="BF47" s="445">
        <f>IF(BD47="","",VLOOKUP(BD47,'サイズ一覧(25年）'!$D:$V,17,0))</f>
        <v>30300</v>
      </c>
      <c r="BG47" s="181"/>
      <c r="BH47" s="328"/>
      <c r="BI47" s="572"/>
      <c r="BJ47" s="511">
        <v>12</v>
      </c>
      <c r="BK47" s="512"/>
      <c r="BL47" s="464" t="str">
        <f>IF(BK47="","",(VLOOKUP(BK47,'サイズ一覧(25年）'!$D:$AG,13,0)))</f>
        <v/>
      </c>
      <c r="BM47" s="513" t="str">
        <f>IF(BK47="","",VLOOKUP(BK47,'サイズ一覧(25年）'!$D:$V,17,0))</f>
        <v/>
      </c>
      <c r="BN47" s="514" t="s">
        <v>275</v>
      </c>
      <c r="BO47" s="464" t="str">
        <f>IF(BN47="","",(VLOOKUP(BN47,'サイズ一覧(25年）'!$D:$AG,13,0)))</f>
        <v/>
      </c>
      <c r="BP47" s="513">
        <f>IF(BN47="","",VLOOKUP(BN47,'サイズ一覧(25年）'!$D:$V,17,0))</f>
        <v>27300</v>
      </c>
      <c r="BQ47" s="512"/>
      <c r="BR47" s="464" t="str">
        <f>IF(BQ47="","",(VLOOKUP(BQ47,'サイズ一覧(25年）'!$D:$AG,13,0)))</f>
        <v/>
      </c>
      <c r="BS47" s="418" t="str">
        <f>IF(BQ47="","",VLOOKUP(BQ47,'サイズ一覧(25年）'!$D:$V,17,0))</f>
        <v/>
      </c>
      <c r="BT47" s="512"/>
      <c r="BU47" s="464" t="str">
        <f>IF(BT47="","",(VLOOKUP(BT47,'サイズ一覧(25年）'!$D:$AG,13,0)))</f>
        <v/>
      </c>
      <c r="BV47" s="513" t="str">
        <f>IF(BT47="","",VLOOKUP(BT47,'サイズ一覧(25年）'!$D:$V,17,0))</f>
        <v/>
      </c>
      <c r="BW47" s="515"/>
      <c r="BX47" s="516" t="str">
        <f>IF(BW47="","",(VLOOKUP(BW47,'サイズ一覧(25年）'!$D:$AG,13,0)))</f>
        <v/>
      </c>
      <c r="BY47" s="573" t="str">
        <f>IF(BW47="","",VLOOKUP(BW47,'サイズ一覧(25年）'!$D:$V,17,0))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IF(E48="","",VLOOKUP(E48,'サイズ一覧(25年）'!$D:$V,17,0))</f>
        <v>64800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IF(H48="","",VLOOKUP(H48,'サイズ一覧(25年）'!$D:$V,17,0))</f>
        <v>59400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IF(K48="","",VLOOKUP(K48,'サイズ一覧(25年）'!$D:$V,17,0))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IF(N48="","",VLOOKUP(N48,'サイズ一覧(25年）'!$D:$V,17,0))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IF(V48="","",VLOOKUP(V48,'サイズ一覧(25年）'!$D:$V,17,0))</f>
        <v>26800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IF(Y48="","",VLOOKUP(Y48,'サイズ一覧(25年）'!$D:$V,17,0))</f>
        <v>25300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IF(AB48="","",VLOOKUP(AB48,'サイズ一覧(25年）'!$D:$V,17,0))</f>
        <v>23700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IF(AM48="","",VLOOKUP(AM48,'サイズ一覧(25年）'!$D:$V,17,0))</f>
        <v>55800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IF(AP48="","",VLOOKUP(AP48,'サイズ一覧(25年）'!$D:$V,17,0))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IF(AX48="","",VLOOKUP(AX48,'サイズ一覧(25年）'!$D:$V,17,0))</f>
        <v>28700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IF(BA48="","",VLOOKUP(BA48,'サイズ一覧(25年）'!$D:$V,17,0))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IF(BD48="","",VLOOKUP(BD48,'サイズ一覧(25年）'!$D:$V,17,0))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IF(BK48="","",VLOOKUP(BK48,'サイズ一覧(25年）'!$D:$V,17,0))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IF(BN48="","",VLOOKUP(BN48,'サイズ一覧(25年）'!$D:$V,17,0))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IF(BQ48="","",VLOOKUP(BQ48,'サイズ一覧(25年）'!$D:$V,17,0))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IF(BT48="","",VLOOKUP(BT48,'サイズ一覧(25年）'!$D:$V,17,0))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IF(BW48="","",VLOOKUP(BW48,'サイズ一覧(25年）'!$D:$V,17,0))</f>
        <v>27900</v>
      </c>
      <c r="BZ48" s="575"/>
    </row>
    <row r="49" spans="1:78" s="134" customFormat="1" ht="21" customHeight="1">
      <c r="A49" s="255"/>
      <c r="B49" s="181"/>
      <c r="C49" s="439" t="s">
        <v>526</v>
      </c>
      <c r="D49" s="497" t="s">
        <v>289</v>
      </c>
      <c r="E49" s="442" t="s">
        <v>1744</v>
      </c>
      <c r="F49" s="442" t="str">
        <f>IF(E49="","",(VLOOKUP(E49,'サイズ一覧(25年）'!$D:$AG,13,0)))</f>
        <v>★⑨</v>
      </c>
      <c r="G49" s="498">
        <f>IF(E49="","",VLOOKUP(E49,'サイズ一覧(25年）'!$D:$V,17,0))</f>
        <v>67400</v>
      </c>
      <c r="H49" s="440" t="s">
        <v>1149</v>
      </c>
      <c r="I49" s="442" t="str">
        <f>IF(H49="","",(VLOOKUP(H49,'サイズ一覧(25年）'!$D:$AG,13,0)))</f>
        <v>△★</v>
      </c>
      <c r="J49" s="498">
        <f>IF(H49="","",VLOOKUP(H49,'サイズ一覧(25年）'!$D:$V,17,0))</f>
        <v>61800</v>
      </c>
      <c r="K49" s="442"/>
      <c r="L49" s="442" t="str">
        <f>IF(K49="","",(VLOOKUP(K49,'サイズ一覧(25年）'!$D:$AG,13,0)))</f>
        <v/>
      </c>
      <c r="M49" s="499" t="str">
        <f>IF(K49="","",VLOOKUP(K49,'サイズ一覧(25年）'!$D:$V,17,0))</f>
        <v/>
      </c>
      <c r="N49" s="444"/>
      <c r="O49" s="375" t="str">
        <f>IF(N49="","",(VLOOKUP(N49,'サイズ一覧(25年）'!$D:$AG,13,0)))</f>
        <v/>
      </c>
      <c r="P49" s="377" t="str">
        <f>IF(N49="","",VLOOKUP(N49,'サイズ一覧(25年）'!$D:$V,17,0))</f>
        <v/>
      </c>
      <c r="Q49" s="175"/>
      <c r="R49" s="319"/>
      <c r="S49" s="348"/>
      <c r="T49" s="373" t="s">
        <v>80</v>
      </c>
      <c r="U49" s="374" t="s">
        <v>335</v>
      </c>
      <c r="V49" s="375" t="s">
        <v>1794</v>
      </c>
      <c r="W49" s="375" t="str">
        <f>IF(V49="","",(VLOOKUP(V49,'サイズ一覧(25年）'!$D:$AG,13,0)))</f>
        <v>⑩</v>
      </c>
      <c r="X49" s="332">
        <f>IF(V49="","",VLOOKUP(V49,'サイズ一覧(25年）'!$D:$V,17,0))</f>
        <v>29300</v>
      </c>
      <c r="Y49" s="376" t="s">
        <v>1213</v>
      </c>
      <c r="Z49" s="375" t="str">
        <f>IF(Y49="","",(VLOOKUP(Y49,'サイズ一覧(25年）'!$D:$AG,13,0)))</f>
        <v/>
      </c>
      <c r="AA49" s="377">
        <f>IF(Y49="","",VLOOKUP(Y49,'サイズ一覧(25年）'!$D:$V,17,0))</f>
        <v>27800</v>
      </c>
      <c r="AB49" s="376" t="s">
        <v>650</v>
      </c>
      <c r="AC49" s="375" t="str">
        <f>IF(AB49="","",(VLOOKUP(AB49,'サイズ一覧(25年）'!$D:$AG,13,0)))</f>
        <v>△</v>
      </c>
      <c r="AD49" s="377">
        <f>IF(AB49="","",VLOOKUP(AB49,'サイズ一覧(25年）'!$D:$V,17,0))</f>
        <v>26000</v>
      </c>
      <c r="AE49" s="849"/>
      <c r="AF49" s="849"/>
      <c r="AG49" s="850"/>
      <c r="AH49" s="175"/>
      <c r="AI49" s="319"/>
      <c r="AJ49" s="378">
        <v>60</v>
      </c>
      <c r="AK49" s="299" t="s">
        <v>766</v>
      </c>
      <c r="AL49" s="379" t="s">
        <v>942</v>
      </c>
      <c r="AM49" s="490"/>
      <c r="AN49" s="301" t="str">
        <f>IF(AM49="","",(VLOOKUP(AM49,'サイズ一覧(25年）'!$D:$AG,13,0)))</f>
        <v/>
      </c>
      <c r="AO49" s="381" t="str">
        <f>IF(AM49="","",VLOOKUP(AM49,'サイズ一覧(25年）'!$D:$V,17,0))</f>
        <v/>
      </c>
      <c r="AP49" s="382" t="s">
        <v>1100</v>
      </c>
      <c r="AQ49" s="301" t="str">
        <f>IF(AP49="","",(VLOOKUP(AP49,'サイズ一覧(25年）'!$D:$AG,13,0)))</f>
        <v/>
      </c>
      <c r="AR49" s="383">
        <f>IF(AP49="","",VLOOKUP(AP49,'サイズ一覧(25年）'!$D:$V,17,0))</f>
        <v>48200</v>
      </c>
      <c r="AS49" s="62"/>
      <c r="AT49" s="319"/>
      <c r="AU49" s="421" t="s">
        <v>847</v>
      </c>
      <c r="AV49" s="559"/>
      <c r="AW49" s="560"/>
      <c r="AX49" s="561"/>
      <c r="AY49" s="375" t="str">
        <f>IF(AX49="","",(VLOOKUP(AX49,'サイズ一覧(25年）'!$D:$AG,13,0)))</f>
        <v/>
      </c>
      <c r="AZ49" s="333" t="str">
        <f>IF(AX49="","",VLOOKUP(AX49,'サイズ一覧(25年）'!$D:$V,17,0))</f>
        <v/>
      </c>
      <c r="BA49" s="421"/>
      <c r="BB49" s="375" t="str">
        <f>IF(BA49="","",(VLOOKUP(BA49,'サイズ一覧(25年）'!$D:$AG,13,0)))</f>
        <v/>
      </c>
      <c r="BC49" s="335" t="str">
        <f>IF(BA49="","",VLOOKUP(BA49,'サイズ一覧(25年）'!$D:$V,17,0))</f>
        <v/>
      </c>
      <c r="BD49" s="376" t="s">
        <v>1107</v>
      </c>
      <c r="BE49" s="375" t="str">
        <f>IF(BD49="","",(VLOOKUP(BD49,'サイズ一覧(25年）'!$D:$AG,13,0)))</f>
        <v/>
      </c>
      <c r="BF49" s="335">
        <f>IF(BD49="","",VLOOKUP(BD49,'サイズ一覧(25年）'!$D:$V,17,0))</f>
        <v>27400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IF(E50="","",VLOOKUP(E50,'サイズ一覧(25年）'!$D:$V,17,0))</f>
        <v>71100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IF(H50="","",VLOOKUP(H50,'サイズ一覧(25年）'!$D:$V,17,0))</f>
        <v>65200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IF(K50="","",VLOOKUP(K50,'サイズ一覧(25年）'!$D:$V,17,0))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IF(N50="","",VLOOKUP(N50,'サイズ一覧(25年）'!$D:$V,17,0))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IF(V50="","",VLOOKUP(V50,'サイズ一覧(25年）'!$D:$V,17,0))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IF(Y50="","",VLOOKUP(Y50,'サイズ一覧(25年）'!$D:$V,17,0))</f>
        <v>31100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IF(AB50="","",VLOOKUP(AB50,'サイズ一覧(25年）'!$D:$V,17,0))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IF(AM50="","",VLOOKUP(AM50,'サイズ一覧(25年）'!$D:$V,17,0))</f>
        <v>43200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IF(AP50="","",VLOOKUP(AP50,'サイズ一覧(25年）'!$D:$V,17,0))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IF(AX50="","",VLOOKUP(AX50,'サイズ一覧(25年）'!$D:$V,17,0))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IF(BA50="","",VLOOKUP(BA50,'サイズ一覧(25年）'!$D:$V,17,0))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IF(BD50="","",VLOOKUP(BD50,'サイズ一覧(25年）'!$D:$V,17,0))</f>
        <v>29300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439" t="s">
        <v>528</v>
      </c>
      <c r="D51" s="377" t="s">
        <v>538</v>
      </c>
      <c r="E51" s="332"/>
      <c r="F51" s="332" t="str">
        <f>IF(E51="","",(VLOOKUP(E51,'サイズ一覧(25年）'!$D:$AG,13,0)))</f>
        <v/>
      </c>
      <c r="G51" s="377" t="str">
        <f>IF(E51="","",VLOOKUP(E51,'サイズ一覧(25年）'!$D:$V,17,0))</f>
        <v/>
      </c>
      <c r="H51" s="507" t="s">
        <v>1151</v>
      </c>
      <c r="I51" s="332" t="str">
        <f>IF(H51="","",(VLOOKUP(H51,'サイズ一覧(25年）'!$D:$AG,13,0)))</f>
        <v>△◇</v>
      </c>
      <c r="J51" s="377">
        <f>IF(H51="","",VLOOKUP(H51,'サイズ一覧(25年）'!$D:$V,17,0))</f>
        <v>68700</v>
      </c>
      <c r="K51" s="332"/>
      <c r="L51" s="332" t="str">
        <f>IF(K51="","",(VLOOKUP(K51,'サイズ一覧(25年）'!$D:$AG,13,0)))</f>
        <v/>
      </c>
      <c r="M51" s="332" t="str">
        <f>IF(K51="","",VLOOKUP(K51,'サイズ一覧(25年）'!$D:$V,17,0))</f>
        <v/>
      </c>
      <c r="N51" s="331"/>
      <c r="O51" s="332" t="str">
        <f>IF(N51="","",(VLOOKUP(N51,'サイズ一覧(25年）'!$D:$AG,13,0)))</f>
        <v/>
      </c>
      <c r="P51" s="377" t="str">
        <f>IF(N51="","",VLOOKUP(N51,'サイズ一覧(25年）'!$D:$V,17,0))</f>
        <v/>
      </c>
      <c r="Q51" s="175"/>
      <c r="R51" s="525">
        <v>14</v>
      </c>
      <c r="S51" s="265">
        <v>65</v>
      </c>
      <c r="T51" s="408" t="s">
        <v>89</v>
      </c>
      <c r="U51" s="409" t="s">
        <v>346</v>
      </c>
      <c r="V51" s="323" t="s">
        <v>1803</v>
      </c>
      <c r="W51" s="323" t="str">
        <f>IF(V51="","",(VLOOKUP(V51,'サイズ一覧(25年）'!$D:$AG,13,0)))</f>
        <v>⑨</v>
      </c>
      <c r="X51" s="410">
        <f>IF(V51="","",VLOOKUP(V51,'サイズ一覧(25年）'!$D:$V,17,0))</f>
        <v>15500</v>
      </c>
      <c r="Y51" s="326" t="s">
        <v>1218</v>
      </c>
      <c r="Z51" s="323" t="str">
        <f>IF(Y51="","",(VLOOKUP(Y51,'サイズ一覧(25年）'!$D:$AG,13,0)))</f>
        <v/>
      </c>
      <c r="AA51" s="411">
        <f>IF(Y51="","",VLOOKUP(Y51,'サイズ一覧(25年）'!$D:$V,17,0))</f>
        <v>14500</v>
      </c>
      <c r="AB51" s="326" t="s">
        <v>654</v>
      </c>
      <c r="AC51" s="323" t="str">
        <f>IF(AB51="","",(VLOOKUP(AB51,'サイズ一覧(25年）'!$D:$AG,13,0)))</f>
        <v>△</v>
      </c>
      <c r="AD51" s="411">
        <f>IF(AB51="","",VLOOKUP(AB51,'サイズ一覧(25年）'!$D:$V,17,0))</f>
        <v>13600</v>
      </c>
      <c r="AE51" s="849"/>
      <c r="AF51" s="849"/>
      <c r="AG51" s="850"/>
      <c r="AH51" s="175"/>
      <c r="AI51" s="466"/>
      <c r="AJ51" s="311"/>
      <c r="AK51" s="412" t="s">
        <v>891</v>
      </c>
      <c r="AL51" s="413" t="s">
        <v>892</v>
      </c>
      <c r="AM51" s="579" t="s">
        <v>893</v>
      </c>
      <c r="AN51" s="415" t="str">
        <f>IF(AM51="","",(VLOOKUP(AM51,'サイズ一覧(25年）'!$D:$AG,13,0)))</f>
        <v>★</v>
      </c>
      <c r="AO51" s="416">
        <f>IF(AM51="","",VLOOKUP(AM51,'サイズ一覧(25年）'!$D:$V,17,0))</f>
        <v>48100</v>
      </c>
      <c r="AP51" s="417"/>
      <c r="AQ51" s="415" t="str">
        <f>IF(AP51="","",(VLOOKUP(AP51,'サイズ一覧(25年）'!$D:$AG,13,0)))</f>
        <v/>
      </c>
      <c r="AR51" s="418" t="str">
        <f>IF(AP51="","",VLOOKUP(AP51,'サイズ一覧(25年）'!$D:$V,17,0))</f>
        <v/>
      </c>
      <c r="AS51" s="62"/>
      <c r="AT51" s="466"/>
      <c r="AU51" s="576" t="s">
        <v>1117</v>
      </c>
      <c r="AV51" s="932"/>
      <c r="AW51" s="933"/>
      <c r="AX51" s="934"/>
      <c r="AY51" s="315" t="str">
        <f>IF(AX51="","",(VLOOKUP(AX51,'サイズ一覧(25年）'!$D:$AG,13,0)))</f>
        <v/>
      </c>
      <c r="AZ51" s="544" t="str">
        <f>IF(AX51="","",VLOOKUP(AX51,'サイズ一覧(25年）'!$D:$V,17,0))</f>
        <v/>
      </c>
      <c r="BA51" s="576"/>
      <c r="BB51" s="315" t="str">
        <f>IF(BA51="","",(VLOOKUP(BA51,'サイズ一覧(25年）'!$D:$AG,13,0)))</f>
        <v/>
      </c>
      <c r="BC51" s="318" t="str">
        <f>IF(BA51="","",VLOOKUP(BA51,'サイズ一覧(25年）'!$D:$V,17,0))</f>
        <v/>
      </c>
      <c r="BD51" s="317" t="s">
        <v>1110</v>
      </c>
      <c r="BE51" s="315" t="str">
        <f>IF(BD51="","",(VLOOKUP(BD51,'サイズ一覧(25年）'!$D:$AG,13,0)))</f>
        <v/>
      </c>
      <c r="BF51" s="318">
        <f>IF(BD51="","",VLOOKUP(BD51,'サイズ一覧(25年）'!$D:$V,17,0))</f>
        <v>32200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IF(E52="","",VLOOKUP(E52,'サイズ一覧(25年）'!$D:$V,17,0))</f>
        <v>74900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IF(H52="","",VLOOKUP(H52,'サイズ一覧(25年）'!$D:$V,17,0))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IF(K52="","",VLOOKUP(K52,'サイズ一覧(25年）'!$D:$V,17,0))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IF(N52="","",VLOOKUP(N52,'サイズ一覧(25年）'!$D:$V,17,0))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IF(V52="","",VLOOKUP(V52,'サイズ一覧(25年）'!$D:$V,17,0))</f>
        <v>17000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IF(Y52="","",VLOOKUP(Y52,'サイズ一覧(25年）'!$D:$V,17,0))</f>
        <v>16100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IF(AB52="","",VLOOKUP(AB52,'サイズ一覧(25年）'!$D:$V,17,0))</f>
        <v>15100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IF(AM52="","",VLOOKUP(AM52,'サイズ一覧(25年）'!$D:$V,17,0))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IF(AP52="","",VLOOKUP(AP52,'サイズ一覧(25年）'!$D:$V,17,0))</f>
        <v>55700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578" t="s">
        <v>1464</v>
      </c>
      <c r="D53" s="498" t="s">
        <v>529</v>
      </c>
      <c r="E53" s="499"/>
      <c r="F53" s="499" t="str">
        <f>IF(E53="","",(VLOOKUP(E53,'サイズ一覧(25年）'!$D:$AG,13,0)))</f>
        <v/>
      </c>
      <c r="G53" s="498" t="str">
        <f>IF(E53="","",VLOOKUP(E53,'サイズ一覧(25年）'!$D:$V,17,0))</f>
        <v/>
      </c>
      <c r="H53" s="557" t="s">
        <v>1152</v>
      </c>
      <c r="I53" s="499" t="str">
        <f>IF(H53="","",(VLOOKUP(H53,'サイズ一覧(25年）'!$D:$AG,13,0)))</f>
        <v>★◇</v>
      </c>
      <c r="J53" s="498">
        <f>IF(H53="","",VLOOKUP(H53,'サイズ一覧(25年）'!$D:$V,17,0))</f>
        <v>77100</v>
      </c>
      <c r="K53" s="499"/>
      <c r="L53" s="499" t="str">
        <f>IF(K53="","",(VLOOKUP(K53,'サイズ一覧(25年）'!$D:$AG,13,0)))</f>
        <v/>
      </c>
      <c r="M53" s="499" t="str">
        <f>IF(K53="","",VLOOKUP(K53,'サイズ一覧(25年）'!$D:$V,17,0))</f>
        <v/>
      </c>
      <c r="N53" s="558"/>
      <c r="O53" s="499" t="str">
        <f>IF(N53="","",(VLOOKUP(N53,'サイズ一覧(25年）'!$D:$AG,13,0)))</f>
        <v/>
      </c>
      <c r="P53" s="498" t="str">
        <f>IF(N53="","",VLOOKUP(N53,'サイズ一覧(25年）'!$D:$V,17,0))</f>
        <v/>
      </c>
      <c r="Q53" s="175"/>
      <c r="R53" s="319"/>
      <c r="S53" s="320"/>
      <c r="T53" s="373" t="s">
        <v>91</v>
      </c>
      <c r="U53" s="374" t="s">
        <v>351</v>
      </c>
      <c r="V53" s="375" t="s">
        <v>1801</v>
      </c>
      <c r="W53" s="375" t="str">
        <f>IF(V53="","",(VLOOKUP(V53,'サイズ一覧(25年）'!$D:$AG,13,0)))</f>
        <v>⑨</v>
      </c>
      <c r="X53" s="332">
        <f>IF(V53="","",VLOOKUP(V53,'サイズ一覧(25年）'!$D:$V,17,0))</f>
        <v>19800</v>
      </c>
      <c r="Y53" s="376" t="s">
        <v>1220</v>
      </c>
      <c r="Z53" s="375" t="str">
        <f>IF(Y53="","",(VLOOKUP(Y53,'サイズ一覧(25年）'!$D:$AG,13,0)))</f>
        <v/>
      </c>
      <c r="AA53" s="377">
        <f>IF(Y53="","",VLOOKUP(Y53,'サイズ一覧(25年）'!$D:$V,17,0))</f>
        <v>18700</v>
      </c>
      <c r="AB53" s="376" t="s">
        <v>656</v>
      </c>
      <c r="AC53" s="375" t="str">
        <f>IF(AB53="","",(VLOOKUP(AB53,'サイズ一覧(25年）'!$D:$AG,13,0)))</f>
        <v>△</v>
      </c>
      <c r="AD53" s="377">
        <f>IF(AB53="","",VLOOKUP(AB53,'サイズ一覧(25年）'!$D:$V,17,0))</f>
        <v>17500</v>
      </c>
      <c r="AE53" s="849"/>
      <c r="AF53" s="849"/>
      <c r="AG53" s="850"/>
      <c r="AH53" s="175"/>
      <c r="AI53" s="328"/>
      <c r="AJ53" s="320">
        <v>50</v>
      </c>
      <c r="AK53" s="299" t="s">
        <v>1463</v>
      </c>
      <c r="AL53" s="379" t="s">
        <v>1514</v>
      </c>
      <c r="AM53" s="490" t="s">
        <v>1508</v>
      </c>
      <c r="AN53" s="301" t="str">
        <f>IF(AM53="","",(VLOOKUP(AM53,'サイズ一覧(25年）'!$D:$AG,13,0)))</f>
        <v/>
      </c>
      <c r="AO53" s="381">
        <f>IF(AM53="","",VLOOKUP(AM53,'サイズ一覧(25年）'!$D:$V,17,0))</f>
        <v>44800</v>
      </c>
      <c r="AP53" s="382"/>
      <c r="AQ53" s="301" t="str">
        <f>IF(AP53="","",(VLOOKUP(AP53,'サイズ一覧(25年）'!$D:$AG,13,0)))</f>
        <v/>
      </c>
      <c r="AR53" s="383" t="str">
        <f>IF(AP53="","",VLOOKUP(AP53,'サイズ一覧(25年）'!$D:$V,17,0))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IF(E54="","",VLOOKUP(E54,'サイズ一覧(25年）'!$D:$V,17,0))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IF(H54="","",VLOOKUP(H54,'サイズ一覧(25年）'!$D:$V,17,0))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IF(K54="","",VLOOKUP(K54,'サイズ一覧(25年）'!$D:$V,17,0))</f>
        <v>81100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IF(N54="","",VLOOKUP(N54,'サイズ一覧(25年）'!$D:$V,17,0))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IF(V54="","",VLOOKUP(V54,'サイズ一覧(25年）'!$D:$V,17,0))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IF(Y54="","",VLOOKUP(Y54,'サイズ一覧(25年）'!$D:$V,17,0))</f>
        <v>20800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IF(AB54="","",VLOOKUP(AB54,'サイズ一覧(25年）'!$D:$V,17,0))</f>
        <v>19000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IF(AM54="","",VLOOKUP(AM54,'サイズ一覧(25年）'!$D:$V,17,0))</f>
        <v>48400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IF(AP54="","",VLOOKUP(AP54,'サイズ一覧(25年）'!$D:$V,17,0))</f>
        <v/>
      </c>
      <c r="AS54" s="62"/>
      <c r="AU54" s="162"/>
      <c r="BG54" s="181"/>
      <c r="BH54" s="995" t="s">
        <v>413</v>
      </c>
      <c r="BI54" s="1003" t="s">
        <v>937</v>
      </c>
      <c r="BJ54" s="1005" t="s">
        <v>1845</v>
      </c>
      <c r="BK54" s="1005" t="s">
        <v>1458</v>
      </c>
      <c r="BL54" s="1005"/>
      <c r="BM54" s="1005"/>
      <c r="BN54" s="100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299" t="s">
        <v>1123</v>
      </c>
      <c r="D55" s="300" t="s">
        <v>538</v>
      </c>
      <c r="E55" s="301" t="s">
        <v>1751</v>
      </c>
      <c r="F55" s="301" t="str">
        <f>IF(E55="","",(VLOOKUP(E55,'サイズ一覧(25年）'!$D:$AG,13,0)))</f>
        <v>★⑩</v>
      </c>
      <c r="G55" s="302">
        <f>IF(E55="","",VLOOKUP(E55,'サイズ一覧(25年）'!$D:$V,17,0))</f>
        <v>54100</v>
      </c>
      <c r="H55" s="379" t="s">
        <v>1818</v>
      </c>
      <c r="I55" s="301" t="str">
        <f>IF(H55="","",(VLOOKUP(H55,'サイズ一覧(25年）'!$D:$AG,13,0)))</f>
        <v>△★</v>
      </c>
      <c r="J55" s="302">
        <f>IF(H55="","",VLOOKUP(H55,'サイズ一覧(25年）'!$D:$V,17,0))</f>
        <v>49600</v>
      </c>
      <c r="K55" s="301"/>
      <c r="L55" s="301" t="str">
        <f>IF(K55="","",(VLOOKUP(K55,'サイズ一覧(25年）'!$D:$AG,13,0)))</f>
        <v/>
      </c>
      <c r="M55" s="302" t="str">
        <f>IF(K55="","",VLOOKUP(K55,'サイズ一覧(25年）'!$D:$V,17,0))</f>
        <v/>
      </c>
      <c r="N55" s="382"/>
      <c r="O55" s="301" t="str">
        <f>IF(N55="","",(VLOOKUP(N55,'サイズ一覧(25年）'!$D:$AG,13,0)))</f>
        <v/>
      </c>
      <c r="P55" s="302" t="str">
        <f>IF(N55="","",VLOOKUP(N55,'サイズ一覧(25年）'!$D:$V,17,0))</f>
        <v/>
      </c>
      <c r="Q55" s="175"/>
      <c r="R55" s="466"/>
      <c r="S55" s="311"/>
      <c r="T55" s="412" t="s">
        <v>93</v>
      </c>
      <c r="U55" s="462" t="s">
        <v>356</v>
      </c>
      <c r="V55" s="415"/>
      <c r="W55" s="415" t="str">
        <f>IF(V55="","",(VLOOKUP(V55,'サイズ一覧(25年）'!$D:$AG,13,0)))</f>
        <v/>
      </c>
      <c r="X55" s="464" t="str">
        <f>IF(V55="","",VLOOKUP(V55,'サイズ一覧(25年）'!$D:$V,17,0))</f>
        <v/>
      </c>
      <c r="Y55" s="417"/>
      <c r="Z55" s="415" t="str">
        <f>IF(Y55="","",(VLOOKUP(Y55,'サイズ一覧(25年）'!$D:$AG,13,0)))</f>
        <v/>
      </c>
      <c r="AA55" s="463" t="str">
        <f>IF(Y55="","",VLOOKUP(Y55,'サイズ一覧(25年）'!$D:$V,17,0))</f>
        <v/>
      </c>
      <c r="AB55" s="417" t="s">
        <v>658</v>
      </c>
      <c r="AC55" s="415" t="str">
        <f>IF(AB55="","",(VLOOKUP(AB55,'サイズ一覧(25年）'!$D:$AG,13,0)))</f>
        <v/>
      </c>
      <c r="AD55" s="463">
        <f>IF(AB55="","",VLOOKUP(AB55,'サイズ一覧(25年）'!$D:$V,17,0))</f>
        <v>22700</v>
      </c>
      <c r="AE55" s="849"/>
      <c r="AF55" s="849"/>
      <c r="AG55" s="850"/>
      <c r="AH55" s="175"/>
      <c r="AI55" s="319"/>
      <c r="AJ55" s="320"/>
      <c r="AK55" s="412" t="s">
        <v>133</v>
      </c>
      <c r="AL55" s="413" t="s">
        <v>948</v>
      </c>
      <c r="AM55" s="579" t="s">
        <v>895</v>
      </c>
      <c r="AN55" s="315" t="str">
        <f>IF(AM55="","",(VLOOKUP(AM55,'サイズ一覧(25年）'!$D:$AG,13,0)))</f>
        <v>★</v>
      </c>
      <c r="AO55" s="416">
        <f>IF(AM55="","",VLOOKUP(AM55,'サイズ一覧(25年）'!$D:$V,17,0))</f>
        <v>49100</v>
      </c>
      <c r="AP55" s="417"/>
      <c r="AQ55" s="415" t="str">
        <f>IF(AP55="","",(VLOOKUP(AP55,'サイズ一覧(25年）'!$D:$AG,13,0)))</f>
        <v/>
      </c>
      <c r="AR55" s="418" t="str">
        <f>IF(AP55="","",VLOOKUP(AP55,'サイズ一覧(25年）'!$D:$V,17,0))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254" t="s">
        <v>938</v>
      </c>
      <c r="BK55" s="1006" t="s">
        <v>939</v>
      </c>
      <c r="BL55" s="1007"/>
      <c r="BM55" s="1008"/>
      <c r="BN55" s="100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IF(E56="","",VLOOKUP(E56,'サイズ一覧(25年）'!$D:$V,17,0))</f>
        <v>59000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IF(H56="","",VLOOKUP(H56,'サイズ一覧(25年）'!$D:$V,17,0))</f>
        <v>55500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IF(K56="","",VLOOKUP(K56,'サイズ一覧(25年）'!$D:$V,17,0))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IF(N56="","",VLOOKUP(N56,'サイズ一覧(25年）'!$D:$V,17,0))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IF(V56="","",VLOOKUP(V56,'サイズ一覧(25年）'!$D:$V,17,0))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IF(Y56="","",VLOOKUP(Y56,'サイズ一覧(25年）'!$D:$V,17,0))</f>
        <v>14400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IF(AB56="","",VLOOKUP(AB56,'サイズ一覧(25年）'!$D:$V,17,0))</f>
        <v>13100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IF(AM56="","",VLOOKUP(AM56,'サイズ一覧(25年）'!$D:$V,17,0))</f>
        <v>43700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IF(AP56="","",VLOOKUP(AP56,'サイズ一覧(25年）'!$D:$V,17,0))</f>
        <v/>
      </c>
      <c r="AS56" s="62"/>
      <c r="AT56" s="995" t="s">
        <v>413</v>
      </c>
      <c r="AU56" s="995" t="s">
        <v>414</v>
      </c>
      <c r="AV56" s="991" t="s">
        <v>937</v>
      </c>
      <c r="AW56" s="992"/>
      <c r="AX56" s="991" t="s">
        <v>1846</v>
      </c>
      <c r="AY56" s="1013"/>
      <c r="AZ56" s="992"/>
      <c r="BA56" s="663"/>
      <c r="BB56" s="664"/>
      <c r="BC56" s="664"/>
      <c r="BG56" s="181"/>
      <c r="BH56" s="275">
        <v>17.5</v>
      </c>
      <c r="BI56" s="479" t="s">
        <v>382</v>
      </c>
      <c r="BJ56" s="480" t="s">
        <v>383</v>
      </c>
      <c r="BK56" s="305" t="s">
        <v>987</v>
      </c>
      <c r="BL56" s="304" t="str">
        <f>IF(BK56="","",(VLOOKUP(BK56,'サイズ一覧(25年）'!$D:$AG,13,0)))</f>
        <v/>
      </c>
      <c r="BM56" s="562">
        <f>IF(BK56="","",VLOOKUP(BK56,'サイズ一覧(25年）'!$D:$V,17,0))</f>
        <v>34100</v>
      </c>
      <c r="BN56" s="483"/>
      <c r="BO56" s="484" t="str">
        <f>IF(BN56="","",(VLOOKUP(BN56,'サイズ一覧(25年）'!$D:$AG,13,0)))</f>
        <v/>
      </c>
      <c r="BP56" s="562" t="str">
        <f>IF(BN56="","",VLOOKUP(BN56,'サイズ一覧(25年）'!$D:$V,17,0))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439" t="s">
        <v>530</v>
      </c>
      <c r="D57" s="497" t="s">
        <v>521</v>
      </c>
      <c r="E57" s="442"/>
      <c r="F57" s="442" t="str">
        <f>IF(E57="","",(VLOOKUP(E57,'サイズ一覧(25年）'!$D:$AG,13,0)))</f>
        <v/>
      </c>
      <c r="G57" s="498" t="str">
        <f>IF(E57="","",VLOOKUP(E57,'サイズ一覧(25年）'!$D:$V,17,0))</f>
        <v/>
      </c>
      <c r="H57" s="440"/>
      <c r="I57" s="442" t="str">
        <f>IF(H57="","",(VLOOKUP(H57,'サイズ一覧(25年）'!$D:$AG,13,0)))</f>
        <v/>
      </c>
      <c r="J57" s="498" t="str">
        <f>IF(H57="","",VLOOKUP(H57,'サイズ一覧(25年）'!$D:$V,17,0))</f>
        <v/>
      </c>
      <c r="K57" s="442"/>
      <c r="L57" s="442" t="str">
        <f>IF(K57="","",(VLOOKUP(K57,'サイズ一覧(25年）'!$D:$AG,13,0)))</f>
        <v/>
      </c>
      <c r="M57" s="499" t="str">
        <f>IF(K57="","",VLOOKUP(K57,'サイズ一覧(25年）'!$D:$V,17,0))</f>
        <v/>
      </c>
      <c r="N57" s="444"/>
      <c r="O57" s="375" t="str">
        <f>IF(N57="","",(VLOOKUP(N57,'サイズ一覧(25年）'!$D:$AG,13,0)))</f>
        <v/>
      </c>
      <c r="P57" s="377" t="str">
        <f>IF(N57="","",VLOOKUP(N57,'サイズ一覧(25年）'!$D:$V,17,0))</f>
        <v/>
      </c>
      <c r="Q57" s="175"/>
      <c r="R57" s="466"/>
      <c r="S57" s="311"/>
      <c r="T57" s="412" t="s">
        <v>100</v>
      </c>
      <c r="U57" s="462" t="s">
        <v>361</v>
      </c>
      <c r="V57" s="415"/>
      <c r="W57" s="415" t="str">
        <f>IF(V57="","",(VLOOKUP(V57,'サイズ一覧(25年）'!$D:$AG,13,0)))</f>
        <v/>
      </c>
      <c r="X57" s="464" t="str">
        <f>IF(V57="","",VLOOKUP(V57,'サイズ一覧(25年）'!$D:$V,17,0))</f>
        <v/>
      </c>
      <c r="Y57" s="417" t="s">
        <v>1254</v>
      </c>
      <c r="Z57" s="415" t="str">
        <f>IF(Y57="","",(VLOOKUP(Y57,'サイズ一覧(25年）'!$D:$AG,13,0)))</f>
        <v/>
      </c>
      <c r="AA57" s="463">
        <f>IF(Y57="","",VLOOKUP(Y57,'サイズ一覧(25年）'!$D:$V,17,0))</f>
        <v>16200</v>
      </c>
      <c r="AB57" s="417" t="s">
        <v>664</v>
      </c>
      <c r="AC57" s="415" t="str">
        <f>IF(AB57="","",(VLOOKUP(AB57,'サイズ一覧(25年）'!$D:$AG,13,0)))</f>
        <v>△</v>
      </c>
      <c r="AD57" s="463">
        <f>IF(AB57="","",VLOOKUP(AB57,'サイズ一覧(25年）'!$D:$V,17,0))</f>
        <v>14700</v>
      </c>
      <c r="AE57" s="849"/>
      <c r="AF57" s="849"/>
      <c r="AG57" s="850"/>
      <c r="AH57" s="175"/>
      <c r="AI57" s="319"/>
      <c r="AJ57" s="320"/>
      <c r="AK57" s="526" t="s">
        <v>135</v>
      </c>
      <c r="AL57" s="420" t="s">
        <v>407</v>
      </c>
      <c r="AM57" s="421" t="s">
        <v>1432</v>
      </c>
      <c r="AN57" s="375" t="str">
        <f>IF(AM57="","",(VLOOKUP(AM57,'サイズ一覧(25年）'!$D:$AG,13,0)))</f>
        <v>★</v>
      </c>
      <c r="AO57" s="422">
        <f>IF(AM57="","",VLOOKUP(AM57,'サイズ一覧(25年）'!$D:$V,17,0))</f>
        <v>45700</v>
      </c>
      <c r="AP57" s="376"/>
      <c r="AQ57" s="375" t="str">
        <f>IF(AP57="","",(VLOOKUP(AP57,'サイズ一覧(25年）'!$D:$AG,13,0)))</f>
        <v/>
      </c>
      <c r="AR57" s="335" t="str">
        <f>IF(AP57="","",VLOOKUP(AP57,'サイズ一覧(25年）'!$D:$V,17,0))</f>
        <v/>
      </c>
      <c r="AS57" s="587"/>
      <c r="AT57" s="996"/>
      <c r="AU57" s="996"/>
      <c r="AV57" s="993"/>
      <c r="AW57" s="994"/>
      <c r="AX57" s="99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IF(BK57="","",VLOOKUP(BK57,'サイズ一覧(25年）'!$D:$V,17,0))</f>
        <v>35300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IF(BN57="","",VLOOKUP(BN57,'サイズ一覧(25年）'!$D:$V,17,0))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IF(E58="","",VLOOKUP(E58,'サイズ一覧(25年）'!$D:$V,17,0))</f>
        <v>62500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IF(H58="","",VLOOKUP(H58,'サイズ一覧(25年）'!$D:$V,17,0))</f>
        <v>57300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IF(K58="","",VLOOKUP(K58,'サイズ一覧(25年）'!$D:$V,17,0))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IF(N58="","",VLOOKUP(N58,'サイズ一覧(25年）'!$D:$V,17,0))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IF(AM58="","",VLOOKUP(AM58,'サイズ一覧(25年）'!$D:$V,17,0))</f>
        <v>49300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IF(AP58="","",VLOOKUP(AP58,'サイズ一覧(25年）'!$D:$V,17,0))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IF(AX58="","",VLOOKUP(AX58,'サイズ一覧(25年）'!$D:$V,17,0))</f>
        <v>75300</v>
      </c>
      <c r="BA58" s="192"/>
      <c r="BB58" s="63"/>
      <c r="BC58" s="181"/>
      <c r="BG58" s="62"/>
      <c r="BH58" s="328"/>
      <c r="BI58" s="862" t="s">
        <v>386</v>
      </c>
      <c r="BJ58" s="863" t="s">
        <v>387</v>
      </c>
      <c r="BK58" s="558" t="s">
        <v>991</v>
      </c>
      <c r="BL58" s="499" t="str">
        <f>IF(BK58="","",(VLOOKUP(BK58,'サイズ一覧(25年）'!$D:$AG,13,0)))</f>
        <v/>
      </c>
      <c r="BM58" s="897">
        <f>IF(BK58="","",VLOOKUP(BK58,'サイズ一覧(25年）'!$D:$V,17,0))</f>
        <v>37100</v>
      </c>
      <c r="BN58" s="865"/>
      <c r="BO58" s="866" t="str">
        <f>IF(BN58="","",(VLOOKUP(BN58,'サイズ一覧(25年）'!$D:$AG,13,0)))</f>
        <v/>
      </c>
      <c r="BP58" s="897" t="str">
        <f>IF(BN58="","",VLOOKUP(BN58,'サイズ一覧(25年）'!$D:$V,17,0))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373" t="s">
        <v>417</v>
      </c>
      <c r="D59" s="377" t="s">
        <v>500</v>
      </c>
      <c r="E59" s="332" t="s">
        <v>1746</v>
      </c>
      <c r="F59" s="332" t="str">
        <f>IF(E59="","",(VLOOKUP(E59,'サイズ一覧(25年）'!$D:$AG,13,0)))</f>
        <v>★◇⑨</v>
      </c>
      <c r="G59" s="377">
        <f>IF(E59="","",VLOOKUP(E59,'サイズ一覧(25年）'!$D:$V,17,0))</f>
        <v>65700</v>
      </c>
      <c r="H59" s="507" t="s">
        <v>1819</v>
      </c>
      <c r="I59" s="332" t="str">
        <f>IF(H59="","",(VLOOKUP(H59,'サイズ一覧(25年）'!$D:$AG,13,0)))</f>
        <v>△★◇</v>
      </c>
      <c r="J59" s="377">
        <f>IF(H59="","",VLOOKUP(H59,'サイズ一覧(25年）'!$D:$V,17,0))</f>
        <v>60300</v>
      </c>
      <c r="K59" s="332"/>
      <c r="L59" s="332" t="str">
        <f>IF(K59="","",(VLOOKUP(K59,'サイズ一覧(25年）'!$D:$AG,13,0)))</f>
        <v/>
      </c>
      <c r="M59" s="332" t="str">
        <f>IF(K59="","",VLOOKUP(K59,'サイズ一覧(25年）'!$D:$V,17,0))</f>
        <v/>
      </c>
      <c r="N59" s="331"/>
      <c r="O59" s="332" t="str">
        <f>IF(N59="","",(VLOOKUP(N59,'サイズ一覧(25年）'!$D:$AG,13,0)))</f>
        <v/>
      </c>
      <c r="P59" s="377" t="str">
        <f>IF(N59="","",VLOOKUP(N59,'サイズ一覧(25年）'!$D:$V,17,0))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526" t="s">
        <v>817</v>
      </c>
      <c r="AL59" s="440" t="s">
        <v>956</v>
      </c>
      <c r="AM59" s="419" t="s">
        <v>1439</v>
      </c>
      <c r="AN59" s="375" t="str">
        <f>IF(AM59="","",(VLOOKUP(AM59,'サイズ一覧(25年）'!$D:$AG,13,0)))</f>
        <v>★</v>
      </c>
      <c r="AO59" s="422">
        <f>IF(AM59="","",VLOOKUP(AM59,'サイズ一覧(25年）'!$D:$V,17,0))</f>
        <v>51500</v>
      </c>
      <c r="AP59" s="444"/>
      <c r="AQ59" s="442" t="str">
        <f>IF(AP59="","",(VLOOKUP(AP59,'サイズ一覧(25年）'!$D:$AG,13,0)))</f>
        <v/>
      </c>
      <c r="AR59" s="445" t="str">
        <f>IF(AP59="","",VLOOKUP(AP59,'サイズ一覧(25年）'!$D:$V,17,0))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IF(BK59="","",VLOOKUP(BK59,'サイズ一覧(25年）'!$D:$V,17,0))</f>
        <v>32100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IF(BN59="","",VLOOKUP(BN59,'サイズ一覧(25年）'!$D:$V,17,0))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IF(E60="","",VLOOKUP(E60,'サイズ一覧(25年）'!$D:$V,17,0))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IF(H60="","",VLOOKUP(H60,'サイズ一覧(25年）'!$D:$V,17,0))</f>
        <v>67000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IF(K60="","",VLOOKUP(K60,'サイズ一覧(25年）'!$D:$V,17,0))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IF(N60="","",VLOOKUP(N60,'サイズ一覧(25年）'!$D:$V,17,0))</f>
        <v/>
      </c>
      <c r="Q60" s="175"/>
      <c r="R60" s="995" t="s">
        <v>413</v>
      </c>
      <c r="S60" s="995" t="s">
        <v>414</v>
      </c>
      <c r="T60" s="991" t="s">
        <v>937</v>
      </c>
      <c r="U60" s="992"/>
      <c r="V60" s="991" t="s">
        <v>587</v>
      </c>
      <c r="W60" s="1023"/>
      <c r="X60" s="1024"/>
      <c r="Y60" s="991" t="s">
        <v>587</v>
      </c>
      <c r="Z60" s="1013"/>
      <c r="AA60" s="992"/>
      <c r="AB60" s="991" t="s">
        <v>587</v>
      </c>
      <c r="AC60" s="1013"/>
      <c r="AD60" s="992"/>
      <c r="AE60" s="991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IF(AM60="","",VLOOKUP(AM60,'サイズ一覧(25年）'!$D:$V,17,0))</f>
        <v>57500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IF(AP60="","",VLOOKUP(AP60,'サイズ一覧(25年）'!$D:$V,17,0))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329" t="s">
        <v>391</v>
      </c>
      <c r="BJ60" s="330" t="s">
        <v>392</v>
      </c>
      <c r="BK60" s="331" t="s">
        <v>993</v>
      </c>
      <c r="BL60" s="332" t="str">
        <f>IF(BK60="","",(VLOOKUP(BK60,'サイズ一覧(25年）'!$D:$AG,13,0)))</f>
        <v/>
      </c>
      <c r="BM60" s="528">
        <f>IF(BK60="","",VLOOKUP(BK60,'サイズ一覧(25年）'!$D:$V,17,0))</f>
        <v>34100</v>
      </c>
      <c r="BN60" s="336"/>
      <c r="BO60" s="337" t="str">
        <f>IF(BN60="","",(VLOOKUP(BN60,'サイズ一覧(25年）'!$D:$AG,13,0)))</f>
        <v/>
      </c>
      <c r="BP60" s="528" t="str">
        <f>IF(BN60="","",VLOOKUP(BN60,'サイズ一覧(25年）'!$D:$V,17,0))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299" t="s">
        <v>1467</v>
      </c>
      <c r="D61" s="300" t="s">
        <v>289</v>
      </c>
      <c r="E61" s="301" t="s">
        <v>1754</v>
      </c>
      <c r="F61" s="301" t="str">
        <f>IF(E61="","",(VLOOKUP(E61,'サイズ一覧(25年）'!$D:$AG,13,0)))</f>
        <v>⑩</v>
      </c>
      <c r="G61" s="302">
        <f>IF(E61="","",VLOOKUP(E61,'サイズ一覧(25年）'!$D:$V,17,0))</f>
        <v>56800</v>
      </c>
      <c r="H61" s="379" t="s">
        <v>1838</v>
      </c>
      <c r="I61" s="301" t="str">
        <f>IF(H61="","",(VLOOKUP(H61,'サイズ一覧(25年）'!$D:$AG,13,0)))</f>
        <v/>
      </c>
      <c r="J61" s="302">
        <f>IF(H61="","",VLOOKUP(H61,'サイズ一覧(25年）'!$D:$V,17,0))</f>
        <v>53400</v>
      </c>
      <c r="K61" s="301"/>
      <c r="L61" s="301" t="str">
        <f>IF(K61="","",(VLOOKUP(K61,'サイズ一覧(25年）'!$D:$AG,13,0)))</f>
        <v/>
      </c>
      <c r="M61" s="302" t="str">
        <f>IF(K61="","",VLOOKUP(K61,'サイズ一覧(25年）'!$D:$V,17,0))</f>
        <v/>
      </c>
      <c r="N61" s="382"/>
      <c r="O61" s="301" t="str">
        <f>IF(N61="","",(VLOOKUP(N61,'サイズ一覧(25年）'!$D:$AG,13,0)))</f>
        <v/>
      </c>
      <c r="P61" s="302" t="str">
        <f>IF(N61="","",VLOOKUP(N61,'サイズ一覧(25年）'!$D:$V,17,0))</f>
        <v/>
      </c>
      <c r="Q61" s="175"/>
      <c r="R61" s="996"/>
      <c r="S61" s="996"/>
      <c r="T61" s="993"/>
      <c r="U61" s="994"/>
      <c r="V61" s="993" t="s">
        <v>1728</v>
      </c>
      <c r="W61" s="1025"/>
      <c r="X61" s="1026"/>
      <c r="Y61" s="993" t="s">
        <v>1247</v>
      </c>
      <c r="Z61" s="1016"/>
      <c r="AA61" s="994"/>
      <c r="AB61" s="993" t="s">
        <v>670</v>
      </c>
      <c r="AC61" s="1016"/>
      <c r="AD61" s="994"/>
      <c r="AE61" s="993" t="s">
        <v>466</v>
      </c>
      <c r="AF61" s="1016"/>
      <c r="AG61" s="994"/>
      <c r="AH61" s="175"/>
      <c r="AI61" s="319"/>
      <c r="AJ61" s="276">
        <v>60</v>
      </c>
      <c r="AK61" s="401" t="s">
        <v>1283</v>
      </c>
      <c r="AL61" s="448" t="s">
        <v>942</v>
      </c>
      <c r="AM61" s="581" t="s">
        <v>1436</v>
      </c>
      <c r="AN61" s="403" t="str">
        <f>IF(AM61="","",(VLOOKUP(AM61,'サイズ一覧(25年）'!$D:$AG,13,0)))</f>
        <v>★</v>
      </c>
      <c r="AO61" s="582">
        <f>IF(AM61="","",VLOOKUP(AM61,'サイズ一覧(25年）'!$D:$V,17,0))</f>
        <v>39600</v>
      </c>
      <c r="AP61" s="451"/>
      <c r="AQ61" s="403" t="str">
        <f>IF(AP61="","",(VLOOKUP(AP61,'サイズ一覧(25年）'!$D:$AG,13,0)))</f>
        <v/>
      </c>
      <c r="AR61" s="452" t="str">
        <f>IF(AP61="","",VLOOKUP(AP61,'サイズ一覧(25年）'!$D:$V,17,0))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IF(BK61="","",VLOOKUP(BK61,'サイズ一覧(25年）'!$D:$V,17,0))</f>
        <v>35400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IF(BN61="","",VLOOKUP(BN61,'サイズ一覧(25年）'!$D:$V,17,0))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IF(E62="","",VLOOKUP(E62,'サイズ一覧(25年）'!$D:$V,17,0))</f>
        <v>59700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IF(H62="","",VLOOKUP(H62,'サイズ一覧(25年）'!$D:$V,17,0))</f>
        <v>56200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IF(K62="","",VLOOKUP(K62,'サイズ一覧(25年）'!$D:$V,17,0))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IF(N62="","",VLOOKUP(N62,'サイズ一覧(25年）'!$D:$V,17,0))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IF(V62="","",VLOOKUP(V62,'サイズ一覧(25年）'!$D:$V,17,0))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IF(Y62="","",VLOOKUP(Y62,'サイズ一覧(25年）'!$D:$V,17,0))</f>
        <v>24900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IF(AB62="","",VLOOKUP(AB62,'サイズ一覧(25年）'!$D:$V,17,0))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IF(AE62="","",VLOOKUP(AE62,'サイズ一覧(25年）'!$D:$V,17,0))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IF(AM62="","",VLOOKUP(AM62,'サイズ一覧(25年）'!$D:$V,17,0))</f>
        <v>39400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IF(AP62="","",VLOOKUP(AP62,'サイズ一覧(25年）'!$D:$V,17,0))</f>
        <v/>
      </c>
      <c r="AS62" s="587"/>
      <c r="AU62" s="162"/>
      <c r="BG62" s="587"/>
      <c r="BH62" s="328"/>
      <c r="BI62" s="527" t="s">
        <v>396</v>
      </c>
      <c r="BJ62" s="596" t="s">
        <v>995</v>
      </c>
      <c r="BK62" s="597"/>
      <c r="BL62" s="598" t="str">
        <f>IF(BK62="","",(VLOOKUP(BK62,'サイズ一覧(25年）'!$D:$AG,13,0)))</f>
        <v/>
      </c>
      <c r="BM62" s="599" t="str">
        <f>IF(BK62="","",VLOOKUP(BK62,'サイズ一覧(25年）'!$D:$V,17,0))</f>
        <v/>
      </c>
      <c r="BN62" s="597" t="s">
        <v>996</v>
      </c>
      <c r="BO62" s="598" t="str">
        <f>IF(BN62="","",(VLOOKUP(BN62,'サイズ一覧(25年）'!$D:$AG,13,0)))</f>
        <v>△</v>
      </c>
      <c r="BP62" s="599">
        <f>IF(BN62="","",VLOOKUP(BN62,'サイズ一覧(25年）'!$D:$V,17,0))</f>
        <v>29400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439" t="s">
        <v>532</v>
      </c>
      <c r="D63" s="497" t="s">
        <v>533</v>
      </c>
      <c r="E63" s="442"/>
      <c r="F63" s="442" t="str">
        <f>IF(E63="","",(VLOOKUP(E63,'サイズ一覧(25年）'!$D:$AG,13,0)))</f>
        <v/>
      </c>
      <c r="G63" s="498" t="str">
        <f>IF(E63="","",VLOOKUP(E63,'サイズ一覧(25年）'!$D:$V,17,0))</f>
        <v/>
      </c>
      <c r="H63" s="440" t="s">
        <v>1821</v>
      </c>
      <c r="I63" s="442" t="str">
        <f>IF(H63="","",(VLOOKUP(H63,'サイズ一覧(25年）'!$D:$AG,13,0)))</f>
        <v>△◇</v>
      </c>
      <c r="J63" s="498">
        <f>IF(H63="","",VLOOKUP(H63,'サイズ一覧(25年）'!$D:$V,17,0))</f>
        <v>56500</v>
      </c>
      <c r="K63" s="442"/>
      <c r="L63" s="442" t="str">
        <f>IF(K63="","",(VLOOKUP(K63,'サイズ一覧(25年）'!$D:$AG,13,0)))</f>
        <v/>
      </c>
      <c r="M63" s="499" t="str">
        <f>IF(K63="","",VLOOKUP(K63,'サイズ一覧(25年）'!$D:$V,17,0))</f>
        <v/>
      </c>
      <c r="N63" s="444"/>
      <c r="O63" s="375" t="str">
        <f>IF(N63="","",(VLOOKUP(N63,'サイズ一覧(25年）'!$D:$AG,13,0)))</f>
        <v/>
      </c>
      <c r="P63" s="377" t="str">
        <f>IF(N63="","",VLOOKUP(N63,'サイズ一覧(25年）'!$D:$V,17,0))</f>
        <v/>
      </c>
      <c r="Q63" s="175"/>
      <c r="R63" s="594"/>
      <c r="S63" s="595"/>
      <c r="T63" s="419" t="s">
        <v>83</v>
      </c>
      <c r="U63" s="375" t="s">
        <v>522</v>
      </c>
      <c r="V63" s="376"/>
      <c r="W63" s="375" t="str">
        <f>IF(V63="","",(VLOOKUP(V63,'サイズ一覧(25年）'!$D:$AG,13,0)))</f>
        <v/>
      </c>
      <c r="X63" s="332" t="str">
        <f>IF(V63="","",VLOOKUP(V63,'サイズ一覧(25年）'!$D:$V,17,0))</f>
        <v/>
      </c>
      <c r="Y63" s="376"/>
      <c r="Z63" s="375" t="str">
        <f>IF(Y63="","",(VLOOKUP(Y63,'サイズ一覧(25年）'!$D:$AG,13,0)))</f>
        <v/>
      </c>
      <c r="AA63" s="332" t="str">
        <f>IF(Y63="","",VLOOKUP(Y63,'サイズ一覧(25年）'!$D:$V,17,0))</f>
        <v/>
      </c>
      <c r="AB63" s="376"/>
      <c r="AC63" s="375" t="str">
        <f>IF(AB63="","",(VLOOKUP(AB63,'サイズ一覧(25年）'!$D:$AG,13,0)))</f>
        <v/>
      </c>
      <c r="AD63" s="332" t="str">
        <f>IF(AB63="","",VLOOKUP(AB63,'サイズ一覧(25年）'!$D:$V,17,0))</f>
        <v/>
      </c>
      <c r="AE63" s="376" t="s">
        <v>545</v>
      </c>
      <c r="AF63" s="375" t="str">
        <f>IF(AE63="","",(VLOOKUP(AE63,'サイズ一覧(25年）'!$D:$AG,13,0)))</f>
        <v>△</v>
      </c>
      <c r="AG63" s="377">
        <f>IF(AE63="","",VLOOKUP(AE63,'サイズ一覧(25年）'!$D:$V,17,0))</f>
        <v>24200</v>
      </c>
      <c r="AH63" s="175"/>
      <c r="AI63" s="328"/>
      <c r="AJ63" s="320"/>
      <c r="AK63" s="408"/>
      <c r="AL63" s="322" t="s">
        <v>1807</v>
      </c>
      <c r="AM63" s="321" t="s">
        <v>1808</v>
      </c>
      <c r="AN63" s="323" t="str">
        <f>IF(AM63="","",(VLOOKUP(AM63,'サイズ一覧(25年）'!$D:$AG,13,0)))</f>
        <v/>
      </c>
      <c r="AO63" s="324">
        <f>IF(AM63="","",VLOOKUP(AM63,'サイズ一覧(25年）'!$D:$V,17,0))</f>
        <v>41700</v>
      </c>
      <c r="AP63" s="326"/>
      <c r="AQ63" s="323" t="str">
        <f>IF(AP63="","",(VLOOKUP(AP63,'サイズ一覧(25年）'!$D:$AG,13,0)))</f>
        <v/>
      </c>
      <c r="AR63" s="327" t="str">
        <f>IF(AP63="","",VLOOKUP(AP63,'サイズ一覧(25年）'!$D:$V,17,0))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IF(BK63="","",VLOOKUP(BK63,'サイズ一覧(25年）'!$D:$V,17,0))</f>
        <v>32400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IF(BN63="","",VLOOKUP(BN63,'サイズ一覧(25年）'!$D:$V,17,0))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IF(E64="","",VLOOKUP(E64,'サイズ一覧(25年）'!$D:$V,17,0))</f>
        <v>61500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IF(H64="","",VLOOKUP(H64,'サイズ一覧(25年）'!$D:$V,17,0))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IF(K64="","",VLOOKUP(K64,'サイズ一覧(25年）'!$D:$V,17,0))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IF(N64="","",VLOOKUP(N64,'サイズ一覧(25年）'!$D:$V,17,0))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IF(V64="","",VLOOKUP(V64,'サイズ一覧(25年）'!$D:$V,17,0))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IF(Y64="","",VLOOKUP(Y64,'サイズ一覧(25年）'!$D:$V,17,0))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IF(AB64="","",VLOOKUP(AB64,'サイズ一覧(25年）'!$D:$V,17,0))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IF(AE64="","",VLOOKUP(AE64,'サイズ一覧(25年）'!$D:$V,17,0))</f>
        <v>25400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IF(AM64="","",VLOOKUP(AM64,'サイズ一覧(25年）'!$D:$V,17,0))</f>
        <v>43100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IF(AP64="","",VLOOKUP(AP64,'サイズ一覧(25年）'!$D:$V,17,0))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572" t="s">
        <v>984</v>
      </c>
      <c r="BJ64" s="603" t="s">
        <v>1134</v>
      </c>
      <c r="BK64" s="604" t="s">
        <v>1131</v>
      </c>
      <c r="BL64" s="598" t="str">
        <f>IF(BK64="","",(VLOOKUP(BK64,'サイズ一覧(25年）'!$D:$AG,13,0)))</f>
        <v/>
      </c>
      <c r="BM64" s="599">
        <f>IF(BK64="","",VLOOKUP(BK64,'サイズ一覧(25年）'!$D:$V,17,0))</f>
        <v>41100</v>
      </c>
      <c r="BN64" s="604"/>
      <c r="BO64" s="605" t="str">
        <f>IF(BN64="","",(VLOOKUP(BN64,'サイズ一覧(25年）'!$D:$AG,13,0)))</f>
        <v/>
      </c>
      <c r="BP64" s="606" t="str">
        <f>IF(BN64="","",VLOOKUP(BN64,'サイズ一覧(25年）'!$D:$V,17,0))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373" t="s">
        <v>534</v>
      </c>
      <c r="D65" s="377" t="s">
        <v>467</v>
      </c>
      <c r="E65" s="332"/>
      <c r="F65" s="332" t="str">
        <f>IF(E65="","",(VLOOKUP(E65,'サイズ一覧(25年）'!$D:$AG,13,0)))</f>
        <v/>
      </c>
      <c r="G65" s="377" t="str">
        <f>IF(E65="","",VLOOKUP(E65,'サイズ一覧(25年）'!$D:$V,17,0))</f>
        <v/>
      </c>
      <c r="H65" s="507" t="s">
        <v>1839</v>
      </c>
      <c r="I65" s="332" t="str">
        <f>IF(H65="","",(VLOOKUP(H65,'サイズ一覧(25年）'!$D:$AG,13,0)))</f>
        <v>★◇</v>
      </c>
      <c r="J65" s="377">
        <f>IF(H65="","",VLOOKUP(H65,'サイズ一覧(25年）'!$D:$V,17,0))</f>
        <v>62900</v>
      </c>
      <c r="K65" s="332"/>
      <c r="L65" s="332" t="str">
        <f>IF(K65="","",(VLOOKUP(K65,'サイズ一覧(25年）'!$D:$AG,13,0)))</f>
        <v/>
      </c>
      <c r="M65" s="332" t="str">
        <f>IF(K65="","",VLOOKUP(K65,'サイズ一覧(25年）'!$D:$V,17,0))</f>
        <v/>
      </c>
      <c r="N65" s="331"/>
      <c r="O65" s="332" t="str">
        <f>IF(N65="","",(VLOOKUP(N65,'サイズ一覧(25年）'!$D:$AG,13,0)))</f>
        <v/>
      </c>
      <c r="P65" s="377" t="str">
        <f>IF(N65="","",VLOOKUP(N65,'サイズ一覧(25年）'!$D:$V,17,0))</f>
        <v/>
      </c>
      <c r="Q65" s="175"/>
      <c r="R65" s="525">
        <v>14</v>
      </c>
      <c r="S65" s="378">
        <v>70</v>
      </c>
      <c r="T65" s="490" t="s">
        <v>94</v>
      </c>
      <c r="U65" s="301" t="s">
        <v>330</v>
      </c>
      <c r="V65" s="382" t="s">
        <v>1806</v>
      </c>
      <c r="W65" s="301" t="str">
        <f>IF(V65="","",(VLOOKUP(V65,'サイズ一覧(25年）'!$D:$AG,13,0)))</f>
        <v>⑨</v>
      </c>
      <c r="X65" s="304">
        <f>IF(V65="","",VLOOKUP(V65,'サイズ一覧(25年）'!$D:$V,17,0))</f>
        <v>17100</v>
      </c>
      <c r="Y65" s="382" t="s">
        <v>1221</v>
      </c>
      <c r="Z65" s="301" t="str">
        <f>IF(Y65="","",(VLOOKUP(Y65,'サイズ一覧(25年）'!$D:$AG,13,0)))</f>
        <v/>
      </c>
      <c r="AA65" s="304">
        <f>IF(Y65="","",VLOOKUP(Y65,'サイズ一覧(25年）'!$D:$V,17,0))</f>
        <v>16200</v>
      </c>
      <c r="AB65" s="382" t="s">
        <v>659</v>
      </c>
      <c r="AC65" s="301" t="str">
        <f>IF(AB65="","",(VLOOKUP(AB65,'サイズ一覧(25年）'!$D:$AG,13,0)))</f>
        <v>△</v>
      </c>
      <c r="AD65" s="304">
        <f>IF(AB65="","",VLOOKUP(AB65,'サイズ一覧(25年）'!$D:$V,17,0))</f>
        <v>15200</v>
      </c>
      <c r="AE65" s="382"/>
      <c r="AF65" s="301" t="str">
        <f>IF(AE65="","",(VLOOKUP(AE65,'サイズ一覧(25年）'!$D:$AG,13,0)))</f>
        <v/>
      </c>
      <c r="AG65" s="302" t="str">
        <f>IF(AE65="","",VLOOKUP(AE65,'サイズ一覧(25年）'!$D:$V,17,0))</f>
        <v/>
      </c>
      <c r="AH65" s="175"/>
      <c r="AI65" s="319"/>
      <c r="AJ65" s="311"/>
      <c r="AK65" s="412" t="s">
        <v>131</v>
      </c>
      <c r="AL65" s="413" t="s">
        <v>371</v>
      </c>
      <c r="AM65" s="579" t="s">
        <v>899</v>
      </c>
      <c r="AN65" s="415" t="str">
        <f>IF(AM65="","",(VLOOKUP(AM65,'サイズ一覧(25年）'!$D:$AG,13,0)))</f>
        <v>★</v>
      </c>
      <c r="AO65" s="416">
        <f>IF(AM65="","",VLOOKUP(AM65,'サイズ一覧(25年）'!$D:$V,17,0))</f>
        <v>47100</v>
      </c>
      <c r="AP65" s="417"/>
      <c r="AQ65" s="415" t="str">
        <f>IF(AP65="","",(VLOOKUP(AP65,'サイズ一覧(25年）'!$D:$AG,13,0)))</f>
        <v/>
      </c>
      <c r="AR65" s="418" t="str">
        <f>IF(AP65="","",VLOOKUP(AP65,'サイズ一覧(25年）'!$D:$V,17,0))</f>
        <v/>
      </c>
      <c r="AS65" s="62"/>
      <c r="AT65" s="995" t="s">
        <v>413</v>
      </c>
      <c r="AU65" s="1009" t="s">
        <v>937</v>
      </c>
      <c r="AV65" s="1010"/>
      <c r="AW65" s="608"/>
      <c r="AX65" s="991" t="s">
        <v>1846</v>
      </c>
      <c r="AY65" s="1013"/>
      <c r="AZ65" s="992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IF(BK65="","",VLOOKUP(BK65,'サイズ一覧(25年）'!$D:$V,17,0))</f>
        <v>35300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IF(BN65="","",VLOOKUP(BN65,'サイズ一覧(25年）'!$D:$V,17,0))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IF(E66="","",VLOOKUP(E66,'サイズ一覧(25年）'!$D:$V,17,0))</f>
        <v>56600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IF(H66="","",VLOOKUP(H66,'サイズ一覧(25年）'!$D:$V,17,0))</f>
        <v>51800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IF(K66="","",VLOOKUP(K66,'サイズ一覧(25年）'!$D:$V,17,0))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IF(N66="","",VLOOKUP(N66,'サイズ一覧(25年）'!$D:$V,17,0))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IF(V66="","",VLOOKUP(V66,'サイズ一覧(25年）'!$D:$V,17,0))</f>
        <v>18600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IF(Y66="","",VLOOKUP(Y66,'サイズ一覧(25年）'!$D:$V,17,0))</f>
        <v>17500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IF(AB66="","",VLOOKUP(AB66,'サイズ一覧(25年）'!$D:$V,17,0))</f>
        <v>16400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IF(AE66="","",VLOOKUP(AE66,'サイズ一覧(25年）'!$D:$V,17,0))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IF(AM66="","",VLOOKUP(AM66,'サイズ一覧(25年）'!$D:$V,17,0))</f>
        <v>35400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IF(AP66="","",VLOOKUP(AP66,'サイズ一覧(25年）'!$D:$V,17,0))</f>
        <v/>
      </c>
      <c r="AS66" s="62"/>
      <c r="AT66" s="996"/>
      <c r="AU66" s="1011"/>
      <c r="AV66" s="1012"/>
      <c r="AW66" s="843" t="s">
        <v>1429</v>
      </c>
      <c r="AX66" s="1004" t="s">
        <v>469</v>
      </c>
      <c r="AY66" s="1014"/>
      <c r="AZ66" s="1015"/>
      <c r="BG66" s="62"/>
      <c r="BH66" s="328"/>
      <c r="BI66" s="479" t="s">
        <v>398</v>
      </c>
      <c r="BJ66" s="480" t="s">
        <v>322</v>
      </c>
      <c r="BK66" s="483" t="s">
        <v>1000</v>
      </c>
      <c r="BL66" s="484" t="str">
        <f>IF(BK66="","",(VLOOKUP(BK66,'サイズ一覧(25年）'!$D:$AG,13,0)))</f>
        <v/>
      </c>
      <c r="BM66" s="562">
        <f>IF(BK66="","",VLOOKUP(BK66,'サイズ一覧(25年）'!$D:$V,17,0))</f>
        <v>29200</v>
      </c>
      <c r="BN66" s="483"/>
      <c r="BO66" s="484" t="str">
        <f>IF(BN66="","",(VLOOKUP(BN66,'サイズ一覧(25年）'!$D:$AG,13,0)))</f>
        <v/>
      </c>
      <c r="BP66" s="562" t="str">
        <f>IF(BN66="","",VLOOKUP(BN66,'サイズ一覧(25年）'!$D:$V,17,0))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433" t="s">
        <v>421</v>
      </c>
      <c r="D67" s="438" t="s">
        <v>419</v>
      </c>
      <c r="E67" s="436"/>
      <c r="F67" s="436" t="str">
        <f>IF(E67="","",(VLOOKUP(E67,'サイズ一覧(25年）'!$D:$AG,13,0)))</f>
        <v/>
      </c>
      <c r="G67" s="438" t="str">
        <f>IF(E67="","",VLOOKUP(E67,'サイズ一覧(25年）'!$D:$V,17,0))</f>
        <v/>
      </c>
      <c r="H67" s="532" t="s">
        <v>1162</v>
      </c>
      <c r="I67" s="436" t="str">
        <f>IF(H67="","",(VLOOKUP(H67,'サイズ一覧(25年）'!$D:$AG,13,0)))</f>
        <v>△</v>
      </c>
      <c r="J67" s="438">
        <f>IF(H67="","",VLOOKUP(H67,'サイズ一覧(25年）'!$D:$V,17,0))</f>
        <v>51000</v>
      </c>
      <c r="K67" s="436"/>
      <c r="L67" s="436" t="str">
        <f>IF(K67="","",(VLOOKUP(K67,'サイズ一覧(25年）'!$D:$AG,13,0)))</f>
        <v/>
      </c>
      <c r="M67" s="436" t="str">
        <f>IF(K67="","",VLOOKUP(K67,'サイズ一覧(25年）'!$D:$V,17,0))</f>
        <v/>
      </c>
      <c r="N67" s="533"/>
      <c r="O67" s="436" t="str">
        <f>IF(N67="","",(VLOOKUP(N67,'サイズ一覧(25年）'!$D:$AG,13,0)))</f>
        <v/>
      </c>
      <c r="P67" s="438" t="str">
        <f>IF(N67="","",VLOOKUP(N67,'サイズ一覧(25年）'!$D:$V,17,0))</f>
        <v/>
      </c>
      <c r="Q67" s="175"/>
      <c r="R67" s="319"/>
      <c r="S67" s="320"/>
      <c r="T67" s="421" t="s">
        <v>96</v>
      </c>
      <c r="U67" s="375" t="s">
        <v>336</v>
      </c>
      <c r="V67" s="376" t="s">
        <v>1804</v>
      </c>
      <c r="W67" s="375" t="str">
        <f>IF(V67="","",(VLOOKUP(V67,'サイズ一覧(25年）'!$D:$AG,13,0)))</f>
        <v>⑩</v>
      </c>
      <c r="X67" s="332">
        <f>IF(V67="","",VLOOKUP(V67,'サイズ一覧(25年）'!$D:$V,17,0))</f>
        <v>20800</v>
      </c>
      <c r="Y67" s="376" t="s">
        <v>1263</v>
      </c>
      <c r="Z67" s="375" t="str">
        <f>IF(Y67="","",(VLOOKUP(Y67,'サイズ一覧(25年）'!$D:$AG,13,0)))</f>
        <v/>
      </c>
      <c r="AA67" s="332">
        <f>IF(Y67="","",VLOOKUP(Y67,'サイズ一覧(25年）'!$D:$V,17,0))</f>
        <v>19700</v>
      </c>
      <c r="AB67" s="376" t="s">
        <v>661</v>
      </c>
      <c r="AC67" s="375" t="str">
        <f>IF(AB67="","",(VLOOKUP(AB67,'サイズ一覧(25年）'!$D:$AG,13,0)))</f>
        <v>△</v>
      </c>
      <c r="AD67" s="332">
        <f>IF(AB67="","",VLOOKUP(AB67,'サイズ一覧(25年）'!$D:$V,17,0))</f>
        <v>18400</v>
      </c>
      <c r="AE67" s="376"/>
      <c r="AF67" s="375" t="str">
        <f>IF(AE67="","",(VLOOKUP(AE67,'サイズ一覧(25年）'!$D:$AG,13,0)))</f>
        <v/>
      </c>
      <c r="AG67" s="377" t="str">
        <f>IF(AE67="","",VLOOKUP(AE67,'サイズ一覧(25年）'!$D:$V,17,0))</f>
        <v/>
      </c>
      <c r="AH67" s="175"/>
      <c r="AI67" s="319"/>
      <c r="AJ67" s="320"/>
      <c r="AK67" s="433" t="s">
        <v>979</v>
      </c>
      <c r="AL67" s="322" t="s">
        <v>942</v>
      </c>
      <c r="AM67" s="321" t="s">
        <v>428</v>
      </c>
      <c r="AN67" s="323" t="str">
        <f>IF(AM67="","",(VLOOKUP(AM67,'サイズ一覧(25年）'!$D:$AG,13,0)))</f>
        <v>△★</v>
      </c>
      <c r="AO67" s="324">
        <f>IF(AM67="","",VLOOKUP(AM67,'サイズ一覧(25年）'!$D:$V,17,0))</f>
        <v>34000</v>
      </c>
      <c r="AP67" s="326"/>
      <c r="AQ67" s="323" t="str">
        <f>IF(AP67="","",(VLOOKUP(AP67,'サイズ一覧(25年）'!$D:$AG,13,0)))</f>
        <v/>
      </c>
      <c r="AR67" s="327" t="str">
        <f>IF(AP67="","",VLOOKUP(AP67,'サイズ一覧(25年）'!$D:$V,17,0))</f>
        <v/>
      </c>
      <c r="AS67" s="587"/>
      <c r="AT67" s="275">
        <v>15</v>
      </c>
      <c r="AU67" s="651" t="s">
        <v>165</v>
      </c>
      <c r="AV67" s="609"/>
      <c r="AW67" s="851" t="s">
        <v>364</v>
      </c>
      <c r="AX67" s="610" t="s">
        <v>561</v>
      </c>
      <c r="AY67" s="481" t="str">
        <f>IF(AX67="","",(VLOOKUP(AX67,'サイズ一覧(25年）'!$D:$AG,13,0)))</f>
        <v/>
      </c>
      <c r="AZ67" s="383">
        <f>IF(AX67="","",VLOOKUP(AX67,'サイズ一覧(25年）'!$D:$V,17,0))</f>
        <v>24600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IF(BK67="","",VLOOKUP(BK67,'サイズ一覧(25年）'!$D:$V,17,0))</f>
        <v>31000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IF(BN67="","",VLOOKUP(BN67,'サイズ一覧(25年）'!$D:$V,17,0))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IF(E68="","",VLOOKUP(E68,'サイズ一覧(25年）'!$D:$V,17,0))</f>
        <v>58300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IF(H68="","",VLOOKUP(H68,'サイズ一覧(25年）'!$D:$V,17,0))</f>
        <v>51000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IF(K68="","",VLOOKUP(K68,'サイズ一覧(25年）'!$D:$V,17,0))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IF(N68="","",VLOOKUP(N68,'サイズ一覧(25年）'!$D:$V,17,0))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IF(V68="","",VLOOKUP(V68,'サイズ一覧(25年）'!$D:$V,17,0))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IF(Y68="","",VLOOKUP(Y68,'サイズ一覧(25年）'!$D:$V,17,0))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IF(AB68="","",VLOOKUP(AB68,'サイズ一覧(25年）'!$D:$V,17,0))</f>
        <v>21700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IF(AE68="","",VLOOKUP(AE68,'サイズ一覧(25年）'!$D:$V,17,0))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IF(AM68="","",VLOOKUP(AM68,'サイズ一覧(25年）'!$D:$V,17,0))</f>
        <v>36000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IF(AP68="","",VLOOKUP(AP68,'サイズ一覧(25年）'!$D:$V,17,0))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IF(AX68="","",VLOOKUP(AX68,'サイズ一覧(25年）'!$D:$V,17,0))</f>
        <v>26000</v>
      </c>
      <c r="BD68" s="181"/>
      <c r="BE68" s="181"/>
      <c r="BF68" s="181"/>
      <c r="BG68" s="587"/>
      <c r="BH68" s="275">
        <v>14.5</v>
      </c>
      <c r="BI68" s="479" t="s">
        <v>400</v>
      </c>
      <c r="BJ68" s="480" t="s">
        <v>401</v>
      </c>
      <c r="BK68" s="483"/>
      <c r="BL68" s="484" t="str">
        <f>IF(BK68="","",(VLOOKUP(BK68,'サイズ一覧(25年）'!$D:$AG,13,0)))</f>
        <v/>
      </c>
      <c r="BM68" s="562" t="str">
        <f>IF(BK68="","",VLOOKUP(BK68,'サイズ一覧(25年）'!$D:$V,17,0))</f>
        <v/>
      </c>
      <c r="BN68" s="483" t="s">
        <v>1002</v>
      </c>
      <c r="BO68" s="484" t="str">
        <f>IF(BN68="","",(VLOOKUP(BN68,'サイズ一覧(25年）'!$D:$AG,13,0)))</f>
        <v>△</v>
      </c>
      <c r="BP68" s="562">
        <f>IF(BN68="","",VLOOKUP(BN68,'サイズ一覧(25年）'!$D:$V,17,0))</f>
        <v>25700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412" t="s">
        <v>1319</v>
      </c>
      <c r="D69" s="463" t="s">
        <v>750</v>
      </c>
      <c r="E69" s="464"/>
      <c r="F69" s="464" t="str">
        <f>IF(E69="","",(VLOOKUP(E69,'サイズ一覧(25年）'!$D:$AG,13,0)))</f>
        <v/>
      </c>
      <c r="G69" s="463" t="str">
        <f>IF(E69="","",VLOOKUP(E69,'サイズ一覧(25年）'!$D:$V,17,0))</f>
        <v/>
      </c>
      <c r="H69" s="524" t="s">
        <v>1823</v>
      </c>
      <c r="I69" s="464" t="str">
        <f>IF(H69="","",(VLOOKUP(H69,'サイズ一覧(25年）'!$D:$AG,13,0)))</f>
        <v>★◇</v>
      </c>
      <c r="J69" s="463">
        <f>IF(H69="","",VLOOKUP(H69,'サイズ一覧(25年）'!$D:$V,17,0))</f>
        <v>66100</v>
      </c>
      <c r="K69" s="464"/>
      <c r="L69" s="464" t="str">
        <f>IF(K69="","",(VLOOKUP(K69,'サイズ一覧(25年）'!$D:$AG,13,0)))</f>
        <v/>
      </c>
      <c r="M69" s="464" t="str">
        <f>IF(K69="","",VLOOKUP(K69,'サイズ一覧(25年）'!$D:$V,17,0))</f>
        <v/>
      </c>
      <c r="N69" s="512"/>
      <c r="O69" s="464" t="str">
        <f>IF(N69="","",(VLOOKUP(N69,'サイズ一覧(25年）'!$D:$AG,13,0)))</f>
        <v/>
      </c>
      <c r="P69" s="463" t="str">
        <f>IF(N69="","",VLOOKUP(N69,'サイズ一覧(25年）'!$D:$V,17,0))</f>
        <v/>
      </c>
      <c r="Q69" s="175"/>
      <c r="R69" s="466"/>
      <c r="S69" s="311"/>
      <c r="T69" s="579" t="s">
        <v>98</v>
      </c>
      <c r="U69" s="415" t="s">
        <v>335</v>
      </c>
      <c r="V69" s="417"/>
      <c r="W69" s="415" t="str">
        <f>IF(V69="","",(VLOOKUP(V69,'サイズ一覧(25年）'!$D:$AG,13,0)))</f>
        <v/>
      </c>
      <c r="X69" s="464" t="str">
        <f>IF(V69="","",VLOOKUP(V69,'サイズ一覧(25年）'!$D:$V,17,0))</f>
        <v/>
      </c>
      <c r="Y69" s="417"/>
      <c r="Z69" s="415" t="str">
        <f>IF(Y69="","",(VLOOKUP(Y69,'サイズ一覧(25年）'!$D:$AG,13,0)))</f>
        <v/>
      </c>
      <c r="AA69" s="464" t="str">
        <f>IF(Y69="","",VLOOKUP(Y69,'サイズ一覧(25年）'!$D:$V,17,0))</f>
        <v/>
      </c>
      <c r="AB69" s="417"/>
      <c r="AC69" s="415" t="str">
        <f>IF(AB69="","",(VLOOKUP(AB69,'サイズ一覧(25年）'!$D:$AG,13,0)))</f>
        <v/>
      </c>
      <c r="AD69" s="464" t="str">
        <f>IF(AB69="","",VLOOKUP(AB69,'サイズ一覧(25年）'!$D:$V,17,0))</f>
        <v/>
      </c>
      <c r="AE69" s="417" t="s">
        <v>547</v>
      </c>
      <c r="AF69" s="415" t="str">
        <f>IF(AE69="","",(VLOOKUP(AE69,'サイズ一覧(25年）'!$D:$AG,13,0)))</f>
        <v>△</v>
      </c>
      <c r="AG69" s="463">
        <f>IF(AE69="","",VLOOKUP(AE69,'サイズ一覧(25年）'!$D:$V,17,0))</f>
        <v>22000</v>
      </c>
      <c r="AH69" s="175"/>
      <c r="AI69" s="319"/>
      <c r="AJ69" s="320"/>
      <c r="AK69" s="373" t="s">
        <v>147</v>
      </c>
      <c r="AL69" s="322" t="s">
        <v>750</v>
      </c>
      <c r="AM69" s="321" t="s">
        <v>1510</v>
      </c>
      <c r="AN69" s="323" t="str">
        <f>IF(AM69="","",(VLOOKUP(AM69,'サイズ一覧(25年）'!$D:$AG,13,0)))</f>
        <v>★</v>
      </c>
      <c r="AO69" s="324">
        <f>IF(AM69="","",VLOOKUP(AM69,'サイズ一覧(25年）'!$D:$V,17,0))</f>
        <v>37600</v>
      </c>
      <c r="AP69" s="326"/>
      <c r="AQ69" s="323" t="str">
        <f>IF(AP69="","",(VLOOKUP(AP69,'サイズ一覧(25年）'!$D:$AG,13,0)))</f>
        <v/>
      </c>
      <c r="AR69" s="327" t="str">
        <f>IF(AP69="","",VLOOKUP(AP69,'サイズ一覧(25年）'!$D:$V,17,0))</f>
        <v/>
      </c>
      <c r="AS69" s="587"/>
      <c r="AT69" s="275">
        <v>14</v>
      </c>
      <c r="AU69" s="653" t="s">
        <v>944</v>
      </c>
      <c r="AV69" s="469"/>
      <c r="AW69" s="853" t="s">
        <v>753</v>
      </c>
      <c r="AX69" s="613" t="s">
        <v>464</v>
      </c>
      <c r="AY69" s="406" t="str">
        <f>IF(AX69="","",(VLOOKUP(AX69,'サイズ一覧(25年）'!$D:$AG,13,0)))</f>
        <v/>
      </c>
      <c r="AZ69" s="452">
        <f>IF(AX69="","",VLOOKUP(AX69,'サイズ一覧(25年）'!$D:$V,17,0))</f>
        <v>16000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IF(BK69="","",VLOOKUP(BK69,'サイズ一覧(25年）'!$D:$V,17,0))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IF(BN69="","",VLOOKUP(BN69,'サイズ一覧(25年）'!$D:$V,17,0))</f>
        <v>23300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IF(E70="","",VLOOKUP(E70,'サイズ一覧(25年）'!$D:$V,17,0))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IF(H70="","",VLOOKUP(H70,'サイズ一覧(25年）'!$D:$V,17,0))</f>
        <v>53400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IF(K70="","",VLOOKUP(K70,'サイズ一覧(25年）'!$D:$V,17,0))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IF(N70="","",VLOOKUP(N70,'サイズ一覧(25年）'!$D:$V,17,0))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IF(V70="","",VLOOKUP(V70,'サイズ一覧(25年）'!$D:$V,17,0))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IF(Y70="","",VLOOKUP(Y70,'サイズ一覧(25年）'!$D:$V,17,0))</f>
        <v>14300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IF(AB70="","",VLOOKUP(AB70,'サイズ一覧(25年）'!$D:$V,17,0))</f>
        <v>13000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IF(AE70="","",VLOOKUP(AE70,'サイズ一覧(25年）'!$D:$V,17,0))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IF(AM70="","",VLOOKUP(AM70,'サイズ一覧(25年）'!$D:$V,17,0))</f>
        <v>38600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IF(AP70="","",VLOOKUP(AP70,'サイズ一覧(25年）'!$D:$V,17,0))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IF(AX70="","",VLOOKUP(AX70,'サイズ一覧(25年）'!$D:$V,17,0))</f>
        <v>17500</v>
      </c>
      <c r="BG70" s="587"/>
      <c r="BH70" s="310"/>
      <c r="BI70" s="510" t="s">
        <v>1006</v>
      </c>
      <c r="BJ70" s="511" t="s">
        <v>1007</v>
      </c>
      <c r="BK70" s="515"/>
      <c r="BL70" s="516" t="str">
        <f>IF(BK70="","",(VLOOKUP(BK70,'サイズ一覧(25年）'!$D:$AG,13,0)))</f>
        <v/>
      </c>
      <c r="BM70" s="573" t="str">
        <f>IF(BK70="","",VLOOKUP(BK70,'サイズ一覧(25年）'!$D:$V,17,0))</f>
        <v/>
      </c>
      <c r="BN70" s="515" t="s">
        <v>1008</v>
      </c>
      <c r="BO70" s="516" t="str">
        <f>IF(BN70="","",(VLOOKUP(BN70,'サイズ一覧(25年）'!$D:$AG,13,0)))</f>
        <v/>
      </c>
      <c r="BP70" s="573">
        <f>IF(BN70="","",VLOOKUP(BN70,'サイズ一覧(25年）'!$D:$V,17,0))</f>
        <v>27200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299" t="s">
        <v>864</v>
      </c>
      <c r="D71" s="300" t="s">
        <v>865</v>
      </c>
      <c r="E71" s="301"/>
      <c r="F71" s="301" t="str">
        <f>IF(E71="","",(VLOOKUP(E71,'サイズ一覧(25年）'!$D:$AG,13,0)))</f>
        <v/>
      </c>
      <c r="G71" s="302" t="str">
        <f>IF(E71="","",VLOOKUP(E71,'サイズ一覧(25年）'!$D:$V,17,0))</f>
        <v/>
      </c>
      <c r="H71" s="379"/>
      <c r="I71" s="301" t="str">
        <f>IF(H71="","",(VLOOKUP(H71,'サイズ一覧(25年）'!$D:$AG,13,0)))</f>
        <v/>
      </c>
      <c r="J71" s="302" t="str">
        <f>IF(H71="","",VLOOKUP(H71,'サイズ一覧(25年）'!$D:$V,17,0))</f>
        <v/>
      </c>
      <c r="K71" s="301" t="s">
        <v>866</v>
      </c>
      <c r="L71" s="301" t="str">
        <f>IF(K71="","",(VLOOKUP(K71,'サイズ一覧(25年）'!$D:$AG,13,0)))</f>
        <v>△</v>
      </c>
      <c r="M71" s="302">
        <f>IF(K71="","",VLOOKUP(K71,'サイズ一覧(25年）'!$D:$V,17,0))</f>
        <v>36000</v>
      </c>
      <c r="N71" s="382"/>
      <c r="O71" s="301" t="str">
        <f>IF(N71="","",(VLOOKUP(N71,'サイズ一覧(25年）'!$D:$AG,13,0)))</f>
        <v/>
      </c>
      <c r="P71" s="302" t="str">
        <f>IF(N71="","",VLOOKUP(N71,'サイズ一覧(25年）'!$D:$V,17,0))</f>
        <v/>
      </c>
      <c r="Q71" s="175"/>
      <c r="R71" s="319"/>
      <c r="S71" s="320"/>
      <c r="T71" s="421" t="s">
        <v>102</v>
      </c>
      <c r="U71" s="375" t="s">
        <v>348</v>
      </c>
      <c r="V71" s="376"/>
      <c r="W71" s="375" t="str">
        <f>IF(V71="","",(VLOOKUP(V71,'サイズ一覧(25年）'!$D:$AG,13,0)))</f>
        <v/>
      </c>
      <c r="X71" s="332" t="str">
        <f>IF(V71="","",VLOOKUP(V71,'サイズ一覧(25年）'!$D:$V,17,0))</f>
        <v/>
      </c>
      <c r="Y71" s="376" t="s">
        <v>1256</v>
      </c>
      <c r="Z71" s="375" t="str">
        <f>IF(Y71="","",(VLOOKUP(Y71,'サイズ一覧(25年）'!$D:$AG,13,0)))</f>
        <v/>
      </c>
      <c r="AA71" s="332">
        <f>IF(Y71="","",VLOOKUP(Y71,'サイズ一覧(25年）'!$D:$V,17,0))</f>
        <v>14400</v>
      </c>
      <c r="AB71" s="376"/>
      <c r="AC71" s="375" t="str">
        <f>IF(AB71="","",(VLOOKUP(AB71,'サイズ一覧(25年）'!$D:$AG,13,0)))</f>
        <v/>
      </c>
      <c r="AD71" s="332" t="str">
        <f>IF(AB71="","",VLOOKUP(AB71,'サイズ一覧(25年）'!$D:$V,17,0))</f>
        <v/>
      </c>
      <c r="AE71" s="376"/>
      <c r="AF71" s="375" t="str">
        <f>IF(AE71="","",(VLOOKUP(AE71,'サイズ一覧(25年）'!$D:$AG,13,0)))</f>
        <v/>
      </c>
      <c r="AG71" s="377" t="str">
        <f>IF(AE71="","",VLOOKUP(AE71,'サイズ一覧(25年）'!$D:$V,17,0))</f>
        <v/>
      </c>
      <c r="AH71" s="175"/>
      <c r="AI71" s="319"/>
      <c r="AJ71" s="320"/>
      <c r="AK71" s="439" t="s">
        <v>980</v>
      </c>
      <c r="AL71" s="440" t="s">
        <v>948</v>
      </c>
      <c r="AM71" s="419" t="s">
        <v>499</v>
      </c>
      <c r="AN71" s="442" t="str">
        <f>IF(AM71="","",(VLOOKUP(AM71,'サイズ一覧(25年）'!$D:$AG,13,0)))</f>
        <v/>
      </c>
      <c r="AO71" s="443">
        <f>IF(AM71="","",VLOOKUP(AM71,'サイズ一覧(25年）'!$D:$V,17,0))</f>
        <v>40500</v>
      </c>
      <c r="AP71" s="444"/>
      <c r="AQ71" s="442" t="str">
        <f>IF(AP71="","",(VLOOKUP(AP71,'サイズ一覧(25年）'!$D:$AG,13,0)))</f>
        <v/>
      </c>
      <c r="AR71" s="445" t="str">
        <f>IF(AP71="","",VLOOKUP(AP71,'サイズ一覧(25年）'!$D:$V,17,0))</f>
        <v/>
      </c>
      <c r="AS71" s="587"/>
      <c r="AT71" s="328"/>
      <c r="AU71" s="655"/>
      <c r="AV71" s="544"/>
      <c r="AW71" s="855" t="s">
        <v>754</v>
      </c>
      <c r="AX71" s="510" t="s">
        <v>563</v>
      </c>
      <c r="AY71" s="517" t="str">
        <f>IF(AX71="","",(VLOOKUP(AX71,'サイズ一覧(25年）'!$D:$AG,13,0)))</f>
        <v/>
      </c>
      <c r="AZ71" s="573">
        <f>IF(AX71="","",VLOOKUP(AX71,'サイズ一覧(25年）'!$D:$V,17,0))</f>
        <v>18200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IF(BK71="","",VLOOKUP(BK71,'サイズ一覧(25年）'!$D:$V,17,0))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IF(BN71="","",VLOOKUP(BN71,'サイズ一覧(25年）'!$D:$V,17,0))</f>
        <v>19000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IF(E72="","",VLOOKUP(E72,'サイズ一覧(25年）'!$D:$V,17,0))</f>
        <v>44100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IF(H72="","",VLOOKUP(H72,'サイズ一覧(25年）'!$D:$V,17,0))</f>
        <v>40500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IF(K72="","",VLOOKUP(K72,'サイズ一覧(25年）'!$D:$V,17,0))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IF(N72="","",VLOOKUP(N72,'サイズ一覧(25年）'!$D:$V,17,0))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IF(V72="","",VLOOKUP(V72,'サイズ一覧(25年）'!$D:$V,17,0))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IF(Y72="","",VLOOKUP(Y72,'サイズ一覧(25年）'!$D:$V,17,0))</f>
        <v>16700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IF(AB72="","",VLOOKUP(AB72,'サイズ一覧(25年）'!$D:$V,17,0))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IF(AE72="","",VLOOKUP(AE72,'サイズ一覧(25年）'!$D:$V,17,0))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IF(AM72="","",VLOOKUP(AM72,'サイズ一覧(25年）'!$D:$V,17,0))</f>
        <v>41600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IF(AP72="","",VLOOKUP(AP72,'サイズ一覧(25年）'!$D:$V,17,0))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IF(AX72="","",VLOOKUP(AX72,'サイズ一覧(25年）'!$D:$V,17,0))</f>
        <v>19500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373" t="s">
        <v>537</v>
      </c>
      <c r="D73" s="497" t="s">
        <v>468</v>
      </c>
      <c r="E73" s="442" t="s">
        <v>1763</v>
      </c>
      <c r="F73" s="442" t="str">
        <f>IF(E73="","",(VLOOKUP(E73,'サイズ一覧(25年）'!$D:$AG,13,0)))</f>
        <v>★⑨</v>
      </c>
      <c r="G73" s="498">
        <f>IF(E73="","",VLOOKUP(E73,'サイズ一覧(25年）'!$D:$V,17,0))</f>
        <v>47400</v>
      </c>
      <c r="H73" s="440" t="s">
        <v>1824</v>
      </c>
      <c r="I73" s="442" t="str">
        <f>IF(H73="","",(VLOOKUP(H73,'サイズ一覧(25年）'!$D:$AG,13,0)))</f>
        <v>△★</v>
      </c>
      <c r="J73" s="498">
        <f>IF(H73="","",VLOOKUP(H73,'サイズ一覧(25年）'!$D:$V,17,0))</f>
        <v>43400</v>
      </c>
      <c r="K73" s="442"/>
      <c r="L73" s="442" t="str">
        <f>IF(K73="","",(VLOOKUP(K73,'サイズ一覧(25年）'!$D:$AG,13,0)))</f>
        <v/>
      </c>
      <c r="M73" s="499" t="str">
        <f>IF(K73="","",VLOOKUP(K73,'サイズ一覧(25年）'!$D:$V,17,0))</f>
        <v/>
      </c>
      <c r="N73" s="444"/>
      <c r="O73" s="375" t="str">
        <f>IF(N73="","",(VLOOKUP(N73,'サイズ一覧(25年）'!$D:$AG,13,0)))</f>
        <v/>
      </c>
      <c r="P73" s="377" t="str">
        <f>IF(N73="","",VLOOKUP(N73,'サイズ一覧(25年）'!$D:$V,17,0))</f>
        <v/>
      </c>
      <c r="Q73" s="175"/>
      <c r="R73" s="525">
        <v>12</v>
      </c>
      <c r="S73" s="378">
        <v>70</v>
      </c>
      <c r="T73" s="490" t="s">
        <v>108</v>
      </c>
      <c r="U73" s="301" t="s">
        <v>358</v>
      </c>
      <c r="V73" s="382"/>
      <c r="W73" s="301" t="str">
        <f>IF(V73="","",(VLOOKUP(V73,'サイズ一覧(25年）'!$D:$AG,13,0)))</f>
        <v/>
      </c>
      <c r="X73" s="304" t="str">
        <f>IF(V73="","",VLOOKUP(V73,'サイズ一覧(25年）'!$D:$V,17,0))</f>
        <v/>
      </c>
      <c r="Y73" s="382"/>
      <c r="Z73" s="301" t="str">
        <f>IF(Y73="","",(VLOOKUP(Y73,'サイズ一覧(25年）'!$D:$AG,13,0)))</f>
        <v/>
      </c>
      <c r="AA73" s="304" t="str">
        <f>IF(Y73="","",VLOOKUP(Y73,'サイズ一覧(25年）'!$D:$V,17,0))</f>
        <v/>
      </c>
      <c r="AB73" s="382"/>
      <c r="AC73" s="301" t="str">
        <f>IF(AB73="","",(VLOOKUP(AB73,'サイズ一覧(25年）'!$D:$AG,13,0)))</f>
        <v/>
      </c>
      <c r="AD73" s="304" t="str">
        <f>IF(AB73="","",VLOOKUP(AB73,'サイズ一覧(25年）'!$D:$V,17,0))</f>
        <v/>
      </c>
      <c r="AE73" s="382" t="s">
        <v>673</v>
      </c>
      <c r="AF73" s="301" t="str">
        <f>IF(AE73="","",(VLOOKUP(AE73,'サイズ一覧(25年）'!$D:$AG,13,0)))</f>
        <v/>
      </c>
      <c r="AG73" s="302">
        <f>IF(AE73="","",VLOOKUP(AE73,'サイズ一覧(25年）'!$D:$V,17,0))</f>
        <v>9700</v>
      </c>
      <c r="AH73" s="175"/>
      <c r="AI73" s="319"/>
      <c r="AJ73" s="311"/>
      <c r="AK73" s="439" t="s">
        <v>981</v>
      </c>
      <c r="AL73" s="440" t="s">
        <v>892</v>
      </c>
      <c r="AM73" s="419" t="s">
        <v>699</v>
      </c>
      <c r="AN73" s="442" t="str">
        <f>IF(AM73="","",(VLOOKUP(AM73,'サイズ一覧(25年）'!$D:$AG,13,0)))</f>
        <v/>
      </c>
      <c r="AO73" s="443">
        <f>IF(AM73="","",VLOOKUP(AM73,'サイズ一覧(25年）'!$D:$V,17,0))</f>
        <v>43600</v>
      </c>
      <c r="AP73" s="444"/>
      <c r="AQ73" s="442" t="str">
        <f>IF(AP73="","",(VLOOKUP(AP73,'サイズ一覧(25年）'!$D:$AG,13,0)))</f>
        <v/>
      </c>
      <c r="AR73" s="445" t="str">
        <f>IF(AP73="","",VLOOKUP(AP73,'サイズ一覧(25年）'!$D:$V,17,0))</f>
        <v/>
      </c>
      <c r="AS73" s="587"/>
      <c r="AT73" s="328"/>
      <c r="AU73" s="655"/>
      <c r="AV73" s="544"/>
      <c r="AW73" s="856" t="s">
        <v>755</v>
      </c>
      <c r="AX73" s="510" t="s">
        <v>564</v>
      </c>
      <c r="AY73" s="517" t="str">
        <f>IF(AX73="","",(VLOOKUP(AX73,'サイズ一覧(25年）'!$D:$AG,13,0)))</f>
        <v/>
      </c>
      <c r="AZ73" s="418">
        <f>IF(AX73="","",VLOOKUP(AX73,'サイズ一覧(25年）'!$D:$V,17,0))</f>
        <v>20400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IF(E74="","",VLOOKUP(E74,'サイズ一覧(25年）'!$D:$V,17,0))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IF(H74="","",VLOOKUP(H74,'サイズ一覧(25年）'!$D:$V,17,0))</f>
        <v>47700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IF(K74="","",VLOOKUP(K74,'サイズ一覧(25年）'!$D:$V,17,0))</f>
        <v>44600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IF(N74="","",VLOOKUP(N74,'サイズ一覧(25年）'!$D:$V,17,0))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IF(V74="","",VLOOKUP(V74,'サイズ一覧(25年）'!$D:$V,17,0))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IF(Y74="","",VLOOKUP(Y74,'サイズ一覧(25年）'!$D:$V,17,0))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IF(AB74="","",VLOOKUP(AB74,'サイズ一覧(25年）'!$D:$V,17,0))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IF(AE74="","",VLOOKUP(AE74,'サイズ一覧(25年）'!$D:$V,17,0))</f>
        <v>10800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IF(AM74="","",VLOOKUP(AM74,'サイズ一覧(25年）'!$D:$V,17,0))</f>
        <v>34000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IF(AP74="","",VLOOKUP(AP74,'サイズ一覧(25年）'!$D:$V,17,0))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IF(AX74="","",VLOOKUP(AX74,'サイズ一覧(25年）'!$D:$V,17,0))</f>
        <v>20200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408"/>
      <c r="D75" s="377" t="s">
        <v>502</v>
      </c>
      <c r="E75" s="332" t="s">
        <v>1762</v>
      </c>
      <c r="F75" s="332" t="str">
        <f>IF(E75="","",(VLOOKUP(E75,'サイズ一覧(25年）'!$D:$AG,13,0)))</f>
        <v>★⑨</v>
      </c>
      <c r="G75" s="377">
        <f>IF(E75="","",VLOOKUP(E75,'サイズ一覧(25年）'!$D:$V,17,0))</f>
        <v>50600</v>
      </c>
      <c r="H75" s="507"/>
      <c r="I75" s="332" t="str">
        <f>IF(H75="","",(VLOOKUP(H75,'サイズ一覧(25年）'!$D:$AG,13,0)))</f>
        <v/>
      </c>
      <c r="J75" s="377" t="str">
        <f>IF(H75="","",VLOOKUP(H75,'サイズ一覧(25年）'!$D:$V,17,0))</f>
        <v/>
      </c>
      <c r="K75" s="332"/>
      <c r="L75" s="332" t="str">
        <f>IF(K75="","",(VLOOKUP(K75,'サイズ一覧(25年）'!$D:$AG,13,0)))</f>
        <v/>
      </c>
      <c r="M75" s="332" t="str">
        <f>IF(K75="","",VLOOKUP(K75,'サイズ一覧(25年）'!$D:$V,17,0))</f>
        <v/>
      </c>
      <c r="N75" s="331"/>
      <c r="O75" s="332" t="str">
        <f>IF(N75="","",(VLOOKUP(N75,'サイズ一覧(25年）'!$D:$AG,13,0)))</f>
        <v/>
      </c>
      <c r="P75" s="377" t="str">
        <f>IF(N75="","",VLOOKUP(N75,'サイズ一覧(25年）'!$D:$V,17,0))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373" t="s">
        <v>982</v>
      </c>
      <c r="AL75" s="420" t="s">
        <v>946</v>
      </c>
      <c r="AM75" s="421" t="s">
        <v>498</v>
      </c>
      <c r="AN75" s="375" t="str">
        <f>IF(AM75="","",(VLOOKUP(AM75,'サイズ一覧(25年）'!$D:$AG,13,0)))</f>
        <v/>
      </c>
      <c r="AO75" s="422">
        <f>IF(AM75="","",VLOOKUP(AM75,'サイズ一覧(25年）'!$D:$V,17,0))</f>
        <v>36600</v>
      </c>
      <c r="AP75" s="376"/>
      <c r="AQ75" s="375" t="str">
        <f>IF(AP75="","",(VLOOKUP(AP75,'サイズ一覧(25年）'!$D:$AG,13,0)))</f>
        <v/>
      </c>
      <c r="AR75" s="335" t="str">
        <f>IF(AP75="","",VLOOKUP(AP75,'サイズ一覧(25年）'!$D:$V,17,0))</f>
        <v/>
      </c>
      <c r="AS75" s="587"/>
      <c r="AT75" s="328"/>
      <c r="AU75" s="655"/>
      <c r="AV75" s="544"/>
      <c r="AW75" s="856" t="s">
        <v>756</v>
      </c>
      <c r="AX75" s="624" t="s">
        <v>566</v>
      </c>
      <c r="AY75" s="513" t="str">
        <f>IF(AX75="","",(VLOOKUP(AX75,'サイズ一覧(25年）'!$D:$AG,13,0)))</f>
        <v/>
      </c>
      <c r="AZ75" s="418">
        <f>IF(AX75="","",VLOOKUP(AX75,'サイズ一覧(25年）'!$D:$V,17,0))</f>
        <v>20900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IF(E76="","",VLOOKUP(E76,'サイズ一覧(25年）'!$D:$V,17,0))</f>
        <v>54100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IF(H76="","",VLOOKUP(H76,'サイズ一覧(25年）'!$D:$V,17,0))</f>
        <v>49600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IF(K76="","",VLOOKUP(K76,'サイズ一覧(25年）'!$D:$V,17,0))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IF(N76="","",VLOOKUP(N76,'サイズ一覧(25年）'!$D:$V,17,0))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IF(AM76="","",VLOOKUP(AM76,'サイズ一覧(25年）'!$D:$V,17,0))</f>
        <v>38700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IF(AP76="","",VLOOKUP(AP76,'サイズ一覧(25年）'!$D:$V,17,0))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IF(AX76="","",VLOOKUP(AX76,'サイズ一覧(25年）'!$D:$V,17,0))</f>
        <v>23200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373" t="s">
        <v>1472</v>
      </c>
      <c r="D77" s="374" t="s">
        <v>521</v>
      </c>
      <c r="E77" s="375"/>
      <c r="F77" s="375" t="str">
        <f>IF(E77="","",(VLOOKUP(E77,'サイズ一覧(25年）'!$D:$AG,13,0)))</f>
        <v/>
      </c>
      <c r="G77" s="377" t="str">
        <f>IF(E77="","",VLOOKUP(E77,'サイズ一覧(25年）'!$D:$V,17,0))</f>
        <v/>
      </c>
      <c r="H77" s="420" t="s">
        <v>1170</v>
      </c>
      <c r="I77" s="375" t="str">
        <f>IF(H77="","",(VLOOKUP(H77,'サイズ一覧(25年）'!$D:$AG,13,0)))</f>
        <v>◇</v>
      </c>
      <c r="J77" s="377">
        <f>IF(H77="","",VLOOKUP(H77,'サイズ一覧(25年）'!$D:$V,17,0))</f>
        <v>55700</v>
      </c>
      <c r="K77" s="375"/>
      <c r="L77" s="375" t="str">
        <f>IF(K77="","",(VLOOKUP(K77,'サイズ一覧(25年）'!$D:$AG,13,0)))</f>
        <v/>
      </c>
      <c r="M77" s="332" t="str">
        <f>IF(K77="","",VLOOKUP(K77,'サイズ一覧(25年）'!$D:$V,17,0))</f>
        <v/>
      </c>
      <c r="N77" s="376"/>
      <c r="O77" s="375" t="str">
        <f>IF(N77="","",(VLOOKUP(N77,'サイズ一覧(25年）'!$D:$AG,13,0)))</f>
        <v/>
      </c>
      <c r="P77" s="377" t="str">
        <f>IF(N77="","",VLOOKUP(N77,'サイズ一覧(25年）'!$D:$V,17,0))</f>
        <v/>
      </c>
      <c r="Q77" s="175"/>
      <c r="R77" s="995" t="s">
        <v>413</v>
      </c>
      <c r="S77" s="995" t="s">
        <v>414</v>
      </c>
      <c r="T77" s="991" t="s">
        <v>937</v>
      </c>
      <c r="U77" s="992"/>
      <c r="V77" s="991" t="s">
        <v>587</v>
      </c>
      <c r="W77" s="1013"/>
      <c r="X77" s="992"/>
      <c r="Y77" s="991" t="s">
        <v>587</v>
      </c>
      <c r="Z77" s="1013"/>
      <c r="AA77" s="992"/>
      <c r="AB77" s="991" t="s">
        <v>587</v>
      </c>
      <c r="AC77" s="1013"/>
      <c r="AD77" s="992"/>
      <c r="AH77" s="175"/>
      <c r="AI77" s="319"/>
      <c r="AJ77" s="311"/>
      <c r="AK77" s="412" t="s">
        <v>1341</v>
      </c>
      <c r="AL77" s="413" t="s">
        <v>748</v>
      </c>
      <c r="AM77" s="579" t="s">
        <v>1302</v>
      </c>
      <c r="AN77" s="415" t="str">
        <f>IF(AM77="","",(VLOOKUP(AM77,'サイズ一覧(25年）'!$D:$AG,13,0)))</f>
        <v/>
      </c>
      <c r="AO77" s="416">
        <f>IF(AM77="","",VLOOKUP(AM77,'サイズ一覧(25年）'!$D:$V,17,0))</f>
        <v>40000</v>
      </c>
      <c r="AP77" s="417"/>
      <c r="AQ77" s="415" t="str">
        <f>IF(AP77="","",(VLOOKUP(AP77,'サイズ一覧(25年）'!$D:$AG,13,0)))</f>
        <v/>
      </c>
      <c r="AR77" s="418" t="str">
        <f>IF(AP77="","",VLOOKUP(AP77,'サイズ一覧(25年）'!$D:$V,17,0))</f>
        <v/>
      </c>
      <c r="AS77" s="587"/>
      <c r="AT77" s="310"/>
      <c r="AU77" s="655"/>
      <c r="AV77" s="544"/>
      <c r="AW77" s="856" t="s">
        <v>1119</v>
      </c>
      <c r="AX77" s="624" t="s">
        <v>569</v>
      </c>
      <c r="AY77" s="513" t="str">
        <f>IF(AX77="","",(VLOOKUP(AX77,'サイズ一覧(25年）'!$D:$AG,13,0)))</f>
        <v/>
      </c>
      <c r="AZ77" s="418">
        <f>IF(AX77="","",VLOOKUP(AX77,'サイズ一覧(25年）'!$D:$V,17,0))</f>
        <v>24400</v>
      </c>
      <c r="BD77" s="587"/>
      <c r="BE77" s="587"/>
      <c r="BF77" s="587"/>
      <c r="BG77" s="587"/>
      <c r="BH77" s="995" t="s">
        <v>413</v>
      </c>
      <c r="BI77" s="991" t="s">
        <v>1113</v>
      </c>
      <c r="BJ77" s="992"/>
      <c r="BK77" s="997" t="s">
        <v>1847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IF(E78="","",VLOOKUP(E78,'サイズ一覧(25年）'!$D:$V,17,0))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IF(H78="","",VLOOKUP(H78,'サイズ一覧(25年）'!$D:$V,17,0))</f>
        <v>59100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IF(K78="","",VLOOKUP(K78,'サイズ一覧(25年）'!$D:$V,17,0))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IF(N78="","",VLOOKUP(N78,'サイズ一覧(25年）'!$D:$V,17,0))</f>
        <v/>
      </c>
      <c r="Q78" s="175"/>
      <c r="R78" s="996"/>
      <c r="S78" s="996"/>
      <c r="T78" s="993"/>
      <c r="U78" s="994"/>
      <c r="V78" s="993" t="s">
        <v>1247</v>
      </c>
      <c r="W78" s="1016"/>
      <c r="X78" s="994"/>
      <c r="Y78" s="993" t="s">
        <v>670</v>
      </c>
      <c r="Z78" s="1016"/>
      <c r="AA78" s="994"/>
      <c r="AB78" s="99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IF(AM78="","",VLOOKUP(AM78,'サイズ一覧(25年）'!$D:$V,17,0))</f>
        <v>38900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IF(AP78="","",VLOOKUP(AP78,'サイズ一覧(25年）'!$D:$V,17,0))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IF(AX78="","",VLOOKUP(AX78,'サイズ一覧(25年）'!$D:$V,17,0))</f>
        <v>12500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997" t="s">
        <v>514</v>
      </c>
      <c r="BL78" s="998"/>
      <c r="BM78" s="999"/>
      <c r="BN78" s="997" t="s">
        <v>515</v>
      </c>
      <c r="BO78" s="998"/>
      <c r="BP78" s="999"/>
      <c r="BQ78" s="1000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299" t="s">
        <v>1474</v>
      </c>
      <c r="D79" s="300" t="s">
        <v>538</v>
      </c>
      <c r="E79" s="301" t="s">
        <v>1767</v>
      </c>
      <c r="F79" s="301" t="str">
        <f>IF(E79="","",(VLOOKUP(E79,'サイズ一覧(25年）'!$D:$AG,13,0)))</f>
        <v>★⑨</v>
      </c>
      <c r="G79" s="302">
        <f>IF(E79="","",VLOOKUP(E79,'サイズ一覧(25年）'!$D:$V,17,0))</f>
        <v>47900</v>
      </c>
      <c r="H79" s="379" t="s">
        <v>1840</v>
      </c>
      <c r="I79" s="301" t="str">
        <f>IF(H79="","",(VLOOKUP(H79,'サイズ一覧(25年）'!$D:$AG,13,0)))</f>
        <v>△★</v>
      </c>
      <c r="J79" s="302">
        <f>IF(H79="","",VLOOKUP(H79,'サイズ一覧(25年）'!$D:$V,17,0))</f>
        <v>43900</v>
      </c>
      <c r="K79" s="301"/>
      <c r="L79" s="301" t="str">
        <f>IF(K79="","",(VLOOKUP(K79,'サイズ一覧(25年）'!$D:$AG,13,0)))</f>
        <v/>
      </c>
      <c r="M79" s="304" t="str">
        <f>IF(K79="","",VLOOKUP(K79,'サイズ一覧(25年）'!$D:$V,17,0))</f>
        <v/>
      </c>
      <c r="N79" s="382"/>
      <c r="O79" s="301" t="str">
        <f>IF(N79="","",(VLOOKUP(N79,'サイズ一覧(25年）'!$D:$AG,13,0)))</f>
        <v/>
      </c>
      <c r="P79" s="302" t="str">
        <f>IF(N79="","",VLOOKUP(N79,'サイズ一覧(25年）'!$D:$V,17,0))</f>
        <v/>
      </c>
      <c r="Q79" s="175"/>
      <c r="R79" s="306">
        <v>14</v>
      </c>
      <c r="S79" s="265">
        <v>80</v>
      </c>
      <c r="T79" s="490" t="s">
        <v>120</v>
      </c>
      <c r="U79" s="301" t="s">
        <v>336</v>
      </c>
      <c r="V79" s="382" t="s">
        <v>1264</v>
      </c>
      <c r="W79" s="301" t="str">
        <f>IF(V79="","",(VLOOKUP(V79,'サイズ一覧(25年）'!$D:$AG,13,0)))</f>
        <v/>
      </c>
      <c r="X79" s="304">
        <f>IF(V79="","",VLOOKUP(V79,'サイズ一覧(25年）'!$D:$V,17,0))</f>
        <v>18300</v>
      </c>
      <c r="Y79" s="382"/>
      <c r="Z79" s="301" t="str">
        <f>IF(Y79="","",(VLOOKUP(Y79,'サイズ一覧(25年）'!$D:$AG,13,0)))</f>
        <v/>
      </c>
      <c r="AA79" s="304" t="str">
        <f>IF(Y79="","",VLOOKUP(Y79,'サイズ一覧(25年）'!$D:$V,17,0))</f>
        <v/>
      </c>
      <c r="AB79" s="382"/>
      <c r="AC79" s="301" t="str">
        <f>IF(AB79="","",(VLOOKUP(AB79,'サイズ一覧(25年）'!$D:$AG,13,0)))</f>
        <v/>
      </c>
      <c r="AD79" s="302" t="str">
        <f>IF(AB79="","",VLOOKUP(AB79,'サイズ一覧(25年）'!$D:$V,17,0))</f>
        <v/>
      </c>
      <c r="AH79" s="175"/>
      <c r="AI79" s="466"/>
      <c r="AJ79" s="311"/>
      <c r="AK79" s="312" t="s">
        <v>1513</v>
      </c>
      <c r="AL79" s="313" t="s">
        <v>1515</v>
      </c>
      <c r="AM79" s="576" t="s">
        <v>1512</v>
      </c>
      <c r="AN79" s="315" t="str">
        <f>IF(AM79="","",(VLOOKUP(AM79,'サイズ一覧(25年）'!$D:$AG,13,0)))</f>
        <v/>
      </c>
      <c r="AO79" s="316">
        <f>IF(AM79="","",VLOOKUP(AM79,'サイズ一覧(25年）'!$D:$V,17,0))</f>
        <v>41900</v>
      </c>
      <c r="AP79" s="317"/>
      <c r="AQ79" s="315" t="str">
        <f>IF(AP79="","",(VLOOKUP(AP79,'サイズ一覧(25年）'!$D:$AG,13,0)))</f>
        <v/>
      </c>
      <c r="AR79" s="318" t="str">
        <f>IF(AP79="","",VLOOKUP(AP79,'サイズ一覧(25年）'!$D:$V,17,0))</f>
        <v/>
      </c>
      <c r="AS79" s="587"/>
      <c r="AT79" s="328"/>
      <c r="AU79" s="655"/>
      <c r="AV79" s="544"/>
      <c r="AW79" s="856" t="s">
        <v>753</v>
      </c>
      <c r="AX79" s="624" t="s">
        <v>571</v>
      </c>
      <c r="AY79" s="524" t="str">
        <f>IF(AX79="","",(VLOOKUP(AX79,'サイズ一覧(25年）'!$D:$AG,13,0)))</f>
        <v/>
      </c>
      <c r="AZ79" s="418">
        <f>IF(AX79="","",VLOOKUP(AX79,'サイズ一覧(25年）'!$D:$V,17,0))</f>
        <v>12800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IF(BK79="","",VLOOKUP(BK79,'サイズ一覧(25年）'!$D:$V,17,0))</f>
        <v>21600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IF(BQ79="","",VLOOKUP(BQ79,'サイズ一覧(25年）'!$D:$V,17,0))</f>
        <v>21600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IF(E80="","",VLOOKUP(E80,'サイズ一覧(25年）'!$D:$V,17,0))</f>
        <v>52900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IF(H80="","",VLOOKUP(H80,'サイズ一覧(25年）'!$D:$V,17,0))</f>
        <v>50000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IF(K80="","",VLOOKUP(K80,'サイズ一覧(25年）'!$D:$V,17,0))</f>
        <v>46700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IF(N80="","",VLOOKUP(N80,'サイズ一覧(25年）'!$D:$V,17,0))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IF(V80="","",VLOOKUP(V80,'サイズ一覧(25年）'!$D:$V,17,0))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IF(Y80="","",VLOOKUP(Y80,'サイズ一覧(25年）'!$D:$V,17,0))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IF(AB80="","",VLOOKUP(AB80,'サイズ一覧(25年）'!$D:$V,17,0))</f>
        <v>17200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IF(AM80="","",VLOOKUP(AM80,'サイズ一覧(25年）'!$D:$V,17,0))</f>
        <v>35500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IF(AP80="","",VLOOKUP(AP80,'サイズ一覧(25年）'!$D:$V,17,0))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IF(AX80="","",VLOOKUP(AX80,'サイズ一覧(25年）'!$D:$V,17,0))</f>
        <v>14400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IF(BK80="","",VLOOKUP(BK80,'サイズ一覧(25年）'!$D:$V,17,0))</f>
        <v>23900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IF(BN80="","",VLOOKUP(BN80,'サイズ一覧(25年）'!$D:$V,17,0))</f>
        <v>23900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IF(BQ80="","",VLOOKUP(BQ80,'サイズ一覧(25年）'!$D:$V,17,0))</f>
        <v>23900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439" t="s">
        <v>1476</v>
      </c>
      <c r="D81" s="497" t="s">
        <v>419</v>
      </c>
      <c r="E81" s="442" t="s">
        <v>1765</v>
      </c>
      <c r="F81" s="442" t="str">
        <f>IF(E81="","",(VLOOKUP(E81,'サイズ一覧(25年）'!$D:$AG,13,0)))</f>
        <v>★⑨</v>
      </c>
      <c r="G81" s="498">
        <f>IF(E81="","",VLOOKUP(E81,'サイズ一覧(25年）'!$D:$V,17,0))</f>
        <v>55700</v>
      </c>
      <c r="H81" s="440" t="s">
        <v>1174</v>
      </c>
      <c r="I81" s="442" t="str">
        <f>IF(H81="","",(VLOOKUP(H81,'サイズ一覧(25年）'!$D:$AG,13,0)))</f>
        <v>★</v>
      </c>
      <c r="J81" s="498">
        <f>IF(H81="","",VLOOKUP(H81,'サイズ一覧(25年）'!$D:$V,17,0))</f>
        <v>52500</v>
      </c>
      <c r="K81" s="442"/>
      <c r="L81" s="442" t="str">
        <f>IF(K81="","",(VLOOKUP(K81,'サイズ一覧(25年）'!$D:$AG,13,0)))</f>
        <v/>
      </c>
      <c r="M81" s="499" t="str">
        <f>IF(K81="","",VLOOKUP(K81,'サイズ一覧(25年）'!$D:$V,17,0))</f>
        <v/>
      </c>
      <c r="N81" s="444"/>
      <c r="O81" s="442" t="str">
        <f>IF(N81="","",(VLOOKUP(N81,'サイズ一覧(25年）'!$D:$AG,13,0)))</f>
        <v/>
      </c>
      <c r="P81" s="498" t="str">
        <f>IF(N81="","",VLOOKUP(N81,'サイズ一覧(25年）'!$D:$V,17,0))</f>
        <v/>
      </c>
      <c r="Q81" s="175"/>
      <c r="R81" s="306">
        <v>13</v>
      </c>
      <c r="S81" s="265">
        <v>80</v>
      </c>
      <c r="T81" s="321" t="s">
        <v>104</v>
      </c>
      <c r="U81" s="323" t="s">
        <v>384</v>
      </c>
      <c r="V81" s="437"/>
      <c r="W81" s="435" t="str">
        <f>IF(V81="","",(VLOOKUP(V81,'サイズ一覧(25年）'!$D:$AG,13,0)))</f>
        <v/>
      </c>
      <c r="X81" s="436" t="str">
        <f>IF(V81="","",VLOOKUP(V81,'サイズ一覧(25年）'!$D:$V,17,0))</f>
        <v/>
      </c>
      <c r="Y81" s="437" t="s">
        <v>666</v>
      </c>
      <c r="Z81" s="435" t="str">
        <f>IF(Y81="","",(VLOOKUP(Y81,'サイズ一覧(25年）'!$D:$AG,13,0)))</f>
        <v>△</v>
      </c>
      <c r="AA81" s="436">
        <f>IF(Y81="","",VLOOKUP(Y81,'サイズ一覧(25年）'!$D:$V,17,0))</f>
        <v>10400</v>
      </c>
      <c r="AB81" s="437"/>
      <c r="AC81" s="435" t="str">
        <f>IF(AB81="","",(VLOOKUP(AB81,'サイズ一覧(25年）'!$D:$AG,13,0)))</f>
        <v/>
      </c>
      <c r="AD81" s="411" t="str">
        <f>IF(AB81="","",VLOOKUP(AB81,'サイズ一覧(25年）'!$D:$V,17,0))</f>
        <v/>
      </c>
      <c r="AH81" s="175"/>
      <c r="AI81" s="319"/>
      <c r="AJ81" s="378">
        <v>60</v>
      </c>
      <c r="AK81" s="299" t="s">
        <v>983</v>
      </c>
      <c r="AL81" s="379" t="s">
        <v>522</v>
      </c>
      <c r="AM81" s="490"/>
      <c r="AN81" s="301" t="str">
        <f>IF(AM81="","",(VLOOKUP(AM81,'サイズ一覧(25年）'!$D:$AG,13,0)))</f>
        <v/>
      </c>
      <c r="AO81" s="381" t="str">
        <f>IF(AM81="","",VLOOKUP(AM81,'サイズ一覧(25年）'!$D:$V,17,0))</f>
        <v/>
      </c>
      <c r="AP81" s="382" t="s">
        <v>1098</v>
      </c>
      <c r="AQ81" s="301" t="str">
        <f>IF(AP81="","",(VLOOKUP(AP81,'サイズ一覧(25年）'!$D:$AG,13,0)))</f>
        <v/>
      </c>
      <c r="AR81" s="383">
        <f>IF(AP81="","",VLOOKUP(AP81,'サイズ一覧(25年）'!$D:$V,17,0))</f>
        <v>30600</v>
      </c>
      <c r="AS81" s="587"/>
      <c r="AT81" s="328"/>
      <c r="AU81" s="655"/>
      <c r="AV81" s="544"/>
      <c r="AW81" s="856" t="s">
        <v>760</v>
      </c>
      <c r="AX81" s="624" t="s">
        <v>573</v>
      </c>
      <c r="AY81" s="513" t="str">
        <f>IF(AX81="","",(VLOOKUP(AX81,'サイズ一覧(25年）'!$D:$AG,13,0)))</f>
        <v/>
      </c>
      <c r="AZ81" s="418">
        <f>IF(AX81="","",VLOOKUP(AX81,'サイズ一覧(25年）'!$D:$V,17,0))</f>
        <v>15100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IF(BK81="","",VLOOKUP(BK81,'サイズ一覧(25年）'!$D:$V,17,0))</f>
        <v>16000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IF(BN81="","",VLOOKUP(BN81,'サイズ一覧(25年）'!$D:$V,17,0))</f>
        <v>16000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IF(BQ81="","",VLOOKUP(BQ81,'サイズ一覧(25年）'!$D:$V,17,0))</f>
        <v>16000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IF(E82="","",VLOOKUP(E82,'サイズ一覧(25年）'!$D:$V,17,0))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IF(H82="","",VLOOKUP(H82,'サイズ一覧(25年）'!$D:$V,17,0))</f>
        <v>55100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IF(K82="","",VLOOKUP(K82,'サイズ一覧(25年）'!$D:$V,17,0))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IF(N82="","",VLOOKUP(N82,'サイズ一覧(25年）'!$D:$V,17,0))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IF(V82="","",VLOOKUP(V82,'サイズ一覧(25年）'!$D:$V,17,0))</f>
        <v>11200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IF(Y82="","",VLOOKUP(Y82,'サイズ一覧(25年）'!$D:$V,17,0))</f>
        <v>10400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IF(AB82="","",VLOOKUP(AB82,'サイズ一覧(25年）'!$D:$V,17,0))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IF(AM82="","",VLOOKUP(AM82,'サイズ一覧(25年）'!$D:$V,17,0))</f>
        <v>32400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IF(AP82="","",VLOOKUP(AP82,'サイズ一覧(25年）'!$D:$V,17,0))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IF(AX82="","",VLOOKUP(AX82,'サイズ一覧(25年）'!$D:$V,17,0))</f>
        <v>15500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307" t="s">
        <v>501</v>
      </c>
      <c r="D83" s="300" t="s">
        <v>502</v>
      </c>
      <c r="E83" s="301"/>
      <c r="F83" s="301" t="str">
        <f>IF(E83="","",(VLOOKUP(E83,'サイズ一覧(25年）'!$D:$AG,13,0)))</f>
        <v/>
      </c>
      <c r="G83" s="302" t="str">
        <f>IF(E83="","",VLOOKUP(E83,'サイズ一覧(25年）'!$D:$V,17,0))</f>
        <v/>
      </c>
      <c r="H83" s="379"/>
      <c r="I83" s="301" t="str">
        <f>IF(H83="","",(VLOOKUP(H83,'サイズ一覧(25年）'!$D:$AG,13,0)))</f>
        <v/>
      </c>
      <c r="J83" s="302" t="str">
        <f>IF(H83="","",VLOOKUP(H83,'サイズ一覧(25年）'!$D:$V,17,0))</f>
        <v/>
      </c>
      <c r="K83" s="301" t="s">
        <v>625</v>
      </c>
      <c r="L83" s="301" t="str">
        <f>IF(K83="","",(VLOOKUP(K83,'サイズ一覧(25年）'!$D:$AG,13,0)))</f>
        <v>△</v>
      </c>
      <c r="M83" s="304">
        <f>IF(K83="","",VLOOKUP(K83,'サイズ一覧(25年）'!$D:$V,17,0))</f>
        <v>43200</v>
      </c>
      <c r="N83" s="382"/>
      <c r="O83" s="301" t="str">
        <f>IF(N83="","",(VLOOKUP(N83,'サイズ一覧(25年）'!$D:$AG,13,0)))</f>
        <v/>
      </c>
      <c r="P83" s="302" t="str">
        <f>IF(N83="","",VLOOKUP(N83,'サイズ一覧(25年）'!$D:$V,17,0))</f>
        <v/>
      </c>
      <c r="Q83" s="175"/>
      <c r="R83" s="255"/>
      <c r="S83" s="348"/>
      <c r="T83" s="421" t="s">
        <v>106</v>
      </c>
      <c r="U83" s="375" t="s">
        <v>348</v>
      </c>
      <c r="V83" s="376" t="s">
        <v>1259</v>
      </c>
      <c r="W83" s="375" t="str">
        <f>IF(V83="","",(VLOOKUP(V83,'サイズ一覧(25年）'!$D:$AG,13,0)))</f>
        <v/>
      </c>
      <c r="X83" s="332">
        <f>IF(V83="","",VLOOKUP(V83,'サイズ一覧(25年）'!$D:$V,17,0))</f>
        <v>13200</v>
      </c>
      <c r="Y83" s="376" t="s">
        <v>668</v>
      </c>
      <c r="Z83" s="375" t="str">
        <f>IF(Y83="","",(VLOOKUP(Y83,'サイズ一覧(25年）'!$D:$AG,13,0)))</f>
        <v>△</v>
      </c>
      <c r="AA83" s="332">
        <f>IF(Y83="","",VLOOKUP(Y83,'サイズ一覧(25年）'!$D:$V,17,0))</f>
        <v>12100</v>
      </c>
      <c r="AB83" s="376"/>
      <c r="AC83" s="375" t="str">
        <f>IF(AB83="","",(VLOOKUP(AB83,'サイズ一覧(25年）'!$D:$AG,13,0)))</f>
        <v/>
      </c>
      <c r="AD83" s="411" t="str">
        <f>IF(AB83="","",VLOOKUP(AB83,'サイズ一覧(25年）'!$D:$V,17,0))</f>
        <v/>
      </c>
      <c r="AH83" s="175"/>
      <c r="AI83" s="319"/>
      <c r="AJ83" s="320"/>
      <c r="AK83" s="433" t="s">
        <v>984</v>
      </c>
      <c r="AL83" s="486" t="s">
        <v>832</v>
      </c>
      <c r="AM83" s="467" t="s">
        <v>701</v>
      </c>
      <c r="AN83" s="435" t="str">
        <f>IF(AM83="","",(VLOOKUP(AM83,'サイズ一覧(25年）'!$D:$AG,13,0)))</f>
        <v/>
      </c>
      <c r="AO83" s="468">
        <f>IF(AM83="","",VLOOKUP(AM83,'サイズ一覧(25年）'!$D:$V,17,0))</f>
        <v>35100</v>
      </c>
      <c r="AP83" s="437"/>
      <c r="AQ83" s="435" t="str">
        <f>IF(AP83="","",(VLOOKUP(AP83,'サイズ一覧(25年）'!$D:$AG,13,0)))</f>
        <v/>
      </c>
      <c r="AR83" s="470" t="str">
        <f>IF(AP83="","",VLOOKUP(AP83,'サイズ一覧(25年）'!$D:$V,17,0))</f>
        <v/>
      </c>
      <c r="AS83" s="587"/>
      <c r="AT83" s="328"/>
      <c r="AU83" s="655"/>
      <c r="AV83" s="544"/>
      <c r="AW83" s="856" t="s">
        <v>752</v>
      </c>
      <c r="AX83" s="510" t="s">
        <v>575</v>
      </c>
      <c r="AY83" s="517" t="str">
        <f>IF(AX83="","",(VLOOKUP(AX83,'サイズ一覧(25年）'!$D:$AG,13,0)))</f>
        <v/>
      </c>
      <c r="AZ83" s="573">
        <f>IF(AX83="","",VLOOKUP(AX83,'サイズ一覧(25年）'!$D:$V,17,0))</f>
        <v>16400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IF(E84="","",VLOOKUP(E84,'サイズ一覧(25年）'!$D:$V,17,0))</f>
        <v>48900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IF(H84="","",VLOOKUP(H84,'サイズ一覧(25年）'!$D:$V,17,0))</f>
        <v>46100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IF(K84="","",VLOOKUP(K84,'サイズ一覧(25年）'!$D:$V,17,0))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IF(N84="","",VLOOKUP(N84,'サイズ一覧(25年）'!$D:$V,17,0))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IF(V84="","",VLOOKUP(V84,'サイズ一覧(25年）'!$D:$V,17,0))</f>
        <v>14500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IF(Y84="","",VLOOKUP(Y84,'サイズ一覧(25年）'!$D:$V,17,0))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IF(AB84="","",VLOOKUP(AB84,'サイズ一覧(25年）'!$D:$V,17,0))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IF(AM84="","",VLOOKUP(AM84,'サイズ一覧(25年）'!$D:$V,17,0))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IF(AP84="","",VLOOKUP(AP84,'サイズ一覧(25年）'!$D:$V,17,0))</f>
        <v>34200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IF(AX84="","",VLOOKUP(AX84,'サイズ一覧(25年）'!$D:$V,17,0))</f>
        <v>18500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373" t="s">
        <v>1478</v>
      </c>
      <c r="D85" s="374" t="s">
        <v>521</v>
      </c>
      <c r="E85" s="375" t="s">
        <v>1769</v>
      </c>
      <c r="F85" s="375" t="str">
        <f>IF(E85="","",(VLOOKUP(E85,'サイズ一覧(25年）'!$D:$AG,13,0)))</f>
        <v>⑨</v>
      </c>
      <c r="G85" s="377">
        <f>IF(E85="","",VLOOKUP(E85,'サイズ一覧(25年）'!$D:$V,17,0))</f>
        <v>50800</v>
      </c>
      <c r="H85" s="420" t="s">
        <v>1176</v>
      </c>
      <c r="I85" s="375" t="str">
        <f>IF(H85="","",(VLOOKUP(H85,'サイズ一覧(25年）'!$D:$AG,13,0)))</f>
        <v/>
      </c>
      <c r="J85" s="377">
        <f>IF(H85="","",VLOOKUP(H85,'サイズ一覧(25年）'!$D:$V,17,0))</f>
        <v>47900</v>
      </c>
      <c r="K85" s="375" t="s">
        <v>626</v>
      </c>
      <c r="L85" s="375" t="str">
        <f>IF(K85="","",(VLOOKUP(K85,'サイズ一覧(25年）'!$D:$AG,13,0)))</f>
        <v>△</v>
      </c>
      <c r="M85" s="332">
        <f>IF(K85="","",VLOOKUP(K85,'サイズ一覧(25年）'!$D:$V,17,0))</f>
        <v>44800</v>
      </c>
      <c r="N85" s="376"/>
      <c r="O85" s="375" t="str">
        <f>IF(N85="","",(VLOOKUP(N85,'サイズ一覧(25年）'!$D:$AG,13,0)))</f>
        <v/>
      </c>
      <c r="P85" s="377" t="str">
        <f>IF(N85="","",VLOOKUP(N85,'サイズ一覧(25年）'!$D:$V,17,0))</f>
        <v/>
      </c>
      <c r="Q85" s="175"/>
      <c r="R85" s="306">
        <v>12</v>
      </c>
      <c r="S85" s="265">
        <v>80</v>
      </c>
      <c r="T85" s="490" t="s">
        <v>110</v>
      </c>
      <c r="U85" s="301" t="s">
        <v>393</v>
      </c>
      <c r="V85" s="382"/>
      <c r="W85" s="301" t="str">
        <f>IF(V85="","",(VLOOKUP(V85,'サイズ一覧(25年）'!$D:$AG,13,0)))</f>
        <v/>
      </c>
      <c r="X85" s="304" t="str">
        <f>IF(V85="","",VLOOKUP(V85,'サイズ一覧(25年）'!$D:$V,17,0))</f>
        <v/>
      </c>
      <c r="Y85" s="382"/>
      <c r="Z85" s="301" t="str">
        <f>IF(Y85="","",(VLOOKUP(Y85,'サイズ一覧(25年）'!$D:$AG,13,0)))</f>
        <v/>
      </c>
      <c r="AA85" s="304" t="str">
        <f>IF(Y85="","",VLOOKUP(Y85,'サイズ一覧(25年）'!$D:$V,17,0))</f>
        <v/>
      </c>
      <c r="AB85" s="382" t="s">
        <v>675</v>
      </c>
      <c r="AC85" s="301" t="str">
        <f>IF(AB85="","",(VLOOKUP(AB85,'サイズ一覧(25年）'!$D:$AG,13,0)))</f>
        <v/>
      </c>
      <c r="AD85" s="302">
        <f>IF(AB85="","",VLOOKUP(AB85,'サイズ一覧(25年）'!$D:$V,17,0))</f>
        <v>8700</v>
      </c>
      <c r="AH85" s="175"/>
      <c r="AI85" s="319"/>
      <c r="AJ85" s="320">
        <v>65</v>
      </c>
      <c r="AK85" s="299" t="s">
        <v>747</v>
      </c>
      <c r="AL85" s="379" t="s">
        <v>529</v>
      </c>
      <c r="AM85" s="490" t="s">
        <v>702</v>
      </c>
      <c r="AN85" s="301" t="str">
        <f>IF(AM85="","",(VLOOKUP(AM85,'サイズ一覧(25年）'!$D:$AG,13,0)))</f>
        <v/>
      </c>
      <c r="AO85" s="381">
        <f>IF(AM85="","",VLOOKUP(AM85,'サイズ一覧(25年）'!$D:$V,17,0))</f>
        <v>31400</v>
      </c>
      <c r="AP85" s="382"/>
      <c r="AQ85" s="301" t="str">
        <f>IF(AP85="","",(VLOOKUP(AP85,'サイズ一覧(25年）'!$D:$AG,13,0)))</f>
        <v/>
      </c>
      <c r="AR85" s="383" t="str">
        <f>IF(AP85="","",VLOOKUP(AP85,'サイズ一覧(25年）'!$D:$V,17,0))</f>
        <v/>
      </c>
      <c r="AS85" s="587"/>
      <c r="AT85" s="328">
        <v>12</v>
      </c>
      <c r="AU85" s="651" t="s">
        <v>111</v>
      </c>
      <c r="AV85" s="609"/>
      <c r="AW85" s="851" t="s">
        <v>762</v>
      </c>
      <c r="AX85" s="610" t="s">
        <v>577</v>
      </c>
      <c r="AY85" s="481" t="str">
        <f>IF(AX85="","",(VLOOKUP(AX85,'サイズ一覧(25年）'!$D:$AG,13,0)))</f>
        <v/>
      </c>
      <c r="AZ85" s="383">
        <f>IF(AX85="","",VLOOKUP(AX85,'サイズ一覧(25年）'!$D:$V,17,0))</f>
        <v>9800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IF(E86="","",VLOOKUP(E86,'サイズ一覧(25年）'!$D:$V,17,0))</f>
        <v>53700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IF(H86="","",VLOOKUP(H86,'サイズ一覧(25年）'!$D:$V,17,0))</f>
        <v>50700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IF(K86="","",VLOOKUP(K86,'サイズ一覧(25年）'!$D:$V,17,0))</f>
        <v>47400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IF(N86="","",VLOOKUP(N86,'サイズ一覧(25年）'!$D:$V,17,0))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IF(V86="","",VLOOKUP(V86,'サイズ一覧(25年）'!$D:$V,17,0))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IF(Y86="","",VLOOKUP(Y86,'サイズ一覧(25年）'!$D:$V,17,0))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IF(AB86="","",VLOOKUP(AB86,'サイズ一覧(25年）'!$D:$V,17,0))</f>
        <v>9600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IF(AM86="","",VLOOKUP(AM86,'サイズ一覧(25年）'!$D:$V,17,0))</f>
        <v>28600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IF(AP86="","",VLOOKUP(AP86,'サイズ一覧(25年）'!$D:$V,17,0))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IF(AX86="","",VLOOKUP(AX86,'サイズ一覧(25年）'!$D:$V,17,0))</f>
        <v>12600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412" t="s">
        <v>901</v>
      </c>
      <c r="D87" s="462" t="s">
        <v>529</v>
      </c>
      <c r="E87" s="415"/>
      <c r="F87" s="415" t="str">
        <f>IF(E87="","",(VLOOKUP(E87,'サイズ一覧(25年）'!$D:$AG,13,0)))</f>
        <v/>
      </c>
      <c r="G87" s="463" t="str">
        <f>IF(E87="","",VLOOKUP(E87,'サイズ一覧(25年）'!$D:$V,17,0))</f>
        <v/>
      </c>
      <c r="H87" s="413" t="s">
        <v>1178</v>
      </c>
      <c r="I87" s="415" t="str">
        <f>IF(H87="","",(VLOOKUP(H87,'サイズ一覧(25年）'!$D:$AG,13,0)))</f>
        <v>△◇</v>
      </c>
      <c r="J87" s="463">
        <f>IF(H87="","",VLOOKUP(H87,'サイズ一覧(25年）'!$D:$V,17,0))</f>
        <v>51800</v>
      </c>
      <c r="K87" s="415"/>
      <c r="L87" s="415" t="str">
        <f>IF(K87="","",(VLOOKUP(K87,'サイズ一覧(25年）'!$D:$AG,13,0)))</f>
        <v/>
      </c>
      <c r="M87" s="464" t="str">
        <f>IF(K87="","",VLOOKUP(K87,'サイズ一覧(25年）'!$D:$V,17,0))</f>
        <v/>
      </c>
      <c r="N87" s="417"/>
      <c r="O87" s="415" t="str">
        <f>IF(N87="","",(VLOOKUP(N87,'サイズ一覧(25年）'!$D:$AG,13,0)))</f>
        <v/>
      </c>
      <c r="P87" s="463" t="str">
        <f>IF(N87="","",VLOOKUP(N87,'サイズ一覧(25年）'!$D:$V,17,0))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408"/>
      <c r="AL87" s="420" t="s">
        <v>1811</v>
      </c>
      <c r="AM87" s="421" t="s">
        <v>1812</v>
      </c>
      <c r="AN87" s="375" t="str">
        <f>IF(AM87="","",(VLOOKUP(AM87,'サイズ一覧(25年）'!$D:$AG,13,0)))</f>
        <v/>
      </c>
      <c r="AO87" s="422">
        <f>IF(AM87="","",VLOOKUP(AM87,'サイズ一覧(25年）'!$D:$V,17,0))</f>
        <v>30300</v>
      </c>
      <c r="AP87" s="376"/>
      <c r="AQ87" s="375" t="str">
        <f>IF(AP87="","",(VLOOKUP(AP87,'サイズ一覧(25年）'!$D:$AG,13,0)))</f>
        <v/>
      </c>
      <c r="AR87" s="335" t="str">
        <f>IF(AP87="","",VLOOKUP(AP87,'サイズ一覧(25年）'!$D:$V,17,0))</f>
        <v/>
      </c>
      <c r="AS87" s="587"/>
      <c r="AT87" s="328"/>
      <c r="AU87" s="651" t="s">
        <v>585</v>
      </c>
      <c r="AV87" s="609"/>
      <c r="AW87" s="851" t="s">
        <v>764</v>
      </c>
      <c r="AX87" s="610" t="s">
        <v>579</v>
      </c>
      <c r="AY87" s="481" t="str">
        <f>IF(AX87="","",(VLOOKUP(AX87,'サイズ一覧(25年）'!$D:$AG,13,0)))</f>
        <v/>
      </c>
      <c r="AZ87" s="383">
        <f>IF(AX87="","",VLOOKUP(AX87,'サイズ一覧(25年）'!$D:$V,17,0))</f>
        <v>13700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IF(E88="","",VLOOKUP(E88,'サイズ一覧(25年）'!$D:$V,17,0))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IF(H88="","",VLOOKUP(H88,'サイズ一覧(25年）'!$D:$V,17,0))</f>
        <v>38700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IF(K88="","",VLOOKUP(K88,'サイズ一覧(25年）'!$D:$V,17,0))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IF(N88="","",VLOOKUP(N88,'サイズ一覧(25年）'!$D:$V,17,0))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IF(AM88="","",VLOOKUP(AM88,'サイズ一覧(25年）'!$D:$V,17,0))</f>
        <v>32900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IF(AP88="","",VLOOKUP(AP88,'サイズ一覧(25年）'!$D:$V,17,0))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IF(AX88="","",VLOOKUP(AX88,'サイズ一覧(25年）'!$D:$V,17,0))</f>
        <v>14400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412" t="s">
        <v>505</v>
      </c>
      <c r="D89" s="462" t="s">
        <v>506</v>
      </c>
      <c r="E89" s="415"/>
      <c r="F89" s="415" t="str">
        <f>IF(E89="","",(VLOOKUP(E89,'サイズ一覧(25年）'!$D:$AG,13,0)))</f>
        <v/>
      </c>
      <c r="G89" s="463" t="str">
        <f>IF(E89="","",VLOOKUP(E89,'サイズ一覧(25年）'!$D:$V,17,0))</f>
        <v/>
      </c>
      <c r="H89" s="413"/>
      <c r="I89" s="415" t="str">
        <f>IF(H89="","",(VLOOKUP(H89,'サイズ一覧(25年）'!$D:$AG,13,0)))</f>
        <v/>
      </c>
      <c r="J89" s="463" t="str">
        <f>IF(H89="","",VLOOKUP(H89,'サイズ一覧(25年）'!$D:$V,17,0))</f>
        <v/>
      </c>
      <c r="K89" s="415"/>
      <c r="L89" s="415" t="str">
        <f>IF(K89="","",(VLOOKUP(K89,'サイズ一覧(25年）'!$D:$AG,13,0)))</f>
        <v/>
      </c>
      <c r="M89" s="464" t="str">
        <f>IF(K89="","",VLOOKUP(K89,'サイズ一覧(25年）'!$D:$V,17,0))</f>
        <v/>
      </c>
      <c r="N89" s="417" t="s">
        <v>540</v>
      </c>
      <c r="O89" s="415" t="str">
        <f>IF(N89="","",(VLOOKUP(N89,'サイズ一覧(25年）'!$D:$AG,13,0)))</f>
        <v>△★</v>
      </c>
      <c r="P89" s="463">
        <f>IF(N89="","",VLOOKUP(N89,'サイズ一覧(25年）'!$D:$V,17,0))</f>
        <v>37500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373" t="s">
        <v>152</v>
      </c>
      <c r="AL89" s="420" t="s">
        <v>381</v>
      </c>
      <c r="AM89" s="321" t="s">
        <v>432</v>
      </c>
      <c r="AN89" s="323" t="str">
        <f>IF(AM89="","",(VLOOKUP(AM89,'サイズ一覧(25年）'!$D:$AG,13,0)))</f>
        <v/>
      </c>
      <c r="AO89" s="324">
        <f>IF(AM89="","",VLOOKUP(AM89,'サイズ一覧(25年）'!$D:$V,17,0))</f>
        <v>34900</v>
      </c>
      <c r="AP89" s="326"/>
      <c r="AQ89" s="323" t="str">
        <f>IF(AP89="","",(VLOOKUP(AP89,'サイズ一覧(25年）'!$D:$AG,13,0)))</f>
        <v/>
      </c>
      <c r="AR89" s="335" t="str">
        <f>IF(AP89="","",VLOOKUP(AP89,'サイズ一覧(25年）'!$D:$V,17,0))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IF(E90="","",VLOOKUP(E90,'サイズ一覧(25年）'!$D:$V,17,0))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IF(H90="","",VLOOKUP(H90,'サイズ一覧(25年）'!$D:$V,17,0))</f>
        <v>32300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IF(K90="","",VLOOKUP(K90,'サイズ一覧(25年）'!$D:$V,17,0))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IF(N90="","",VLOOKUP(N90,'サイズ一覧(25年）'!$D:$V,17,0))</f>
        <v/>
      </c>
      <c r="Q90" s="175"/>
      <c r="R90" s="995" t="s">
        <v>413</v>
      </c>
      <c r="S90" s="995" t="s">
        <v>414</v>
      </c>
      <c r="T90" s="991" t="s">
        <v>937</v>
      </c>
      <c r="U90" s="992"/>
      <c r="V90" s="991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IF(AM90="","",VLOOKUP(AM90,'サイズ一覧(25年）'!$D:$V,17,0))</f>
        <v>36300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IF(AP90="","",VLOOKUP(AP90,'サイズ一覧(25年）'!$D:$V,17,0))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408" t="s">
        <v>867</v>
      </c>
      <c r="D91" s="409" t="s">
        <v>536</v>
      </c>
      <c r="E91" s="323"/>
      <c r="F91" s="323" t="str">
        <f>IF(E91="","",(VLOOKUP(E91,'サイズ一覧(25年）'!$D:$AG,13,0)))</f>
        <v/>
      </c>
      <c r="G91" s="377" t="str">
        <f>IF(E91="","",VLOOKUP(E91,'サイズ一覧(25年）'!$D:$V,17,0))</f>
        <v/>
      </c>
      <c r="H91" s="322"/>
      <c r="I91" s="323" t="str">
        <f>IF(H91="","",(VLOOKUP(H91,'サイズ一覧(25年）'!$D:$AG,13,0)))</f>
        <v/>
      </c>
      <c r="J91" s="377" t="str">
        <f>IF(H91="","",VLOOKUP(H91,'サイズ一覧(25年）'!$D:$V,17,0))</f>
        <v/>
      </c>
      <c r="K91" s="323" t="s">
        <v>868</v>
      </c>
      <c r="L91" s="323" t="str">
        <f>IF(K91="","",(VLOOKUP(K91,'サイズ一覧(25年）'!$D:$AG,13,0)))</f>
        <v/>
      </c>
      <c r="M91" s="332">
        <f>IF(K91="","",VLOOKUP(K91,'サイズ一覧(25年）'!$D:$V,17,0))</f>
        <v>36800</v>
      </c>
      <c r="N91" s="326"/>
      <c r="O91" s="323" t="str">
        <f>IF(N91="","",(VLOOKUP(N91,'サイズ一覧(25年）'!$D:$AG,13,0)))</f>
        <v/>
      </c>
      <c r="P91" s="411" t="str">
        <f>IF(N91="","",VLOOKUP(N91,'サイズ一覧(25年）'!$D:$V,17,0))</f>
        <v/>
      </c>
      <c r="Q91" s="175"/>
      <c r="R91" s="996"/>
      <c r="S91" s="996"/>
      <c r="T91" s="993"/>
      <c r="U91" s="994"/>
      <c r="V91" s="99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439" t="s">
        <v>154</v>
      </c>
      <c r="AL91" s="440" t="s">
        <v>986</v>
      </c>
      <c r="AM91" s="419" t="s">
        <v>703</v>
      </c>
      <c r="AN91" s="442" t="str">
        <f>IF(AM91="","",(VLOOKUP(AM91,'サイズ一覧(25年）'!$D:$AG,13,0)))</f>
        <v/>
      </c>
      <c r="AO91" s="443">
        <f>IF(AM91="","",VLOOKUP(AM91,'サイズ一覧(25年）'!$D:$V,17,0))</f>
        <v>37400</v>
      </c>
      <c r="AP91" s="444"/>
      <c r="AQ91" s="442" t="str">
        <f>IF(AP91="","",(VLOOKUP(AP91,'サイズ一覧(25年）'!$D:$AG,13,0)))</f>
        <v/>
      </c>
      <c r="AR91" s="445" t="str">
        <f>IF(AP91="","",VLOOKUP(AP91,'サイズ一覧(25年）'!$D:$V,17,0))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IF(E92="","",VLOOKUP(E92,'サイズ一覧(25年）'!$D:$V,17,0))</f>
        <v>41900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IF(H92="","",VLOOKUP(H92,'サイズ一覧(25年）'!$D:$V,17,0))</f>
        <v>38600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IF(K92="","",VLOOKUP(K92,'サイズ一覧(25年）'!$D:$V,17,0))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IF(N92="","",VLOOKUP(N92,'サイズ一覧(25年）'!$D:$V,17,0))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IF(V92="","",VLOOKUP(V92,'サイズ一覧(25年）'!$D:$V,17,0))</f>
        <v>110300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IF(AM92="","",VLOOKUP(AM92,'サイズ一覧(25年）'!$D:$V,17,0))</f>
        <v>40900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IF(AP92="","",VLOOKUP(AP92,'サイズ一覧(25年）'!$D:$V,17,0))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373" t="s">
        <v>1481</v>
      </c>
      <c r="D93" s="374" t="s">
        <v>1470</v>
      </c>
      <c r="E93" s="375"/>
      <c r="F93" s="375" t="str">
        <f>IF(E93="","",(VLOOKUP(E93,'サイズ一覧(25年）'!$D:$AG,13,0)))</f>
        <v/>
      </c>
      <c r="G93" s="377" t="str">
        <f>IF(E93="","",VLOOKUP(E93,'サイズ一覧(25年）'!$D:$V,17,0))</f>
        <v/>
      </c>
      <c r="H93" s="420"/>
      <c r="I93" s="375" t="str">
        <f>IF(H93="","",(VLOOKUP(H93,'サイズ一覧(25年）'!$D:$AG,13,0)))</f>
        <v/>
      </c>
      <c r="J93" s="377" t="str">
        <f>IF(H93="","",VLOOKUP(H93,'サイズ一覧(25年）'!$D:$V,17,0))</f>
        <v/>
      </c>
      <c r="K93" s="375" t="s">
        <v>630</v>
      </c>
      <c r="L93" s="375" t="str">
        <f>IF(K93="","",(VLOOKUP(K93,'サイズ一覧(25年）'!$D:$AG,13,0)))</f>
        <v/>
      </c>
      <c r="M93" s="332">
        <f>IF(K93="","",VLOOKUP(K93,'サイズ一覧(25年）'!$D:$V,17,0))</f>
        <v>42000</v>
      </c>
      <c r="N93" s="376"/>
      <c r="O93" s="375" t="str">
        <f>IF(N93="","",(VLOOKUP(N93,'サイズ一覧(25年）'!$D:$AG,13,0)))</f>
        <v/>
      </c>
      <c r="P93" s="377" t="str">
        <f>IF(N93="","",VLOOKUP(N93,'サイズ一覧(25年）'!$D:$V,17,0))</f>
        <v/>
      </c>
      <c r="Q93" s="175"/>
      <c r="R93" s="632"/>
      <c r="S93" s="633">
        <v>45</v>
      </c>
      <c r="T93" s="634" t="s">
        <v>873</v>
      </c>
      <c r="U93" s="541" t="s">
        <v>529</v>
      </c>
      <c r="V93" s="635" t="s">
        <v>878</v>
      </c>
      <c r="W93" s="541" t="str">
        <f>IF(V93="","",(VLOOKUP(V93,'サイズ一覧(25年）'!$D:$AG,13,0)))</f>
        <v>◇</v>
      </c>
      <c r="X93" s="316">
        <f>IF(V93="","",VLOOKUP(V93,'サイズ一覧(25年）'!$D:$V,17,0))</f>
        <v>76800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307" t="s">
        <v>988</v>
      </c>
      <c r="AL93" s="628" t="s">
        <v>948</v>
      </c>
      <c r="AM93" s="384"/>
      <c r="AN93" s="308" t="str">
        <f>IF(AM93="","",(VLOOKUP(AM93,'サイズ一覧(25年）'!$D:$AG,13,0)))</f>
        <v/>
      </c>
      <c r="AO93" s="450" t="str">
        <f>IF(AM93="","",VLOOKUP(AM93,'サイズ一覧(25年）'!$D:$V,17,0))</f>
        <v/>
      </c>
      <c r="AP93" s="309" t="s">
        <v>1102</v>
      </c>
      <c r="AQ93" s="301" t="str">
        <f>IF(AP93="","",(VLOOKUP(AP93,'サイズ一覧(25年）'!$D:$AG,13,0)))</f>
        <v/>
      </c>
      <c r="AR93" s="640">
        <f>IF(AP93="","",VLOOKUP(AP93,'サイズ一覧(25年）'!$D:$V,17,0))</f>
        <v>33300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IF(E94="","",VLOOKUP(E94,'サイズ一覧(25年）'!$D:$V,17,0))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IF(H94="","",VLOOKUP(H94,'サイズ一覧(25年）'!$D:$V,17,0))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IF(K94="","",VLOOKUP(K94,'サイズ一覧(25年）'!$D:$V,17,0))</f>
        <v>47700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IF(N94="","",VLOOKUP(N94,'サイズ一覧(25年）'!$D:$V,17,0))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IF(V94="","",VLOOKUP(V94,'サイズ一覧(25年）'!$D:$V,17,0))</f>
        <v>72500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IF(AM94="","",VLOOKUP(AM94,'サイズ一覧(25年）'!$D:$V,17,0))</f>
        <v>33200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IF(AP94="","",VLOOKUP(AP94,'サイズ一覧(25年）'!$D:$V,17,0))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299" t="s">
        <v>509</v>
      </c>
      <c r="D95" s="300" t="s">
        <v>510</v>
      </c>
      <c r="E95" s="301" t="s">
        <v>1780</v>
      </c>
      <c r="F95" s="301" t="str">
        <f>IF(E95="","",(VLOOKUP(E95,'サイズ一覧(25年）'!$D:$AG,13,0)))</f>
        <v>⑨</v>
      </c>
      <c r="G95" s="302">
        <f>IF(E95="","",VLOOKUP(E95,'サイズ一覧(25年）'!$D:$V,17,0))</f>
        <v>39000</v>
      </c>
      <c r="H95" s="379" t="s">
        <v>1186</v>
      </c>
      <c r="I95" s="301" t="str">
        <f>IF(H95="","",(VLOOKUP(H95,'サイズ一覧(25年）'!$D:$AG,13,0)))</f>
        <v/>
      </c>
      <c r="J95" s="302">
        <f>IF(H95="","",VLOOKUP(H95,'サイズ一覧(25年）'!$D:$V,17,0))</f>
        <v>36600</v>
      </c>
      <c r="K95" s="301"/>
      <c r="L95" s="301" t="str">
        <f>IF(K95="","",(VLOOKUP(K95,'サイズ一覧(25年）'!$D:$AG,13,0)))</f>
        <v/>
      </c>
      <c r="M95" s="304" t="str">
        <f>IF(K95="","",VLOOKUP(K95,'サイズ一覧(25年）'!$D:$V,17,0))</f>
        <v/>
      </c>
      <c r="N95" s="382"/>
      <c r="O95" s="301" t="str">
        <f>IF(N95="","",(VLOOKUP(N95,'サイズ一覧(25年）'!$D:$AG,13,0)))</f>
        <v/>
      </c>
      <c r="P95" s="302" t="str">
        <f>IF(N95="","",VLOOKUP(N95,'サイズ一覧(25年）'!$D:$V,17,0))</f>
        <v/>
      </c>
      <c r="Q95" s="175"/>
      <c r="R95" s="630">
        <v>18</v>
      </c>
      <c r="S95" s="631">
        <v>50</v>
      </c>
      <c r="T95" s="490" t="s">
        <v>285</v>
      </c>
      <c r="U95" s="301" t="s">
        <v>286</v>
      </c>
      <c r="V95" s="382" t="s">
        <v>287</v>
      </c>
      <c r="W95" s="301" t="str">
        <f>IF(V95="","",(VLOOKUP(V95,'サイズ一覧(25年）'!$D:$AG,13,0)))</f>
        <v/>
      </c>
      <c r="X95" s="381">
        <f>IF(V95="","",VLOOKUP(V95,'サイズ一覧(25年）'!$D:$V,17,0))</f>
        <v>63100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IF(E96="","",VLOOKUP(E96,'サイズ一覧(25年）'!$D:$V,17,0))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IF(H96="","",VLOOKUP(H96,'サイズ一覧(25年）'!$D:$V,17,0))</f>
        <v>39500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IF(K96="","",VLOOKUP(K96,'サイズ一覧(25年）'!$D:$V,17,0))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IF(N96="","",VLOOKUP(N96,'サイズ一覧(25年）'!$D:$V,17,0))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IF(V96="","",VLOOKUP(V96,'サイズ一覧(25年）'!$D:$V,17,0))</f>
        <v>52300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433"/>
      <c r="D97" s="374" t="s">
        <v>502</v>
      </c>
      <c r="E97" s="375" t="s">
        <v>1779</v>
      </c>
      <c r="F97" s="375" t="str">
        <f>IF(E97="","",(VLOOKUP(E97,'サイズ一覧(25年）'!$D:$AG,13,0)))</f>
        <v>★⑨</v>
      </c>
      <c r="G97" s="377">
        <f>IF(E97="","",VLOOKUP(E97,'サイズ一覧(25年）'!$D:$V,17,0))</f>
        <v>41900</v>
      </c>
      <c r="H97" s="420"/>
      <c r="I97" s="375" t="str">
        <f>IF(H97="","",(VLOOKUP(H97,'サイズ一覧(25年）'!$D:$AG,13,0)))</f>
        <v/>
      </c>
      <c r="J97" s="377" t="str">
        <f>IF(H97="","",VLOOKUP(H97,'サイズ一覧(25年）'!$D:$V,17,0))</f>
        <v/>
      </c>
      <c r="K97" s="375"/>
      <c r="L97" s="375" t="str">
        <f>IF(K97="","",(VLOOKUP(K97,'サイズ一覧(25年）'!$D:$AG,13,0)))</f>
        <v/>
      </c>
      <c r="M97" s="332" t="str">
        <f>IF(K97="","",VLOOKUP(K97,'サイズ一覧(25年）'!$D:$V,17,0))</f>
        <v/>
      </c>
      <c r="N97" s="376"/>
      <c r="O97" s="375" t="str">
        <f>IF(N97="","",(VLOOKUP(N97,'サイズ一覧(25年）'!$D:$AG,13,0)))</f>
        <v/>
      </c>
      <c r="P97" s="377" t="str">
        <f>IF(N97="","",VLOOKUP(N97,'サイズ一覧(25年）'!$D:$V,17,0))</f>
        <v/>
      </c>
      <c r="Q97" s="175"/>
      <c r="R97" s="636">
        <v>17</v>
      </c>
      <c r="S97" s="639">
        <v>55</v>
      </c>
      <c r="T97" s="384" t="s">
        <v>908</v>
      </c>
      <c r="U97" s="308" t="s">
        <v>533</v>
      </c>
      <c r="V97" s="309" t="s">
        <v>1120</v>
      </c>
      <c r="W97" s="308" t="str">
        <f>IF(V97="","",(VLOOKUP(V97,'サイズ一覧(25年）'!$D:$AG,13,0)))</f>
        <v/>
      </c>
      <c r="X97" s="450">
        <f>IF(V97="","",VLOOKUP(V97,'サイズ一覧(25年）'!$D:$V,17,0))</f>
        <v>56700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IF(E98="","",VLOOKUP(E98,'サイズ一覧(25年）'!$D:$V,17,0))</f>
        <v>44800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IF(H98="","",VLOOKUP(H98,'サイズ一覧(25年）'!$D:$V,17,0))</f>
        <v>42200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IF(K98="","",VLOOKUP(K98,'サイズ一覧(25年）'!$D:$V,17,0))</f>
        <v>39500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IF(N98="","",VLOOKUP(N98,'サイズ一覧(25年）'!$D:$V,17,0))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IF(V98="","",VLOOKUP(V98,'サイズ一覧(25年）'!$D:$V,17,0))</f>
        <v>40000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439" t="s">
        <v>1485</v>
      </c>
      <c r="D99" s="374" t="s">
        <v>538</v>
      </c>
      <c r="E99" s="375"/>
      <c r="F99" s="375" t="str">
        <f>IF(E99="","",(VLOOKUP(E99,'サイズ一覧(25年）'!$D:$AG,13,0)))</f>
        <v/>
      </c>
      <c r="G99" s="377" t="str">
        <f>IF(E99="","",VLOOKUP(E99,'サイズ一覧(25年）'!$D:$V,17,0))</f>
        <v/>
      </c>
      <c r="H99" s="420" t="s">
        <v>1189</v>
      </c>
      <c r="I99" s="375" t="str">
        <f>IF(H99="","",(VLOOKUP(H99,'サイズ一覧(25年）'!$D:$AG,13,0)))</f>
        <v/>
      </c>
      <c r="J99" s="377">
        <f>IF(H99="","",VLOOKUP(H99,'サイズ一覧(25年）'!$D:$V,17,0))</f>
        <v>45400</v>
      </c>
      <c r="K99" s="375"/>
      <c r="L99" s="375" t="str">
        <f>IF(K99="","",(VLOOKUP(K99,'サイズ一覧(25年）'!$D:$AG,13,0)))</f>
        <v/>
      </c>
      <c r="M99" s="332" t="str">
        <f>IF(K99="","",VLOOKUP(K99,'サイズ一覧(25年）'!$D:$V,17,0))</f>
        <v/>
      </c>
      <c r="N99" s="376"/>
      <c r="O99" s="375" t="str">
        <f>IF(N99="","",(VLOOKUP(N99,'サイズ一覧(25年）'!$D:$AG,13,0)))</f>
        <v/>
      </c>
      <c r="P99" s="377" t="str">
        <f>IF(N99="","",VLOOKUP(N99,'サイズ一覧(25年）'!$D:$V,17,0))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IF(E100="","",VLOOKUP(E100,'サイズ一覧(25年）'!$D:$V,17,0))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IF(H100="","",VLOOKUP(H100,'サイズ一覧(25年）'!$D:$V,17,0))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IF(K100="","",VLOOKUP(K100,'サイズ一覧(25年）'!$D:$V,17,0))</f>
        <v>46600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IF(N100="","",VLOOKUP(N100,'サイズ一覧(25年）'!$D:$V,17,0))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299" t="s">
        <v>1487</v>
      </c>
      <c r="D101" s="300" t="s">
        <v>1488</v>
      </c>
      <c r="E101" s="301"/>
      <c r="F101" s="301" t="str">
        <f>IF(E101="","",(VLOOKUP(E101,'サイズ一覧(25年）'!$D:$AG,13,0)))</f>
        <v/>
      </c>
      <c r="G101" s="302" t="str">
        <f>IF(E101="","",VLOOKUP(E101,'サイズ一覧(25年）'!$D:$V,17,0))</f>
        <v/>
      </c>
      <c r="H101" s="379" t="s">
        <v>1827</v>
      </c>
      <c r="I101" s="301" t="str">
        <f>IF(H101="","",(VLOOKUP(H101,'サイズ一覧(25年）'!$D:$AG,13,0)))</f>
        <v/>
      </c>
      <c r="J101" s="302">
        <f>IF(H101="","",VLOOKUP(H101,'サイズ一覧(25年）'!$D:$V,17,0))</f>
        <v>29400</v>
      </c>
      <c r="K101" s="301"/>
      <c r="L101" s="301" t="str">
        <f>IF(K101="","",(VLOOKUP(K101,'サイズ一覧(25年）'!$D:$AG,13,0)))</f>
        <v/>
      </c>
      <c r="M101" s="304" t="str">
        <f>IF(K101="","",VLOOKUP(K101,'サイズ一覧(25年）'!$D:$V,17,0))</f>
        <v/>
      </c>
      <c r="N101" s="382"/>
      <c r="O101" s="301" t="str">
        <f>IF(N101="","",(VLOOKUP(N101,'サイズ一覧(25年）'!$D:$AG,13,0)))</f>
        <v/>
      </c>
      <c r="P101" s="302" t="str">
        <f>IF(N101="","",VLOOKUP(N101,'サイズ一覧(25年）'!$D:$V,17,0))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IF(E102="","",VLOOKUP(E102,'サイズ一覧(25年）'!$D:$V,17,0))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IF(H102="","",VLOOKUP(H102,'サイズ一覧(25年）'!$D:$V,17,0))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IF(K102="","",VLOOKUP(K102,'サイズ一覧(25年）'!$D:$V,17,0))</f>
        <v>32600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IF(N102="","",VLOOKUP(N102,'サイズ一覧(25年）'!$D:$V,17,0))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299" t="s">
        <v>1491</v>
      </c>
      <c r="D103" s="300" t="s">
        <v>508</v>
      </c>
      <c r="E103" s="301" t="s">
        <v>1791</v>
      </c>
      <c r="F103" s="301" t="str">
        <f>IF(E103="","",(VLOOKUP(E103,'サイズ一覧(25年）'!$D:$AG,13,0)))</f>
        <v>⑨</v>
      </c>
      <c r="G103" s="302">
        <f>IF(E103="","",VLOOKUP(E103,'サイズ一覧(25年）'!$D:$V,17,0))</f>
        <v>28100</v>
      </c>
      <c r="H103" s="379" t="s">
        <v>1828</v>
      </c>
      <c r="I103" s="301" t="str">
        <f>IF(H103="","",(VLOOKUP(H103,'サイズ一覧(25年）'!$D:$AG,13,0)))</f>
        <v/>
      </c>
      <c r="J103" s="302">
        <f>IF(H103="","",VLOOKUP(H103,'サイズ一覧(25年）'!$D:$V,17,0))</f>
        <v>26600</v>
      </c>
      <c r="K103" s="301" t="s">
        <v>642</v>
      </c>
      <c r="L103" s="301" t="str">
        <f>IF(K103="","",(VLOOKUP(K103,'サイズ一覧(25年）'!$D:$AG,13,0)))</f>
        <v>△</v>
      </c>
      <c r="M103" s="304">
        <f>IF(K103="","",VLOOKUP(K103,'サイズ一覧(25年）'!$D:$V,17,0))</f>
        <v>24900</v>
      </c>
      <c r="N103" s="382"/>
      <c r="O103" s="301" t="str">
        <f>IF(N103="","",(VLOOKUP(N103,'サイズ一覧(25年）'!$D:$AG,13,0)))</f>
        <v/>
      </c>
      <c r="P103" s="302" t="str">
        <f>IF(N103="","",VLOOKUP(N103,'サイズ一覧(25年）'!$D:$V,17,0))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IF(E104="","",VLOOKUP(E104,'サイズ一覧(25年）'!$D:$V,17,0))</f>
        <v>32100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IF(H104="","",VLOOKUP(H104,'サイズ一覧(25年）'!$D:$V,17,0))</f>
        <v>29500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IF(K104="","",VLOOKUP(K104,'サイズ一覧(25年）'!$D:$V,17,0))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IF(N104="","",VLOOKUP(N104,'サイズ一覧(25年）'!$D:$V,17,0))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439" t="s">
        <v>1493</v>
      </c>
      <c r="D105" s="497" t="s">
        <v>1490</v>
      </c>
      <c r="E105" s="442" t="s">
        <v>1789</v>
      </c>
      <c r="F105" s="442" t="str">
        <f>IF(E105="","",(VLOOKUP(E105,'サイズ一覧(25年）'!$D:$AG,13,0)))</f>
        <v>⑩</v>
      </c>
      <c r="G105" s="498">
        <f>IF(E105="","",VLOOKUP(E105,'サイズ一覧(25年）'!$D:$V,17,0))</f>
        <v>33100</v>
      </c>
      <c r="H105" s="440" t="s">
        <v>1202</v>
      </c>
      <c r="I105" s="442" t="str">
        <f>IF(H105="","",(VLOOKUP(H105,'サイズ一覧(25年）'!$D:$AG,13,0)))</f>
        <v/>
      </c>
      <c r="J105" s="498">
        <f>IF(H105="","",VLOOKUP(H105,'サイズ一覧(25年）'!$D:$V,17,0))</f>
        <v>31300</v>
      </c>
      <c r="K105" s="442"/>
      <c r="L105" s="442" t="str">
        <f>IF(K105="","",(VLOOKUP(K105,'サイズ一覧(25年）'!$D:$AG,13,0)))</f>
        <v/>
      </c>
      <c r="M105" s="499" t="str">
        <f>IF(K105="","",VLOOKUP(K105,'サイズ一覧(25年）'!$D:$V,17,0))</f>
        <v/>
      </c>
      <c r="N105" s="444"/>
      <c r="O105" s="442" t="str">
        <f>IF(N105="","",(VLOOKUP(N105,'サイズ一覧(25年）'!$D:$AG,13,0)))</f>
        <v/>
      </c>
      <c r="P105" s="498" t="str">
        <f>IF(N105="","",VLOOKUP(N105,'サイズ一覧(25年）'!$D:$V,17,0))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IF(E106="","",VLOOKUP(E106,'サイズ一覧(25年）'!$D:$V,17,0))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IF(H106="","",VLOOKUP(H106,'サイズ一覧(25年）'!$D:$V,17,0))</f>
        <v>33100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IF(K106="","",VLOOKUP(K106,'サイズ一覧(25年）'!$D:$V,17,0))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IF(N106="","",VLOOKUP(N106,'サイズ一覧(25年）'!$D:$V,17,0))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412" t="s">
        <v>591</v>
      </c>
      <c r="D107" s="462" t="s">
        <v>468</v>
      </c>
      <c r="E107" s="415"/>
      <c r="F107" s="415" t="str">
        <f>IF(E107="","",(VLOOKUP(E107,'サイズ一覧(25年）'!$D:$AG,13,0)))</f>
        <v/>
      </c>
      <c r="G107" s="463" t="str">
        <f>IF(E107="","",VLOOKUP(E107,'サイズ一覧(25年）'!$D:$V,17,0))</f>
        <v/>
      </c>
      <c r="H107" s="413"/>
      <c r="I107" s="415" t="str">
        <f>IF(H107="","",(VLOOKUP(H107,'サイズ一覧(25年）'!$D:$AG,13,0)))</f>
        <v/>
      </c>
      <c r="J107" s="463" t="str">
        <f>IF(H107="","",VLOOKUP(H107,'サイズ一覧(25年）'!$D:$V,17,0))</f>
        <v/>
      </c>
      <c r="K107" s="415"/>
      <c r="L107" s="415" t="str">
        <f>IF(K107="","",(VLOOKUP(K107,'サイズ一覧(25年）'!$D:$AG,13,0)))</f>
        <v/>
      </c>
      <c r="M107" s="464" t="str">
        <f>IF(K107="","",VLOOKUP(K107,'サイズ一覧(25年）'!$D:$V,17,0))</f>
        <v/>
      </c>
      <c r="N107" s="417" t="s">
        <v>544</v>
      </c>
      <c r="O107" s="415" t="str">
        <f>IF(N107="","",(VLOOKUP(N107,'サイズ一覧(25年）'!$D:$AG,13,0)))</f>
        <v>△</v>
      </c>
      <c r="P107" s="463">
        <f>IF(N107="","",VLOOKUP(N107,'サイズ一覧(25年）'!$D:$V,17,0))</f>
        <v>31600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IF(E108="","",VLOOKUP(E108,'サイズ一覧(25年）'!$D:$V,17,0))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IF(H108="","",VLOOKUP(H108,'サイズ一覧(25年）'!$D:$V,17,0))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IF(K108="","",VLOOKUP(K108,'サイズ一覧(25年）'!$D:$V,17,0))</f>
        <v>18800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IF(N108="","",VLOOKUP(N108,'サイズ一覧(25年）'!$D:$V,17,0))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412" t="s">
        <v>1831</v>
      </c>
      <c r="D109" s="463" t="s">
        <v>1832</v>
      </c>
      <c r="E109" s="464" t="s">
        <v>1799</v>
      </c>
      <c r="F109" s="464" t="str">
        <f>IF(E109="","",(VLOOKUP(E109,'サイズ一覧(25年）'!$D:$AG,13,0)))</f>
        <v>⑨</v>
      </c>
      <c r="G109" s="463">
        <f>IF(E109="","",VLOOKUP(E109,'サイズ一覧(25年）'!$D:$V,17,0))</f>
        <v>24200</v>
      </c>
      <c r="H109" s="524" t="s">
        <v>1216</v>
      </c>
      <c r="I109" s="464" t="str">
        <f>IF(H109="","",(VLOOKUP(H109,'サイズ一覧(25年）'!$D:$AG,13,0)))</f>
        <v/>
      </c>
      <c r="J109" s="463">
        <f>IF(H109="","",VLOOKUP(H109,'サイズ一覧(25年）'!$D:$V,17,0))</f>
        <v>22800</v>
      </c>
      <c r="K109" s="464" t="s">
        <v>651</v>
      </c>
      <c r="L109" s="464" t="str">
        <f>IF(K109="","",(VLOOKUP(K109,'サイズ一覧(25年）'!$D:$AG,13,0)))</f>
        <v>△</v>
      </c>
      <c r="M109" s="464">
        <f>IF(K109="","",VLOOKUP(K109,'サイズ一覧(25年）'!$D:$V,17,0))</f>
        <v>21400</v>
      </c>
      <c r="N109" s="512"/>
      <c r="O109" s="464" t="str">
        <f>IF(N109="","",(VLOOKUP(N109,'サイズ一覧(25年）'!$D:$AG,13,0)))</f>
        <v/>
      </c>
      <c r="P109" s="463" t="str">
        <f>IF(N109="","",VLOOKUP(N109,'サイズ一覧(25年）'!$D:$V,17,0))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A1:AH1"/>
    <mergeCell ref="A8:A9"/>
    <mergeCell ref="B8:B9"/>
    <mergeCell ref="C8:D9"/>
    <mergeCell ref="E8:G8"/>
    <mergeCell ref="H8:J8"/>
    <mergeCell ref="K8:M8"/>
    <mergeCell ref="N8:P8"/>
    <mergeCell ref="R8:R9"/>
    <mergeCell ref="S8:S9"/>
    <mergeCell ref="Y9:AA9"/>
    <mergeCell ref="Y8:AA8"/>
    <mergeCell ref="AB8:AD8"/>
    <mergeCell ref="AE8:AG8"/>
    <mergeCell ref="AB9:AD9"/>
    <mergeCell ref="AE9:AG9"/>
    <mergeCell ref="E9:G9"/>
    <mergeCell ref="H9:J9"/>
    <mergeCell ref="K9:M9"/>
    <mergeCell ref="N9:P9"/>
    <mergeCell ref="V9:X9"/>
    <mergeCell ref="T8:U9"/>
    <mergeCell ref="V8:X8"/>
    <mergeCell ref="BD38:BF38"/>
    <mergeCell ref="R37:R38"/>
    <mergeCell ref="S37:S38"/>
    <mergeCell ref="V37:X37"/>
    <mergeCell ref="Y37:AA37"/>
    <mergeCell ref="AB37:AD37"/>
    <mergeCell ref="AE37:AG37"/>
    <mergeCell ref="V38:X38"/>
    <mergeCell ref="Y38:AA38"/>
    <mergeCell ref="AB38:AD38"/>
    <mergeCell ref="AE38:AG38"/>
    <mergeCell ref="AT37:AT38"/>
    <mergeCell ref="AU37:AW38"/>
    <mergeCell ref="AX37:AZ37"/>
    <mergeCell ref="BA37:BC37"/>
    <mergeCell ref="BD37:BF37"/>
    <mergeCell ref="AX38:AZ38"/>
    <mergeCell ref="BA38:BC38"/>
    <mergeCell ref="T37:U38"/>
    <mergeCell ref="AM8:AO8"/>
    <mergeCell ref="AP8:AR8"/>
    <mergeCell ref="AM9:AO9"/>
    <mergeCell ref="AP9:AR9"/>
    <mergeCell ref="AB60:AD60"/>
    <mergeCell ref="AE60:AG60"/>
    <mergeCell ref="V61:X61"/>
    <mergeCell ref="Y61:AA61"/>
    <mergeCell ref="AB61:AD61"/>
    <mergeCell ref="AE61:AG61"/>
    <mergeCell ref="R60:R61"/>
    <mergeCell ref="S60:S61"/>
    <mergeCell ref="V60:X60"/>
    <mergeCell ref="Y60:AA60"/>
    <mergeCell ref="AB77:AD77"/>
    <mergeCell ref="V78:X78"/>
    <mergeCell ref="Y78:AA78"/>
    <mergeCell ref="AB78:AD78"/>
    <mergeCell ref="Y77:AA77"/>
    <mergeCell ref="T60:U61"/>
    <mergeCell ref="R90:R91"/>
    <mergeCell ref="S90:S91"/>
    <mergeCell ref="V90:X90"/>
    <mergeCell ref="V91:X91"/>
    <mergeCell ref="R77:R78"/>
    <mergeCell ref="S77:S78"/>
    <mergeCell ref="V77:X77"/>
    <mergeCell ref="T77:U78"/>
    <mergeCell ref="T90:U91"/>
    <mergeCell ref="AI1:BG1"/>
    <mergeCell ref="BH1:CF1"/>
    <mergeCell ref="BH8:BH9"/>
    <mergeCell ref="BI8:BI9"/>
    <mergeCell ref="BJ8:BP8"/>
    <mergeCell ref="BQ8:BS8"/>
    <mergeCell ref="BT8:BY8"/>
    <mergeCell ref="BK9:BM9"/>
    <mergeCell ref="BN9:BP9"/>
    <mergeCell ref="BQ9:BS9"/>
    <mergeCell ref="BT9:BV9"/>
    <mergeCell ref="BW9:BY9"/>
    <mergeCell ref="AX9:AZ9"/>
    <mergeCell ref="BA9:BC9"/>
    <mergeCell ref="BD9:BF9"/>
    <mergeCell ref="AV8:AW9"/>
    <mergeCell ref="AX8:AZ8"/>
    <mergeCell ref="BA8:BC8"/>
    <mergeCell ref="BD8:BF8"/>
    <mergeCell ref="AT8:AT9"/>
    <mergeCell ref="AU8:AU9"/>
    <mergeCell ref="AI8:AI9"/>
    <mergeCell ref="AJ8:AJ9"/>
    <mergeCell ref="AK8:AL9"/>
    <mergeCell ref="AT56:AT57"/>
    <mergeCell ref="AU56:AU57"/>
    <mergeCell ref="AV56:AW57"/>
    <mergeCell ref="AX56:AZ56"/>
    <mergeCell ref="AX57:AZ57"/>
    <mergeCell ref="BH54:BH55"/>
    <mergeCell ref="BI54:BI55"/>
    <mergeCell ref="BJ54:BM54"/>
    <mergeCell ref="BN54:BP54"/>
    <mergeCell ref="BK55:BM55"/>
    <mergeCell ref="BN55:BP55"/>
    <mergeCell ref="BI77:BJ78"/>
    <mergeCell ref="BK77:BS77"/>
    <mergeCell ref="BK78:BM78"/>
    <mergeCell ref="BN78:BP78"/>
    <mergeCell ref="BQ78:BS78"/>
    <mergeCell ref="AT65:AT66"/>
    <mergeCell ref="AU65:AV66"/>
    <mergeCell ref="AX65:AZ65"/>
    <mergeCell ref="AX66:AZ66"/>
    <mergeCell ref="BH77:BH78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F189"/>
  <sheetViews>
    <sheetView showGridLines="0" view="pageBreakPreview" zoomScale="55" zoomScaleNormal="75" zoomScaleSheetLayoutView="55" workbookViewId="0">
      <selection activeCell="K9" sqref="K9:M9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4.87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1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995" t="s">
        <v>413</v>
      </c>
      <c r="B8" s="995" t="s">
        <v>414</v>
      </c>
      <c r="C8" s="991" t="s">
        <v>937</v>
      </c>
      <c r="D8" s="992"/>
      <c r="E8" s="991" t="s">
        <v>1457</v>
      </c>
      <c r="F8" s="1023"/>
      <c r="G8" s="1024"/>
      <c r="H8" s="991" t="s">
        <v>587</v>
      </c>
      <c r="I8" s="1013"/>
      <c r="J8" s="992"/>
      <c r="K8" s="991" t="s">
        <v>587</v>
      </c>
      <c r="L8" s="1013"/>
      <c r="M8" s="992"/>
      <c r="N8" s="991" t="s">
        <v>587</v>
      </c>
      <c r="O8" s="1013"/>
      <c r="P8" s="992"/>
      <c r="Q8" s="139"/>
      <c r="R8" s="995" t="s">
        <v>413</v>
      </c>
      <c r="S8" s="995" t="s">
        <v>414</v>
      </c>
      <c r="T8" s="991" t="s">
        <v>937</v>
      </c>
      <c r="U8" s="992"/>
      <c r="V8" s="991" t="s">
        <v>587</v>
      </c>
      <c r="W8" s="1023"/>
      <c r="X8" s="1024"/>
      <c r="Y8" s="991" t="s">
        <v>587</v>
      </c>
      <c r="Z8" s="1013"/>
      <c r="AA8" s="992"/>
      <c r="AB8" s="991" t="s">
        <v>587</v>
      </c>
      <c r="AC8" s="1013"/>
      <c r="AD8" s="992"/>
      <c r="AE8" s="1019"/>
      <c r="AF8" s="1019"/>
      <c r="AG8" s="1019"/>
      <c r="AH8" s="658"/>
      <c r="AI8" s="995" t="s">
        <v>413</v>
      </c>
      <c r="AJ8" s="995" t="s">
        <v>414</v>
      </c>
      <c r="AK8" s="991" t="s">
        <v>937</v>
      </c>
      <c r="AL8" s="992"/>
      <c r="AM8" s="991" t="s">
        <v>1846</v>
      </c>
      <c r="AN8" s="1013"/>
      <c r="AO8" s="992"/>
      <c r="AP8" s="1020" t="s">
        <v>932</v>
      </c>
      <c r="AQ8" s="1021"/>
      <c r="AR8" s="1022"/>
      <c r="AS8" s="138"/>
      <c r="AT8" s="995" t="s">
        <v>413</v>
      </c>
      <c r="AU8" s="995" t="s">
        <v>414</v>
      </c>
      <c r="AV8" s="991" t="s">
        <v>937</v>
      </c>
      <c r="AW8" s="992"/>
      <c r="AX8" s="991" t="s">
        <v>1846</v>
      </c>
      <c r="AY8" s="1013"/>
      <c r="AZ8" s="992"/>
      <c r="BA8" s="991" t="s">
        <v>932</v>
      </c>
      <c r="BB8" s="1013"/>
      <c r="BC8" s="992"/>
      <c r="BD8" s="991" t="s">
        <v>933</v>
      </c>
      <c r="BE8" s="1013"/>
      <c r="BF8" s="992"/>
      <c r="BG8" s="239"/>
      <c r="BH8" s="995" t="s">
        <v>413</v>
      </c>
      <c r="BI8" s="1003" t="s">
        <v>937</v>
      </c>
      <c r="BJ8" s="1018" t="s">
        <v>1845</v>
      </c>
      <c r="BK8" s="1018" t="s">
        <v>1458</v>
      </c>
      <c r="BL8" s="1018"/>
      <c r="BM8" s="1018"/>
      <c r="BN8" s="1018"/>
      <c r="BO8" s="1018"/>
      <c r="BP8" s="1018"/>
      <c r="BQ8" s="1006" t="s">
        <v>934</v>
      </c>
      <c r="BR8" s="1007"/>
      <c r="BS8" s="1008"/>
      <c r="BT8" s="100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993" t="s">
        <v>1728</v>
      </c>
      <c r="F9" s="1025"/>
      <c r="G9" s="1026"/>
      <c r="H9" s="993" t="s">
        <v>1247</v>
      </c>
      <c r="I9" s="1016"/>
      <c r="J9" s="994"/>
      <c r="K9" s="993" t="s">
        <v>670</v>
      </c>
      <c r="L9" s="1016"/>
      <c r="M9" s="994"/>
      <c r="N9" s="993" t="s">
        <v>466</v>
      </c>
      <c r="O9" s="1016"/>
      <c r="P9" s="994"/>
      <c r="Q9" s="139"/>
      <c r="R9" s="996"/>
      <c r="S9" s="996"/>
      <c r="T9" s="993"/>
      <c r="U9" s="994"/>
      <c r="V9" s="993" t="s">
        <v>1728</v>
      </c>
      <c r="W9" s="1025"/>
      <c r="X9" s="1026"/>
      <c r="Y9" s="993" t="s">
        <v>1247</v>
      </c>
      <c r="Z9" s="1016"/>
      <c r="AA9" s="994"/>
      <c r="AB9" s="99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993" t="s">
        <v>424</v>
      </c>
      <c r="AN9" s="1016"/>
      <c r="AO9" s="994"/>
      <c r="AP9" s="993" t="s">
        <v>935</v>
      </c>
      <c r="AQ9" s="1016"/>
      <c r="AR9" s="994"/>
      <c r="AS9" s="138"/>
      <c r="AT9" s="996"/>
      <c r="AU9" s="996"/>
      <c r="AV9" s="993"/>
      <c r="AW9" s="994"/>
      <c r="AX9" s="993" t="s">
        <v>424</v>
      </c>
      <c r="AY9" s="1016"/>
      <c r="AZ9" s="994"/>
      <c r="BA9" s="993" t="s">
        <v>935</v>
      </c>
      <c r="BB9" s="1016"/>
      <c r="BC9" s="994"/>
      <c r="BD9" s="993" t="s">
        <v>936</v>
      </c>
      <c r="BE9" s="1016"/>
      <c r="BF9" s="994"/>
      <c r="BG9" s="192"/>
      <c r="BH9" s="996"/>
      <c r="BI9" s="1004"/>
      <c r="BJ9" s="242" t="s">
        <v>938</v>
      </c>
      <c r="BK9" s="1006" t="s">
        <v>939</v>
      </c>
      <c r="BL9" s="1007"/>
      <c r="BM9" s="1008"/>
      <c r="BN9" s="1000" t="s">
        <v>941</v>
      </c>
      <c r="BO9" s="1001"/>
      <c r="BP9" s="1002"/>
      <c r="BQ9" s="1006" t="s">
        <v>940</v>
      </c>
      <c r="BR9" s="1007"/>
      <c r="BS9" s="1008"/>
      <c r="BT9" s="1006" t="s">
        <v>939</v>
      </c>
      <c r="BU9" s="1007"/>
      <c r="BV9" s="1008"/>
      <c r="BW9" s="1000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IF(E10="","",VLOOKUP(E10,'サイズ一覧(25年）'!$D:$Z,21,0))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IF(H10="","",VLOOKUP(H10,'サイズ一覧(25年）'!$D:$Z,21,0))</f>
        <v>125500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IF(K10="","",VLOOKUP(K10,'サイズ一覧(25年）'!$D:$Z,21,0))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IF(N10="","",VLOOKUP(N10,'サイズ一覧(25年）'!$D:$Z,21,0))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IF(V10="","",VLOOKUP(V10,'サイズ一覧(25年）'!$D:$Z,21,0))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IF(Y10="","",VLOOKUP(Y10,'サイズ一覧(25年）'!$D:$Z,21,0))</f>
        <v>49000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IF(AB10="","",VLOOKUP(AB10,'サイズ一覧(25年）'!$D:$Z,21,0))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IF(AM10="","",VLOOKUP(AM10,'サイズ一覧(25年）'!$D:$Z,21,0))</f>
        <v>118100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IF(AP10="","",VLOOKUP(AP10,'サイズ一覧(25年）'!$D:$Z,21,0))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IF(AX10="","",VLOOKUP(AX10,'サイズ一覧(25年）'!$D:$Z,21,0))</f>
        <v>31200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IF(BA10="","",VLOOKUP(BA10,'サイズ一覧(25年）'!$D:$Z,21,0))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IF(BD10="","",VLOOKUP(BD10,'サイズ一覧(25年）'!$D:$Z,21,0))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IF(BK10="","",VLOOKUP(BK10,'サイズ一覧(25年）'!$D:$Z,21,0))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IF(BN10="","",VLOOKUP(BN10,'サイズ一覧(25年）'!$D:$Z,21,0))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IF(BQ10="","",VLOOKUP(BQ10,'サイズ一覧(25年）'!$D:$Z,21,0))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IF(BT10="","",VLOOKUP(BT10,'サイズ一覧(25年）'!$D:$Z,21,0))</f>
        <v>33300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IF(BW10="","",VLOOKUP(BW10,'サイズ一覧(25年）'!$D:$Z,21,0))</f>
        <v/>
      </c>
    </row>
    <row r="11" spans="1:84" s="134" customFormat="1" ht="21" customHeight="1">
      <c r="A11" s="255"/>
      <c r="B11" s="265">
        <v>40</v>
      </c>
      <c r="C11" s="299" t="s">
        <v>1499</v>
      </c>
      <c r="D11" s="300" t="s">
        <v>500</v>
      </c>
      <c r="E11" s="301"/>
      <c r="F11" s="301" t="str">
        <f>IF(E11="","",(VLOOKUP(E11,'サイズ一覧(25年）'!$D:$AG,13,0)))</f>
        <v/>
      </c>
      <c r="G11" s="302" t="str">
        <f>IF(E11="","",VLOOKUP(E11,'サイズ一覧(25年）'!$D:$Z,21,0))</f>
        <v/>
      </c>
      <c r="H11" s="303" t="s">
        <v>1498</v>
      </c>
      <c r="I11" s="304" t="str">
        <f>IF(H11="","",(VLOOKUP(H11,'サイズ一覧(25年）'!$D:$AG,13,0)))</f>
        <v>★◇</v>
      </c>
      <c r="J11" s="302">
        <f>IF(H11="","",VLOOKUP(H11,'サイズ一覧(25年）'!$D:$Z,21,0))</f>
        <v>95000</v>
      </c>
      <c r="K11" s="304"/>
      <c r="L11" s="304" t="str">
        <f>IF(K11="","",(VLOOKUP(K11,'サイズ一覧(25年）'!$D:$AG,13,0)))</f>
        <v/>
      </c>
      <c r="M11" s="304" t="str">
        <f>IF(K11="","",VLOOKUP(K11,'サイズ一覧(25年）'!$D:$Z,21,0))</f>
        <v/>
      </c>
      <c r="N11" s="305"/>
      <c r="O11" s="304" t="str">
        <f>IF(N11="","",(VLOOKUP(N11,'サイズ一覧(25年）'!$D:$AG,13,0)))</f>
        <v/>
      </c>
      <c r="P11" s="302" t="str">
        <f>IF(N11="","",VLOOKUP(N11,'サイズ一覧(25年）'!$D:$Z,21,0))</f>
        <v/>
      </c>
      <c r="Q11" s="63"/>
      <c r="R11" s="306">
        <v>18</v>
      </c>
      <c r="S11" s="265">
        <v>60</v>
      </c>
      <c r="T11" s="439" t="s">
        <v>1126</v>
      </c>
      <c r="U11" s="374" t="s">
        <v>832</v>
      </c>
      <c r="V11" s="375" t="s">
        <v>1759</v>
      </c>
      <c r="W11" s="375" t="str">
        <f>IF(V11="","",(VLOOKUP(V11,'サイズ一覧(25年）'!$D:$AG,13,0)))</f>
        <v>★⑩</v>
      </c>
      <c r="X11" s="332">
        <f>IF(V11="","",VLOOKUP(V11,'サイズ一覧(25年）'!$D:$Z,21,0))</f>
        <v>47900</v>
      </c>
      <c r="Y11" s="376" t="s">
        <v>1163</v>
      </c>
      <c r="Z11" s="375" t="str">
        <f>IF(Y11="","",(VLOOKUP(Y11,'サイズ一覧(25年）'!$D:$AG,13,0)))</f>
        <v>△★</v>
      </c>
      <c r="AA11" s="377">
        <f>IF(Y11="","",VLOOKUP(Y11,'サイズ一覧(25年）'!$D:$Z,21,0))</f>
        <v>46400</v>
      </c>
      <c r="AB11" s="376"/>
      <c r="AC11" s="375" t="str">
        <f>IF(AB11="","",(VLOOKUP(AB11,'サイズ一覧(25年）'!$D:$AG,13,0)))</f>
        <v/>
      </c>
      <c r="AD11" s="377" t="str">
        <f>IF(AB11="","",VLOOKUP(AB11,'サイズ一覧(25年）'!$D:$Z,21,0))</f>
        <v/>
      </c>
      <c r="AE11" s="849"/>
      <c r="AF11" s="849"/>
      <c r="AG11" s="849"/>
      <c r="AH11" s="63"/>
      <c r="AI11" s="310"/>
      <c r="AJ11" s="311">
        <v>35</v>
      </c>
      <c r="AK11" s="312" t="s">
        <v>1409</v>
      </c>
      <c r="AL11" s="313" t="s">
        <v>467</v>
      </c>
      <c r="AM11" s="314" t="s">
        <v>1437</v>
      </c>
      <c r="AN11" s="315" t="str">
        <f>IF(AM11="","",(VLOOKUP(AM11,'サイズ一覧(25年）'!$D:$AG,13,0)))</f>
        <v>★</v>
      </c>
      <c r="AO11" s="316">
        <f>IF(AM11="","",VLOOKUP(AM11,'サイズ一覧(25年）'!$D:$Z,21,0))</f>
        <v>102800</v>
      </c>
      <c r="AP11" s="317"/>
      <c r="AQ11" s="315" t="str">
        <f>IF(AP11="","",(VLOOKUP(AP11,'サイズ一覧(25年）'!$D:$AG,13,0)))</f>
        <v/>
      </c>
      <c r="AR11" s="318" t="str">
        <f>IF(AP11="","",VLOOKUP(AP11,'サイズ一覧(25年）'!$D:$Z,21,0))</f>
        <v/>
      </c>
      <c r="AS11" s="138"/>
      <c r="AT11" s="319"/>
      <c r="AU11" s="320">
        <v>65</v>
      </c>
      <c r="AV11" s="321" t="s">
        <v>63</v>
      </c>
      <c r="AW11" s="322" t="s">
        <v>325</v>
      </c>
      <c r="AX11" s="321"/>
      <c r="AY11" s="323" t="str">
        <f>IF(AX11="","",(VLOOKUP(AX11,'サイズ一覧(25年）'!$D:$AG,13,0)))</f>
        <v/>
      </c>
      <c r="AZ11" s="324" t="str">
        <f>IF(AX11="","",VLOOKUP(AX11,'サイズ一覧(25年）'!$D:$Z,21,0))</f>
        <v/>
      </c>
      <c r="BA11" s="323" t="s">
        <v>1101</v>
      </c>
      <c r="BB11" s="323" t="str">
        <f>IF(BA11="","",(VLOOKUP(BA11,'サイズ一覧(25年）'!$D:$AG,13,0)))</f>
        <v/>
      </c>
      <c r="BC11" s="325">
        <f>IF(BA11="","",VLOOKUP(BA11,'サイズ一覧(25年）'!$D:$Z,21,0))</f>
        <v>25300</v>
      </c>
      <c r="BD11" s="326"/>
      <c r="BE11" s="323" t="str">
        <f>IF(BD11="","",(VLOOKUP(BD11,'サイズ一覧(25年）'!$D:$AG,13,0)))</f>
        <v/>
      </c>
      <c r="BF11" s="327" t="str">
        <f>IF(BD11="","",VLOOKUP(BD11,'サイズ一覧(25年）'!$D:$Z,21,0))</f>
        <v/>
      </c>
      <c r="BG11" s="181"/>
      <c r="BH11" s="328"/>
      <c r="BI11" s="862" t="s">
        <v>62</v>
      </c>
      <c r="BJ11" s="863" t="s">
        <v>324</v>
      </c>
      <c r="BK11" s="558" t="s">
        <v>943</v>
      </c>
      <c r="BL11" s="499" t="str">
        <f>IF(BK11="","",(VLOOKUP(BK11,'サイズ一覧(25年）'!$D:$AG,13,0)))</f>
        <v/>
      </c>
      <c r="BM11" s="453">
        <f>IF(BK11="","",VLOOKUP(BK11,'サイズ一覧(25年）'!$D:$Z,21,0))</f>
        <v>35100</v>
      </c>
      <c r="BN11" s="864"/>
      <c r="BO11" s="499" t="str">
        <f>IF(BN11="","",(VLOOKUP(BN11,'サイズ一覧(25年）'!$D:$AG,13,0)))</f>
        <v/>
      </c>
      <c r="BP11" s="453" t="str">
        <f>IF(BN11="","",VLOOKUP(BN11,'サイズ一覧(25年）'!$D:$Z,21,0))</f>
        <v/>
      </c>
      <c r="BQ11" s="558"/>
      <c r="BR11" s="499" t="str">
        <f>IF(BQ11="","",(VLOOKUP(BQ11,'サイズ一覧(25年）'!$D:$AG,13,0)))</f>
        <v/>
      </c>
      <c r="BS11" s="445" t="str">
        <f>IF(BQ11="","",VLOOKUP(BQ11,'サイズ一覧(25年）'!$D:$Z,21,0))</f>
        <v/>
      </c>
      <c r="BT11" s="865"/>
      <c r="BU11" s="866" t="str">
        <f>IF(BT11="","",(VLOOKUP(BT11,'サイズ一覧(25年）'!$D:$AG,13,0)))</f>
        <v/>
      </c>
      <c r="BV11" s="867" t="str">
        <f>IF(BT11="","",VLOOKUP(BT11,'サイズ一覧(25年）'!$D:$Z,21,0))</f>
        <v/>
      </c>
      <c r="BW11" s="558"/>
      <c r="BX11" s="499" t="str">
        <f>IF(BW11="","",(VLOOKUP(BW11,'サイズ一覧(25年）'!$D:$AG,13,0)))</f>
        <v/>
      </c>
      <c r="BY11" s="445" t="str">
        <f>IF(BW11="","",VLOOKUP(BW11,'サイズ一覧(25年）'!$D:$Z,21,0))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IF(E12="","",VLOOKUP(E12,'サイズ一覧(25年）'!$D:$Z,21,0))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IF(H12="","",VLOOKUP(H12,'サイズ一覧(25年）'!$D:$Z,21,0))</f>
        <v>111700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IF(K12="","",VLOOKUP(K12,'サイズ一覧(25年）'!$D:$Z,21,0))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IF(N12="","",VLOOKUP(N12,'サイズ一覧(25年）'!$D:$Z,21,0))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IF(V12="","",VLOOKUP(V12,'サイズ一覧(25年）'!$D:$Z,21,0))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IF(Y12="","",VLOOKUP(Y12,'サイズ一覧(25年）'!$D:$Z,21,0))</f>
        <v>44800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IF(AB12="","",VLOOKUP(AB12,'サイズ一覧(25年）'!$D:$Z,21,0))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IF(AM12="","",VLOOKUP(AM12,'サイズ一覧(25年）'!$D:$Z,21,0))</f>
        <v>107400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IF(AP12="","",VLOOKUP(AP12,'サイズ一覧(25年）'!$D:$Z,21,0))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IF(AX12="","",VLOOKUP(AX12,'サイズ一覧(25年）'!$D:$Z,21,0))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IF(BA12="","",VLOOKUP(BA12,'サイズ一覧(25年）'!$D:$Z,21,0))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IF(BD12="","",VLOOKUP(BD12,'サイズ一覧(25年）'!$D:$Z,21,0))</f>
        <v>31200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IF(BK12="","",VLOOKUP(BK12,'サイズ一覧(25年）'!$D:$Z,21,0))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IF(BN12="","",VLOOKUP(BN12,'サイズ一覧(25年）'!$D:$Z,21,0))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IF(BQ12="","",VLOOKUP(BQ12,'サイズ一覧(25年）'!$D:$Z,21,0))</f>
        <v>28600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IF(BT12="","",VLOOKUP(BT12,'サイズ一覧(25年）'!$D:$Z,21,0))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IF(BW12="","",VLOOKUP(BW12,'サイズ一覧(25年）'!$D:$Z,21,0))</f>
        <v/>
      </c>
    </row>
    <row r="13" spans="1:84" s="134" customFormat="1" ht="21" customHeight="1">
      <c r="A13" s="339"/>
      <c r="B13" s="348">
        <v>45</v>
      </c>
      <c r="C13" s="299" t="s">
        <v>1324</v>
      </c>
      <c r="D13" s="300" t="s">
        <v>286</v>
      </c>
      <c r="E13" s="301" t="s">
        <v>1732</v>
      </c>
      <c r="F13" s="301" t="str">
        <f>IF(E13="","",(VLOOKUP(E13,'サイズ一覧(25年）'!$D:$AG,13,0)))</f>
        <v>⑨</v>
      </c>
      <c r="G13" s="302">
        <f>IF(E13="","",VLOOKUP(E13,'サイズ一覧(25年）'!$D:$Z,21,0))</f>
        <v>75700</v>
      </c>
      <c r="H13" s="303" t="s">
        <v>1279</v>
      </c>
      <c r="I13" s="304" t="str">
        <f>IF(H13="","",(VLOOKUP(H13,'サイズ一覧(25年）'!$D:$AG,13,0)))</f>
        <v>△</v>
      </c>
      <c r="J13" s="302">
        <f>IF(H13="","",VLOOKUP(H13,'サイズ一覧(25年）'!$D:$Z,21,0))</f>
        <v>69500</v>
      </c>
      <c r="K13" s="304"/>
      <c r="L13" s="304" t="str">
        <f>IF(K13="","",(VLOOKUP(K13,'サイズ一覧(25年）'!$D:$AG,13,0)))</f>
        <v/>
      </c>
      <c r="M13" s="304" t="str">
        <f>IF(K13="","",VLOOKUP(K13,'サイズ一覧(25年）'!$D:$Z,21,0))</f>
        <v/>
      </c>
      <c r="N13" s="305"/>
      <c r="O13" s="304" t="str">
        <f>IF(N13="","",(VLOOKUP(N13,'サイズ一覧(25年）'!$D:$AG,13,0)))</f>
        <v/>
      </c>
      <c r="P13" s="302" t="str">
        <f>IF(N13="","",VLOOKUP(N13,'サイズ一覧(25年）'!$D:$Z,21,0))</f>
        <v/>
      </c>
      <c r="Q13" s="347"/>
      <c r="R13" s="255"/>
      <c r="S13" s="348"/>
      <c r="T13" s="408"/>
      <c r="U13" s="374" t="s">
        <v>467</v>
      </c>
      <c r="V13" s="375" t="s">
        <v>1760</v>
      </c>
      <c r="W13" s="375" t="str">
        <f>IF(V13="","",(VLOOKUP(V13,'サイズ一覧(25年）'!$D:$AG,13,0)))</f>
        <v>★⑨</v>
      </c>
      <c r="X13" s="332">
        <f>IF(V13="","",VLOOKUP(V13,'サイズ一覧(25年）'!$D:$Z,21,0))</f>
        <v>49600</v>
      </c>
      <c r="Y13" s="376"/>
      <c r="Z13" s="375" t="str">
        <f>IF(Y13="","",(VLOOKUP(Y13,'サイズ一覧(25年）'!$D:$AG,13,0)))</f>
        <v/>
      </c>
      <c r="AA13" s="377" t="str">
        <f>IF(Y13="","",VLOOKUP(Y13,'サイズ一覧(25年）'!$D:$Z,21,0))</f>
        <v/>
      </c>
      <c r="AB13" s="376"/>
      <c r="AC13" s="375" t="str">
        <f>IF(AB13="","",(VLOOKUP(AB13,'サイズ一覧(25年）'!$D:$AG,13,0)))</f>
        <v/>
      </c>
      <c r="AD13" s="377" t="str">
        <f>IF(AB13="","",VLOOKUP(AB13,'サイズ一覧(25年）'!$D:$Z,21,0))</f>
        <v/>
      </c>
      <c r="AE13" s="849"/>
      <c r="AF13" s="849"/>
      <c r="AG13" s="850"/>
      <c r="AH13" s="347"/>
      <c r="AI13" s="328"/>
      <c r="AJ13" s="378">
        <v>35</v>
      </c>
      <c r="AK13" s="299" t="s">
        <v>1336</v>
      </c>
      <c r="AL13" s="379" t="s">
        <v>467</v>
      </c>
      <c r="AM13" s="380" t="s">
        <v>1297</v>
      </c>
      <c r="AN13" s="301" t="str">
        <f>IF(AM13="","",(VLOOKUP(AM13,'サイズ一覧(25年）'!$D:$AG,13,0)))</f>
        <v>★</v>
      </c>
      <c r="AO13" s="381">
        <f>IF(AM13="","",VLOOKUP(AM13,'サイズ一覧(25年）'!$D:$Z,21,0))</f>
        <v>89800</v>
      </c>
      <c r="AP13" s="382"/>
      <c r="AQ13" s="301" t="str">
        <f>IF(AP13="","",(VLOOKUP(AP13,'サイズ一覧(25年）'!$D:$AG,13,0)))</f>
        <v/>
      </c>
      <c r="AR13" s="383" t="str">
        <f>IF(AP13="","",VLOOKUP(AP13,'サイズ一覧(25年）'!$D:$Z,21,0))</f>
        <v/>
      </c>
      <c r="AS13" s="62"/>
      <c r="AT13" s="319"/>
      <c r="AU13" s="378">
        <v>70</v>
      </c>
      <c r="AV13" s="384" t="s">
        <v>157</v>
      </c>
      <c r="AW13" s="322" t="s">
        <v>500</v>
      </c>
      <c r="AX13" s="321" t="s">
        <v>442</v>
      </c>
      <c r="AY13" s="323" t="str">
        <f>IF(AX13="","",(VLOOKUP(AX13,'サイズ一覧(25年）'!$D:$AG,13,0)))</f>
        <v/>
      </c>
      <c r="AZ13" s="324">
        <f>IF(AX13="","",VLOOKUP(AX13,'サイズ一覧(25年）'!$D:$Z,21,0))</f>
        <v>25100</v>
      </c>
      <c r="BA13" s="323"/>
      <c r="BB13" s="323" t="str">
        <f>IF(BA13="","",(VLOOKUP(BA13,'サイズ一覧(25年）'!$D:$AG,13,0)))</f>
        <v/>
      </c>
      <c r="BC13" s="325" t="str">
        <f>IF(BA13="","",VLOOKUP(BA13,'サイズ一覧(25年）'!$D:$Z,21,0))</f>
        <v/>
      </c>
      <c r="BD13" s="326"/>
      <c r="BE13" s="323" t="str">
        <f>IF(BD13="","",(VLOOKUP(BD13,'サイズ一覧(25年）'!$D:$AG,13,0)))</f>
        <v/>
      </c>
      <c r="BF13" s="327" t="str">
        <f>IF(BD13="","",VLOOKUP(BD13,'サイズ一覧(25年）'!$D:$Z,21,0))</f>
        <v/>
      </c>
      <c r="BG13" s="181"/>
      <c r="BH13" s="328"/>
      <c r="BI13" s="329" t="s">
        <v>329</v>
      </c>
      <c r="BJ13" s="330" t="s">
        <v>324</v>
      </c>
      <c r="BK13" s="331" t="s">
        <v>947</v>
      </c>
      <c r="BL13" s="332" t="str">
        <f>IF(BK13="","",(VLOOKUP(BK13,'サイズ一覧(25年）'!$D:$AG,13,0)))</f>
        <v/>
      </c>
      <c r="BM13" s="333">
        <f>IF(BK13="","",VLOOKUP(BK13,'サイズ一覧(25年）'!$D:$Z,21,0))</f>
        <v>30300</v>
      </c>
      <c r="BN13" s="334"/>
      <c r="BO13" s="332" t="str">
        <f>IF(BN13="","",(VLOOKUP(BN13,'サイズ一覧(25年）'!$D:$AG,13,0)))</f>
        <v/>
      </c>
      <c r="BP13" s="333" t="str">
        <f>IF(BN13="","",VLOOKUP(BN13,'サイズ一覧(25年）'!$D:$Z,21,0))</f>
        <v/>
      </c>
      <c r="BQ13" s="331"/>
      <c r="BR13" s="332" t="str">
        <f>IF(BQ13="","",(VLOOKUP(BQ13,'サイズ一覧(25年）'!$D:$AG,13,0)))</f>
        <v/>
      </c>
      <c r="BS13" s="335" t="str">
        <f>IF(BQ13="","",VLOOKUP(BQ13,'サイズ一覧(25年）'!$D:$Z,21,0))</f>
        <v/>
      </c>
      <c r="BT13" s="336"/>
      <c r="BU13" s="337" t="str">
        <f>IF(BT13="","",(VLOOKUP(BT13,'サイズ一覧(25年）'!$D:$AG,13,0)))</f>
        <v/>
      </c>
      <c r="BV13" s="338" t="str">
        <f>IF(BT13="","",VLOOKUP(BT13,'サイズ一覧(25年）'!$D:$Z,21,0))</f>
        <v/>
      </c>
      <c r="BW13" s="331"/>
      <c r="BX13" s="332" t="str">
        <f>IF(BW13="","",(VLOOKUP(BW13,'サイズ一覧(25年）'!$D:$AG,13,0)))</f>
        <v/>
      </c>
      <c r="BY13" s="335" t="str">
        <f>IF(BW13="","",VLOOKUP(BW13,'サイズ一覧(25年）'!$D:$Z,21,0))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IF(E14="","",VLOOKUP(E14,'サイズ一覧(25年）'!$D:$Z,21,0))</f>
        <v>79200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IF(H14="","",VLOOKUP(H14,'サイズ一覧(25年）'!$D:$Z,21,0))</f>
        <v>69600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IF(K14="","",VLOOKUP(K14,'サイズ一覧(25年）'!$D:$Z,21,0))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IF(N14="","",VLOOKUP(N14,'サイズ一覧(25年）'!$D:$Z,21,0))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IF(V14="","",VLOOKUP(V14,'サイズ一覧(25年）'!$D:$Z,21,0))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IF(Y14="","",VLOOKUP(Y14,'サイズ一覧(25年）'!$D:$Z,21,0))</f>
        <v>48000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IF(AB14="","",VLOOKUP(AB14,'サイズ一覧(25年）'!$D:$Z,21,0))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IF(AM14="","",VLOOKUP(AM14,'サイズ一覧(25年）'!$D:$Z,21,0))</f>
        <v>93400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IF(AP14="","",VLOOKUP(AP14,'サイズ一覧(25年）'!$D:$Z,21,0))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IF(AX14="","",VLOOKUP(AX14,'サイズ一覧(25年）'!$D:$Z,21,0))</f>
        <v>26100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IF(BA14="","",VLOOKUP(BA14,'サイズ一覧(25年）'!$D:$Z,21,0))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IF(BD14="","",VLOOKUP(BD14,'サイズ一覧(25年）'!$D:$Z,21,0))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IF(BK14="","",VLOOKUP(BK14,'サイズ一覧(25年）'!$D:$Z,21,0))</f>
        <v>32000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IF(BN14="","",VLOOKUP(BN14,'サイズ一覧(25年）'!$D:$Z,21,0))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IF(BQ14="","",VLOOKUP(BQ14,'サイズ一覧(25年）'!$D:$Z,21,0))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IF(BT14="","",VLOOKUP(BT14,'サイズ一覧(25年）'!$D:$Z,21,0))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IF(BW14="","",VLOOKUP(BW14,'サイズ一覧(25年）'!$D:$Z,21,0))</f>
        <v/>
      </c>
    </row>
    <row r="15" spans="1:84" s="134" customFormat="1" ht="21" customHeight="1">
      <c r="A15" s="400"/>
      <c r="B15" s="256">
        <v>50</v>
      </c>
      <c r="C15" s="401" t="s">
        <v>1325</v>
      </c>
      <c r="D15" s="402" t="s">
        <v>969</v>
      </c>
      <c r="E15" s="403" t="s">
        <v>1733</v>
      </c>
      <c r="F15" s="403" t="str">
        <f>IF(E15="","",(VLOOKUP(E15,'サイズ一覧(25年）'!$D:$AG,13,0)))</f>
        <v>◇⑩</v>
      </c>
      <c r="G15" s="404">
        <f>IF(E15="","",VLOOKUP(E15,'サイズ一覧(25年）'!$D:$Z,21,0))</f>
        <v>71700</v>
      </c>
      <c r="H15" s="405" t="s">
        <v>1326</v>
      </c>
      <c r="I15" s="406" t="str">
        <f>IF(H15="","",(VLOOKUP(H15,'サイズ一覧(25年）'!$D:$AG,13,0)))</f>
        <v>△◇</v>
      </c>
      <c r="J15" s="404">
        <f>IF(H15="","",VLOOKUP(H15,'サイズ一覧(25年）'!$D:$Z,21,0))</f>
        <v>69100</v>
      </c>
      <c r="K15" s="406"/>
      <c r="L15" s="406" t="str">
        <f>IF(K15="","",(VLOOKUP(K15,'サイズ一覧(25年）'!$D:$AG,13,0)))</f>
        <v/>
      </c>
      <c r="M15" s="406" t="str">
        <f>IF(K15="","",VLOOKUP(K15,'サイズ一覧(25年）'!$D:$Z,21,0))</f>
        <v/>
      </c>
      <c r="N15" s="407"/>
      <c r="O15" s="406" t="str">
        <f>IF(N15="","",(VLOOKUP(N15,'サイズ一覧(25年）'!$D:$AG,13,0)))</f>
        <v/>
      </c>
      <c r="P15" s="404" t="str">
        <f>IF(N15="","",VLOOKUP(N15,'サイズ一覧(25年）'!$D:$Z,21,0))</f>
        <v/>
      </c>
      <c r="Q15" s="63"/>
      <c r="R15" s="255">
        <v>17</v>
      </c>
      <c r="S15" s="348">
        <v>60</v>
      </c>
      <c r="T15" s="433" t="s">
        <v>1125</v>
      </c>
      <c r="U15" s="409" t="s">
        <v>506</v>
      </c>
      <c r="V15" s="323"/>
      <c r="W15" s="323" t="str">
        <f>IF(V15="","",(VLOOKUP(V15,'サイズ一覧(25年）'!$D:$AG,13,0)))</f>
        <v/>
      </c>
      <c r="X15" s="410" t="str">
        <f>IF(V15="","",VLOOKUP(V15,'サイズ一覧(25年）'!$D:$Z,21,0))</f>
        <v/>
      </c>
      <c r="Y15" s="326" t="s">
        <v>1179</v>
      </c>
      <c r="Z15" s="323" t="str">
        <f>IF(Y15="","",(VLOOKUP(Y15,'サイズ一覧(25年）'!$D:$AG,13,0)))</f>
        <v/>
      </c>
      <c r="AA15" s="411">
        <f>IF(Y15="","",VLOOKUP(Y15,'サイズ一覧(25年）'!$D:$Z,21,0))</f>
        <v>37700</v>
      </c>
      <c r="AB15" s="326" t="s">
        <v>1124</v>
      </c>
      <c r="AC15" s="323" t="str">
        <f>IF(AB15="","",(VLOOKUP(AB15,'サイズ一覧(25年）'!$D:$AG,13,0)))</f>
        <v>△</v>
      </c>
      <c r="AD15" s="411">
        <f>IF(AB15="","",VLOOKUP(AB15,'サイズ一覧(25年）'!$D:$Z,21,0))</f>
        <v>35200</v>
      </c>
      <c r="AE15" s="849"/>
      <c r="AF15" s="849"/>
      <c r="AG15" s="850"/>
      <c r="AH15" s="63"/>
      <c r="AI15" s="328"/>
      <c r="AJ15" s="311"/>
      <c r="AK15" s="412" t="s">
        <v>1413</v>
      </c>
      <c r="AL15" s="413" t="s">
        <v>749</v>
      </c>
      <c r="AM15" s="414" t="s">
        <v>1443</v>
      </c>
      <c r="AN15" s="415" t="str">
        <f>IF(AM15="","",(VLOOKUP(AM15,'サイズ一覧(25年）'!$D:$AG,13,0)))</f>
        <v>★</v>
      </c>
      <c r="AO15" s="416">
        <f>IF(AM15="","",VLOOKUP(AM15,'サイズ一覧(25年）'!$D:$Z,21,0))</f>
        <v>96200</v>
      </c>
      <c r="AP15" s="417"/>
      <c r="AQ15" s="415" t="str">
        <f>IF(AP15="","",(VLOOKUP(AP15,'サイズ一覧(25年）'!$D:$AG,13,0)))</f>
        <v/>
      </c>
      <c r="AR15" s="418" t="str">
        <f>IF(AP15="","",VLOOKUP(AP15,'サイズ一覧(25年）'!$D:$Z,21,0))</f>
        <v/>
      </c>
      <c r="AS15" s="62"/>
      <c r="AT15" s="319"/>
      <c r="AU15" s="320"/>
      <c r="AV15" s="419" t="s">
        <v>159</v>
      </c>
      <c r="AW15" s="420" t="s">
        <v>946</v>
      </c>
      <c r="AX15" s="421" t="s">
        <v>446</v>
      </c>
      <c r="AY15" s="375" t="str">
        <f>IF(AX15="","",(VLOOKUP(AX15,'サイズ一覧(25年）'!$D:$AG,13,0)))</f>
        <v/>
      </c>
      <c r="AZ15" s="422">
        <f>IF(AX15="","",VLOOKUP(AX15,'サイズ一覧(25年）'!$D:$Z,21,0))</f>
        <v>27200</v>
      </c>
      <c r="BA15" s="375"/>
      <c r="BB15" s="323" t="str">
        <f>IF(BA15="","",(VLOOKUP(BA15,'サイズ一覧(25年）'!$D:$AG,13,0)))</f>
        <v/>
      </c>
      <c r="BC15" s="333" t="str">
        <f>IF(BA15="","",VLOOKUP(BA15,'サイズ一覧(25年）'!$D:$Z,21,0))</f>
        <v/>
      </c>
      <c r="BD15" s="376"/>
      <c r="BE15" s="375" t="str">
        <f>IF(BD15="","",(VLOOKUP(BD15,'サイズ一覧(25年）'!$D:$AG,13,0)))</f>
        <v/>
      </c>
      <c r="BF15" s="335" t="str">
        <f>IF(BD15="","",VLOOKUP(BD15,'サイズ一覧(25年）'!$D:$Z,21,0))</f>
        <v/>
      </c>
      <c r="BG15" s="181"/>
      <c r="BH15" s="328"/>
      <c r="BI15" s="510" t="s">
        <v>158</v>
      </c>
      <c r="BJ15" s="511" t="s">
        <v>334</v>
      </c>
      <c r="BK15" s="512" t="s">
        <v>950</v>
      </c>
      <c r="BL15" s="464" t="str">
        <f>IF(BK15="","",(VLOOKUP(BK15,'サイズ一覧(25年）'!$D:$AG,13,0)))</f>
        <v/>
      </c>
      <c r="BM15" s="513">
        <f>IF(BK15="","",VLOOKUP(BK15,'サイズ一覧(25年）'!$D:$Z,21,0))</f>
        <v>35700</v>
      </c>
      <c r="BN15" s="514"/>
      <c r="BO15" s="464" t="str">
        <f>IF(BN15="","",(VLOOKUP(BN15,'サイズ一覧(25年）'!$D:$AG,13,0)))</f>
        <v/>
      </c>
      <c r="BP15" s="513" t="str">
        <f>IF(BN15="","",VLOOKUP(BN15,'サイズ一覧(25年）'!$D:$Z,21,0))</f>
        <v/>
      </c>
      <c r="BQ15" s="512"/>
      <c r="BR15" s="464" t="str">
        <f>IF(BQ15="","",(VLOOKUP(BQ15,'サイズ一覧(25年）'!$D:$AG,13,0)))</f>
        <v/>
      </c>
      <c r="BS15" s="418" t="str">
        <f>IF(BQ15="","",VLOOKUP(BQ15,'サイズ一覧(25年）'!$D:$Z,21,0))</f>
        <v/>
      </c>
      <c r="BT15" s="515"/>
      <c r="BU15" s="516" t="str">
        <f>IF(BT15="","",(VLOOKUP(BT15,'サイズ一覧(25年）'!$D:$AG,13,0)))</f>
        <v/>
      </c>
      <c r="BV15" s="517" t="str">
        <f>IF(BT15="","",VLOOKUP(BT15,'サイズ一覧(25年）'!$D:$Z,21,0))</f>
        <v/>
      </c>
      <c r="BW15" s="512"/>
      <c r="BX15" s="464" t="str">
        <f>IF(BW15="","",(VLOOKUP(BW15,'サイズ一覧(25年）'!$D:$AG,13,0)))</f>
        <v/>
      </c>
      <c r="BY15" s="418" t="str">
        <f>IF(BW15="","",VLOOKUP(BW15,'サイズ一覧(25年）'!$D:$Z,21,0))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IF(E16="","",VLOOKUP(E16,'サイズ一覧(25年）'!$D:$Z,21,0))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IF(H16="","",VLOOKUP(H16,'サイズ一覧(25年）'!$D:$Z,21,0))</f>
        <v>117500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IF(K16="","",VLOOKUP(K16,'サイズ一覧(25年）'!$D:$Z,21,0))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IF(N16="","",VLOOKUP(N16,'サイズ一覧(25年）'!$D:$Z,21,0))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IF(V16="","",VLOOKUP(V16,'サイズ一覧(25年）'!$D:$Z,21,0))</f>
        <v>40100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IF(Y16="","",VLOOKUP(Y16,'サイズ一覧(25年）'!$D:$Z,21,0))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IF(AB16="","",VLOOKUP(AB16,'サイズ一覧(25年）'!$D:$Z,21,0))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IF(AM16="","",VLOOKUP(AM16,'サイズ一覧(25年）'!$D:$Z,21,0))</f>
        <v>83700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IF(AP16="","",VLOOKUP(AP16,'サイズ一覧(25年）'!$D:$Z,21,0))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IF(AX16="","",VLOOKUP(AX16,'サイズ一覧(25年）'!$D:$Z,21,0))</f>
        <v>30300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IF(BA16="","",VLOOKUP(BA16,'サイズ一覧(25年）'!$D:$Z,21,0))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IF(BD16="","",VLOOKUP(BD16,'サイズ一覧(25年）'!$D:$Z,21,0))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IF(BK16="","",VLOOKUP(BK16,'サイズ一覧(25年）'!$D:$Z,21,0))</f>
        <v>31700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IF(BN16="","",VLOOKUP(BN16,'サイズ一覧(25年）'!$D:$Z,21,0))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IF(BQ16="","",VLOOKUP(BQ16,'サイズ一覧(25年）'!$D:$Z,21,0))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IF(BT16="","",VLOOKUP(BT16,'サイズ一覧(25年）'!$D:$Z,21,0))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IF(BW16="","",VLOOKUP(BW16,'サイズ一覧(25年）'!$D:$Z,21,0))</f>
        <v/>
      </c>
    </row>
    <row r="17" spans="1:77" s="134" customFormat="1" ht="21" customHeight="1">
      <c r="A17" s="255"/>
      <c r="B17" s="265">
        <v>35</v>
      </c>
      <c r="C17" s="299" t="s">
        <v>1384</v>
      </c>
      <c r="D17" s="300" t="s">
        <v>529</v>
      </c>
      <c r="E17" s="301"/>
      <c r="F17" s="301" t="str">
        <f>IF(E17="","",(VLOOKUP(E17,'サイズ一覧(25年）'!$D:$AG,13,0)))</f>
        <v/>
      </c>
      <c r="G17" s="302" t="str">
        <f>IF(E17="","",VLOOKUP(E17,'サイズ一覧(25年）'!$D:$Z,21,0))</f>
        <v/>
      </c>
      <c r="H17" s="303" t="s">
        <v>1382</v>
      </c>
      <c r="I17" s="304" t="str">
        <f>IF(H17="","",(VLOOKUP(H17,'サイズ一覧(25年）'!$D:$AG,13,0)))</f>
        <v>★◇</v>
      </c>
      <c r="J17" s="302">
        <f>IF(H17="","",VLOOKUP(H17,'サイズ一覧(25年）'!$D:$Z,21,0))</f>
        <v>96400</v>
      </c>
      <c r="K17" s="304"/>
      <c r="L17" s="304" t="str">
        <f>IF(K17="","",(VLOOKUP(K17,'サイズ一覧(25年）'!$D:$AG,13,0)))</f>
        <v/>
      </c>
      <c r="M17" s="304" t="str">
        <f>IF(K17="","",VLOOKUP(K17,'サイズ一覧(25年）'!$D:$Z,21,0))</f>
        <v/>
      </c>
      <c r="N17" s="305"/>
      <c r="O17" s="304" t="str">
        <f>IF(N17="","",(VLOOKUP(N17,'サイズ一覧(25年）'!$D:$AG,13,0)))</f>
        <v/>
      </c>
      <c r="P17" s="302" t="str">
        <f>IF(N17="","",VLOOKUP(N17,'サイズ一覧(25年）'!$D:$Z,21,0))</f>
        <v/>
      </c>
      <c r="Q17" s="63"/>
      <c r="R17" s="255"/>
      <c r="S17" s="348"/>
      <c r="T17" s="373" t="s">
        <v>1771</v>
      </c>
      <c r="U17" s="374" t="s">
        <v>533</v>
      </c>
      <c r="V17" s="375" t="s">
        <v>1774</v>
      </c>
      <c r="W17" s="375" t="str">
        <f>IF(V17="","",(VLOOKUP(V17,'サイズ一覧(25年）'!$D:$AG,13,0)))</f>
        <v>★⑩</v>
      </c>
      <c r="X17" s="332">
        <f>IF(V17="","",VLOOKUP(V17,'サイズ一覧(25年）'!$D:$Z,21,0))</f>
        <v>41900</v>
      </c>
      <c r="Y17" s="376"/>
      <c r="Z17" s="375" t="str">
        <f>IF(Y17="","",(VLOOKUP(Y17,'サイズ一覧(25年）'!$D:$AG,13,0)))</f>
        <v/>
      </c>
      <c r="AA17" s="377" t="str">
        <f>IF(Y17="","",VLOOKUP(Y17,'サイズ一覧(25年）'!$D:$Z,21,0))</f>
        <v/>
      </c>
      <c r="AB17" s="376"/>
      <c r="AC17" s="375" t="str">
        <f>IF(AB17="","",(VLOOKUP(AB17,'サイズ一覧(25年）'!$D:$AG,13,0)))</f>
        <v/>
      </c>
      <c r="AD17" s="377" t="str">
        <f>IF(AB17="","",VLOOKUP(AB17,'サイズ一覧(25年）'!$D:$Z,21,0))</f>
        <v/>
      </c>
      <c r="AE17" s="849"/>
      <c r="AF17" s="849"/>
      <c r="AG17" s="850"/>
      <c r="AH17" s="63"/>
      <c r="AI17" s="328"/>
      <c r="AJ17" s="320"/>
      <c r="AK17" s="439" t="s">
        <v>1415</v>
      </c>
      <c r="AL17" s="440" t="s">
        <v>948</v>
      </c>
      <c r="AM17" s="441" t="s">
        <v>1442</v>
      </c>
      <c r="AN17" s="442" t="str">
        <f>IF(AM17="","",(VLOOKUP(AM17,'サイズ一覧(25年）'!$D:$AG,13,0)))</f>
        <v>★</v>
      </c>
      <c r="AO17" s="443">
        <f>IF(AM17="","",VLOOKUP(AM17,'サイズ一覧(25年）'!$D:$Z,21,0))</f>
        <v>86100</v>
      </c>
      <c r="AP17" s="444"/>
      <c r="AQ17" s="442" t="str">
        <f>IF(AP17="","",(VLOOKUP(AP17,'サイズ一覧(25年）'!$D:$AG,13,0)))</f>
        <v/>
      </c>
      <c r="AR17" s="445" t="str">
        <f>IF(AP17="","",VLOOKUP(AP17,'サイズ一覧(25年）'!$D:$Z,21,0))</f>
        <v/>
      </c>
      <c r="AS17" s="62"/>
      <c r="AT17" s="319"/>
      <c r="AU17" s="320"/>
      <c r="AV17" s="421" t="s">
        <v>174</v>
      </c>
      <c r="AW17" s="420" t="s">
        <v>749</v>
      </c>
      <c r="AX17" s="421"/>
      <c r="AY17" s="375" t="str">
        <f>IF(AX17="","",(VLOOKUP(AX17,'サイズ一覧(25年）'!$D:$AG,13,0)))</f>
        <v/>
      </c>
      <c r="AZ17" s="422" t="str">
        <f>IF(AX17="","",VLOOKUP(AX17,'サイズ一覧(25年）'!$D:$Z,21,0))</f>
        <v/>
      </c>
      <c r="BA17" s="375"/>
      <c r="BB17" s="375" t="str">
        <f>IF(BA17="","",(VLOOKUP(BA17,'サイズ一覧(25年）'!$D:$AG,13,0)))</f>
        <v/>
      </c>
      <c r="BC17" s="333" t="str">
        <f>IF(BA17="","",VLOOKUP(BA17,'サイズ一覧(25年）'!$D:$Z,21,0))</f>
        <v/>
      </c>
      <c r="BD17" s="376" t="s">
        <v>1106</v>
      </c>
      <c r="BE17" s="375" t="str">
        <f>IF(BD17="","",(VLOOKUP(BD17,'サイズ一覧(25年）'!$D:$AG,13,0)))</f>
        <v/>
      </c>
      <c r="BF17" s="335">
        <f>IF(BD17="","",VLOOKUP(BD17,'サイズ一覧(25年）'!$D:$Z,21,0))</f>
        <v>30400</v>
      </c>
      <c r="BG17" s="181"/>
      <c r="BH17" s="328"/>
      <c r="BI17" s="510" t="s">
        <v>341</v>
      </c>
      <c r="BJ17" s="511" t="s">
        <v>342</v>
      </c>
      <c r="BK17" s="512" t="s">
        <v>952</v>
      </c>
      <c r="BL17" s="464" t="str">
        <f>IF(BK17="","",(VLOOKUP(BK17,'サイズ一覧(25年）'!$D:$AG,13,0)))</f>
        <v/>
      </c>
      <c r="BM17" s="513">
        <f>IF(BK17="","",VLOOKUP(BK17,'サイズ一覧(25年）'!$D:$Z,21,0))</f>
        <v>36000</v>
      </c>
      <c r="BN17" s="514"/>
      <c r="BO17" s="464" t="str">
        <f>IF(BN17="","",(VLOOKUP(BN17,'サイズ一覧(25年）'!$D:$AG,13,0)))</f>
        <v/>
      </c>
      <c r="BP17" s="513" t="str">
        <f>IF(BN17="","",VLOOKUP(BN17,'サイズ一覧(25年）'!$D:$Z,21,0))</f>
        <v/>
      </c>
      <c r="BQ17" s="512"/>
      <c r="BR17" s="464" t="str">
        <f>IF(BQ17="","",(VLOOKUP(BQ17,'サイズ一覧(25年）'!$D:$AG,13,0)))</f>
        <v/>
      </c>
      <c r="BS17" s="418" t="str">
        <f>IF(BQ17="","",VLOOKUP(BQ17,'サイズ一覧(25年）'!$D:$Z,21,0))</f>
        <v/>
      </c>
      <c r="BT17" s="515"/>
      <c r="BU17" s="516" t="str">
        <f>IF(BT17="","",(VLOOKUP(BT17,'サイズ一覧(25年）'!$D:$AG,13,0)))</f>
        <v/>
      </c>
      <c r="BV17" s="517" t="str">
        <f>IF(BT17="","",VLOOKUP(BT17,'サイズ一覧(25年）'!$D:$Z,21,0))</f>
        <v/>
      </c>
      <c r="BW17" s="512"/>
      <c r="BX17" s="464" t="str">
        <f>IF(BW17="","",(VLOOKUP(BW17,'サイズ一覧(25年）'!$D:$AG,13,0)))</f>
        <v/>
      </c>
      <c r="BY17" s="418" t="str">
        <f>IF(BW17="","",VLOOKUP(BW17,'サイズ一覧(25年）'!$D:$Z,21,0))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IF(E18="","",VLOOKUP(E18,'サイズ一覧(25年）'!$D:$Z,21,0))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IF(H18="","",VLOOKUP(H18,'サイズ一覧(25年）'!$D:$Z,21,0))</f>
        <v>105700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IF(K18="","",VLOOKUP(K18,'サイズ一覧(25年）'!$D:$Z,21,0))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IF(N18="","",VLOOKUP(N18,'サイズ一覧(25年）'!$D:$Z,21,0))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IF(V18="","",VLOOKUP(V18,'サイズ一覧(25年）'!$D:$Z,21,0))</f>
        <v>43200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IF(Y18="","",VLOOKUP(Y18,'サイズ一覧(25年）'!$D:$Z,21,0))</f>
        <v>40500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IF(AB18="","",VLOOKUP(AB18,'サイズ一覧(25年）'!$D:$Z,21,0))</f>
        <v>38000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IF(AM18="","",VLOOKUP(AM18,'サイズ一覧(25年）'!$D:$Z,21,0))</f>
        <v>80100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IF(AP18="","",VLOOKUP(AP18,'サイズ一覧(25年）'!$D:$Z,21,0))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IF(AX18="","",VLOOKUP(AX18,'サイズ一覧(25年）'!$D:$Z,21,0))</f>
        <v>32000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IF(BA18="","",VLOOKUP(BA18,'サイズ一覧(25年）'!$D:$Z,21,0))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IF(BD18="","",VLOOKUP(BD18,'サイズ一覧(25年）'!$D:$Z,21,0))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IF(BK18="","",VLOOKUP(BK18,'サイズ一覧(25年）'!$D:$Z,21,0))</f>
        <v>28000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IF(BN18="","",VLOOKUP(BN18,'サイズ一覧(25年）'!$D:$Z,21,0))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IF(BQ18="","",VLOOKUP(BQ18,'サイズ一覧(25年）'!$D:$Z,21,0))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IF(BT18="","",VLOOKUP(BT18,'サイズ一覧(25年）'!$D:$Z,21,0))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IF(BW18="","",VLOOKUP(BW18,'サイズ一覧(25年）'!$D:$Z,21,0))</f>
        <v/>
      </c>
    </row>
    <row r="19" spans="1:77" s="134" customFormat="1" ht="21" customHeight="1">
      <c r="A19" s="255"/>
      <c r="B19" s="265">
        <v>40</v>
      </c>
      <c r="C19" s="299" t="s">
        <v>907</v>
      </c>
      <c r="D19" s="300" t="s">
        <v>286</v>
      </c>
      <c r="E19" s="301"/>
      <c r="F19" s="301" t="str">
        <f>IF(E19="","",(VLOOKUP(E19,'サイズ一覧(25年）'!$D:$AG,13,0)))</f>
        <v/>
      </c>
      <c r="G19" s="302" t="str">
        <f>IF(E19="","",VLOOKUP(E19,'サイズ一覧(25年）'!$D:$Z,21,0))</f>
        <v/>
      </c>
      <c r="H19" s="379" t="s">
        <v>1136</v>
      </c>
      <c r="I19" s="301" t="str">
        <f>IF(H19="","",(VLOOKUP(H19,'サイズ一覧(25年）'!$D:$AG,13,0)))</f>
        <v>◇</v>
      </c>
      <c r="J19" s="302">
        <f>IF(H19="","",VLOOKUP(H19,'サイズ一覧(25年）'!$D:$Z,21,0))</f>
        <v>93200</v>
      </c>
      <c r="K19" s="301"/>
      <c r="L19" s="301" t="str">
        <f>IF(K19="","",(VLOOKUP(K19,'サイズ一覧(25年）'!$D:$AG,13,0)))</f>
        <v/>
      </c>
      <c r="M19" s="304" t="str">
        <f>IF(K19="","",VLOOKUP(K19,'サイズ一覧(25年）'!$D:$Z,21,0))</f>
        <v/>
      </c>
      <c r="N19" s="382"/>
      <c r="O19" s="301" t="str">
        <f>IF(N19="","",(VLOOKUP(N19,'サイズ一覧(25年）'!$D:$AG,13,0)))</f>
        <v/>
      </c>
      <c r="P19" s="302" t="str">
        <f>IF(N19="","",VLOOKUP(N19,'サイズ一覧(25年）'!$D:$Z,21,0))</f>
        <v/>
      </c>
      <c r="Q19" s="175"/>
      <c r="R19" s="387"/>
      <c r="S19" s="340"/>
      <c r="T19" s="412" t="s">
        <v>470</v>
      </c>
      <c r="U19" s="462" t="s">
        <v>529</v>
      </c>
      <c r="V19" s="415" t="s">
        <v>1772</v>
      </c>
      <c r="W19" s="415" t="str">
        <f>IF(V19="","",(VLOOKUP(V19,'サイズ一覧(25年）'!$D:$AG,13,0)))</f>
        <v>⑨</v>
      </c>
      <c r="X19" s="464">
        <f>IF(V19="","",VLOOKUP(V19,'サイズ一覧(25年）'!$D:$Z,21,0))</f>
        <v>45400</v>
      </c>
      <c r="Y19" s="417" t="s">
        <v>1181</v>
      </c>
      <c r="Z19" s="415" t="str">
        <f>IF(Y19="","",(VLOOKUP(Y19,'サイズ一覧(25年）'!$D:$AG,13,0)))</f>
        <v/>
      </c>
      <c r="AA19" s="463">
        <f>IF(Y19="","",VLOOKUP(Y19,'サイズ一覧(25年）'!$D:$Z,21,0))</f>
        <v>42700</v>
      </c>
      <c r="AB19" s="417" t="s">
        <v>629</v>
      </c>
      <c r="AC19" s="415" t="str">
        <f>IF(AB19="","",(VLOOKUP(AB19,'サイズ一覧(25年）'!$D:$AG,13,0)))</f>
        <v>△</v>
      </c>
      <c r="AD19" s="463">
        <f>IF(AB19="","",VLOOKUP(AB19,'サイズ一覧(25年）'!$D:$Z,21,0))</f>
        <v>39900</v>
      </c>
      <c r="AE19" s="849"/>
      <c r="AF19" s="849"/>
      <c r="AG19" s="850"/>
      <c r="AH19" s="175"/>
      <c r="AI19" s="310"/>
      <c r="AJ19" s="276">
        <v>50</v>
      </c>
      <c r="AK19" s="401" t="s">
        <v>1340</v>
      </c>
      <c r="AL19" s="448" t="s">
        <v>959</v>
      </c>
      <c r="AM19" s="449" t="s">
        <v>1301</v>
      </c>
      <c r="AN19" s="308" t="str">
        <f>IF(AM19="","",(VLOOKUP(AM19,'サイズ一覧(25年）'!$D:$AG,13,0)))</f>
        <v>★</v>
      </c>
      <c r="AO19" s="450">
        <f>IF(AM19="","",VLOOKUP(AM19,'サイズ一覧(25年）'!$D:$Z,21,0))</f>
        <v>71300</v>
      </c>
      <c r="AP19" s="451"/>
      <c r="AQ19" s="403" t="str">
        <f>IF(AP19="","",(VLOOKUP(AP19,'サイズ一覧(25年）'!$D:$AG,13,0)))</f>
        <v/>
      </c>
      <c r="AR19" s="452" t="str">
        <f>IF(AP19="","",VLOOKUP(AP19,'サイズ一覧(25年）'!$D:$Z,21,0))</f>
        <v/>
      </c>
      <c r="AS19" s="62"/>
      <c r="AT19" s="319"/>
      <c r="AU19" s="311"/>
      <c r="AV19" s="419" t="s">
        <v>162</v>
      </c>
      <c r="AW19" s="440" t="s">
        <v>402</v>
      </c>
      <c r="AX19" s="419" t="s">
        <v>452</v>
      </c>
      <c r="AY19" s="442" t="str">
        <f>IF(AX19="","",(VLOOKUP(AX19,'サイズ一覧(25年）'!$D:$AG,13,0)))</f>
        <v/>
      </c>
      <c r="AZ19" s="443">
        <f>IF(AX19="","",VLOOKUP(AX19,'サイズ一覧(25年）'!$D:$Z,21,0))</f>
        <v>33400</v>
      </c>
      <c r="BA19" s="442"/>
      <c r="BB19" s="435" t="str">
        <f>IF(BA19="","",(VLOOKUP(BA19,'サイズ一覧(25年）'!$D:$AG,13,0)))</f>
        <v/>
      </c>
      <c r="BC19" s="453" t="str">
        <f>IF(BA19="","",VLOOKUP(BA19,'サイズ一覧(25年）'!$D:$Z,21,0))</f>
        <v/>
      </c>
      <c r="BD19" s="444"/>
      <c r="BE19" s="442" t="str">
        <f>IF(BD19="","",(VLOOKUP(BD19,'サイズ一覧(25年）'!$D:$AG,13,0)))</f>
        <v/>
      </c>
      <c r="BF19" s="445" t="str">
        <f>IF(BD19="","",VLOOKUP(BD19,'サイズ一覧(25年）'!$D:$Z,21,0))</f>
        <v/>
      </c>
      <c r="BG19" s="181"/>
      <c r="BH19" s="328"/>
      <c r="BI19" s="329" t="s">
        <v>344</v>
      </c>
      <c r="BJ19" s="330" t="s">
        <v>345</v>
      </c>
      <c r="BK19" s="331" t="s">
        <v>954</v>
      </c>
      <c r="BL19" s="332" t="str">
        <f>IF(BK19="","",(VLOOKUP(BK19,'サイズ一覧(25年）'!$D:$AG,13,0)))</f>
        <v/>
      </c>
      <c r="BM19" s="333">
        <f>IF(BK19="","",VLOOKUP(BK19,'サイズ一覧(25年）'!$D:$Z,21,0))</f>
        <v>29400</v>
      </c>
      <c r="BN19" s="334"/>
      <c r="BO19" s="332" t="str">
        <f>IF(BN19="","",(VLOOKUP(BN19,'サイズ一覧(25年）'!$D:$AG,13,0)))</f>
        <v/>
      </c>
      <c r="BP19" s="333" t="str">
        <f>IF(BN19="","",VLOOKUP(BN19,'サイズ一覧(25年）'!$D:$Z,21,0))</f>
        <v/>
      </c>
      <c r="BQ19" s="331"/>
      <c r="BR19" s="332" t="str">
        <f>IF(BQ19="","",(VLOOKUP(BQ19,'サイズ一覧(25年）'!$D:$AG,13,0)))</f>
        <v/>
      </c>
      <c r="BS19" s="335" t="str">
        <f>IF(BQ19="","",VLOOKUP(BQ19,'サイズ一覧(25年）'!$D:$Z,21,0))</f>
        <v/>
      </c>
      <c r="BT19" s="336"/>
      <c r="BU19" s="337" t="str">
        <f>IF(BT19="","",(VLOOKUP(BT19,'サイズ一覧(25年）'!$D:$AG,13,0)))</f>
        <v/>
      </c>
      <c r="BV19" s="338" t="str">
        <f>IF(BT19="","",VLOOKUP(BT19,'サイズ一覧(25年）'!$D:$Z,21,0))</f>
        <v/>
      </c>
      <c r="BW19" s="331"/>
      <c r="BX19" s="332" t="str">
        <f>IF(BW19="","",(VLOOKUP(BW19,'サイズ一覧(25年）'!$D:$AG,13,0)))</f>
        <v/>
      </c>
      <c r="BY19" s="335" t="str">
        <f>IF(BW19="","",VLOOKUP(BW19,'サイズ一覧(25年）'!$D:$Z,21,0))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IF(E20="","",VLOOKUP(E20,'サイズ一覧(25年）'!$D:$Z,21,0))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IF(H20="","",VLOOKUP(H20,'サイズ一覧(25年）'!$D:$Z,21,0))</f>
        <v>95000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IF(K20="","",VLOOKUP(K20,'サイズ一覧(25年）'!$D:$Z,21,0))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IF(N20="","",VLOOKUP(N20,'サイズ一覧(25年）'!$D:$Z,21,0))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IF(V20="","",VLOOKUP(V20,'サイズ一覧(25年）'!$D:$Z,21,0))</f>
        <v>31600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IF(Y20="","",VLOOKUP(Y20,'サイズ一覧(25年）'!$D:$Z,21,0))</f>
        <v>29700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IF(AB20="","",VLOOKUP(AB20,'サイズ一覧(25年）'!$D:$Z,21,0))</f>
        <v>27900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IF(AM20="","",VLOOKUP(AM20,'サイズ一覧(25年）'!$D:$Z,21,0))</f>
        <v>83400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IF(AP20="","",VLOOKUP(AP20,'サイズ一覧(25年）'!$D:$Z,21,0))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IF(AX20="","",VLOOKUP(AX20,'サイズ一覧(25年）'!$D:$Z,21,0))</f>
        <v>20200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IF(BA20="","",VLOOKUP(BA20,'サイズ一覧(25年）'!$D:$Z,21,0))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IF(BD20="","",VLOOKUP(BD20,'サイズ一覧(25年）'!$D:$Z,21,0))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IF(BK20="","",VLOOKUP(BK20,'サイズ一覧(25年）'!$D:$Z,21,0))</f>
        <v>30300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IF(BN20="","",VLOOKUP(BN20,'サイズ一覧(25年）'!$D:$Z,21,0))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IF(BQ20="","",VLOOKUP(BQ20,'サイズ一覧(25年）'!$D:$Z,21,0))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IF(BT20="","",VLOOKUP(BT20,'サイズ一覧(25年）'!$D:$Z,21,0))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IF(BW20="","",VLOOKUP(BW20,'サイズ一覧(25年）'!$D:$Z,21,0))</f>
        <v/>
      </c>
    </row>
    <row r="21" spans="1:77" s="134" customFormat="1" ht="21" customHeight="1">
      <c r="A21" s="255"/>
      <c r="B21" s="340"/>
      <c r="C21" s="412" t="s">
        <v>1394</v>
      </c>
      <c r="D21" s="462" t="s">
        <v>467</v>
      </c>
      <c r="E21" s="415"/>
      <c r="F21" s="415" t="str">
        <f>IF(E21="","",(VLOOKUP(E21,'サイズ一覧(25年）'!$D:$AG,13,0)))</f>
        <v/>
      </c>
      <c r="G21" s="463" t="str">
        <f>IF(E21="","",VLOOKUP(E21,'サイズ一覧(25年）'!$D:$Z,21,0))</f>
        <v/>
      </c>
      <c r="H21" s="413" t="s">
        <v>1388</v>
      </c>
      <c r="I21" s="415" t="str">
        <f>IF(H21="","",(VLOOKUP(H21,'サイズ一覧(25年）'!$D:$AG,13,0)))</f>
        <v>★◇</v>
      </c>
      <c r="J21" s="463">
        <f>IF(H21="","",VLOOKUP(H21,'サイズ一覧(25年）'!$D:$Z,21,0))</f>
        <v>94900</v>
      </c>
      <c r="K21" s="415"/>
      <c r="L21" s="415" t="str">
        <f>IF(K21="","",(VLOOKUP(K21,'サイズ一覧(25年）'!$D:$AG,13,0)))</f>
        <v/>
      </c>
      <c r="M21" s="464" t="str">
        <f>IF(K21="","",VLOOKUP(K21,'サイズ一覧(25年）'!$D:$Z,21,0))</f>
        <v/>
      </c>
      <c r="N21" s="417"/>
      <c r="O21" s="415" t="str">
        <f>IF(N21="","",(VLOOKUP(N21,'サイズ一覧(25年）'!$D:$AG,13,0)))</f>
        <v/>
      </c>
      <c r="P21" s="463" t="str">
        <f>IF(N21="","",VLOOKUP(N21,'サイズ一覧(25年）'!$D:$Z,21,0))</f>
        <v/>
      </c>
      <c r="Q21" s="175"/>
      <c r="R21" s="255"/>
      <c r="S21" s="348"/>
      <c r="T21" s="433" t="s">
        <v>592</v>
      </c>
      <c r="U21" s="409" t="s">
        <v>593</v>
      </c>
      <c r="V21" s="323"/>
      <c r="W21" s="323" t="str">
        <f>IF(V21="","",(VLOOKUP(V21,'サイズ一覧(25年）'!$D:$AG,13,0)))</f>
        <v/>
      </c>
      <c r="X21" s="377" t="str">
        <f>IF(V21="","",VLOOKUP(V21,'サイズ一覧(25年）'!$D:$Z,21,0))</f>
        <v/>
      </c>
      <c r="Y21" s="322" t="s">
        <v>1191</v>
      </c>
      <c r="Z21" s="323" t="str">
        <f>IF(Y21="","",(VLOOKUP(Y21,'サイズ一覧(25年）'!$D:$AG,13,0)))</f>
        <v/>
      </c>
      <c r="AA21" s="377">
        <f>IF(Y21="","",VLOOKUP(Y21,'サイズ一覧(25年）'!$D:$Z,21,0))</f>
        <v>31800</v>
      </c>
      <c r="AB21" s="326" t="s">
        <v>870</v>
      </c>
      <c r="AC21" s="323" t="str">
        <f>IF(AB21="","",(VLOOKUP(AB21,'サイズ一覧(25年）'!$D:$AG,13,0)))</f>
        <v>△</v>
      </c>
      <c r="AD21" s="377">
        <f>IF(AB21="","",VLOOKUP(AB21,'サイズ一覧(25年）'!$D:$Z,21,0))</f>
        <v>29700</v>
      </c>
      <c r="AE21" s="849"/>
      <c r="AF21" s="849"/>
      <c r="AG21" s="850"/>
      <c r="AH21" s="175"/>
      <c r="AI21" s="328"/>
      <c r="AJ21" s="311"/>
      <c r="AK21" s="439" t="s">
        <v>1337</v>
      </c>
      <c r="AL21" s="440" t="s">
        <v>749</v>
      </c>
      <c r="AM21" s="441" t="s">
        <v>1298</v>
      </c>
      <c r="AN21" s="415" t="str">
        <f>IF(AM21="","",(VLOOKUP(AM21,'サイズ一覧(25年）'!$D:$AG,13,0)))</f>
        <v>★</v>
      </c>
      <c r="AO21" s="416">
        <f>IF(AM21="","",VLOOKUP(AM21,'サイズ一覧(25年）'!$D:$Z,21,0))</f>
        <v>87500</v>
      </c>
      <c r="AP21" s="444"/>
      <c r="AQ21" s="442" t="str">
        <f>IF(AP21="","",(VLOOKUP(AP21,'サイズ一覧(25年）'!$D:$AG,13,0)))</f>
        <v/>
      </c>
      <c r="AR21" s="445" t="str">
        <f>IF(AP21="","",VLOOKUP(AP21,'サイズ一覧(25年）'!$D:$Z,21,0))</f>
        <v/>
      </c>
      <c r="AS21" s="62"/>
      <c r="AT21" s="466"/>
      <c r="AU21" s="311"/>
      <c r="AV21" s="419" t="s">
        <v>175</v>
      </c>
      <c r="AW21" s="440" t="s">
        <v>376</v>
      </c>
      <c r="AX21" s="467" t="s">
        <v>707</v>
      </c>
      <c r="AY21" s="435" t="str">
        <f>IF(AX21="","",(VLOOKUP(AX21,'サイズ一覧(25年）'!$D:$AG,13,0)))</f>
        <v/>
      </c>
      <c r="AZ21" s="468">
        <f>IF(AX21="","",VLOOKUP(AX21,'サイズ一覧(25年）'!$D:$Z,21,0))</f>
        <v>25800</v>
      </c>
      <c r="BA21" s="435"/>
      <c r="BB21" s="315" t="str">
        <f>IF(BA21="","",(VLOOKUP(BA21,'サイズ一覧(25年）'!$D:$AG,13,0)))</f>
        <v/>
      </c>
      <c r="BC21" s="469" t="str">
        <f>IF(BA21="","",VLOOKUP(BA21,'サイズ一覧(25年）'!$D:$Z,21,0))</f>
        <v/>
      </c>
      <c r="BD21" s="437"/>
      <c r="BE21" s="435" t="str">
        <f>IF(BD21="","",(VLOOKUP(BD21,'サイズ一覧(25年）'!$D:$AG,13,0)))</f>
        <v/>
      </c>
      <c r="BF21" s="470" t="str">
        <f>IF(BD21="","",VLOOKUP(BD21,'サイズ一覧(25年）'!$D:$Z,21,0))</f>
        <v/>
      </c>
      <c r="BG21" s="181"/>
      <c r="BH21" s="328"/>
      <c r="BI21" s="329" t="s">
        <v>349</v>
      </c>
      <c r="BJ21" s="330" t="s">
        <v>350</v>
      </c>
      <c r="BK21" s="331" t="s">
        <v>957</v>
      </c>
      <c r="BL21" s="332" t="str">
        <f>IF(BK21="","",(VLOOKUP(BK21,'サイズ一覧(25年）'!$D:$AG,13,0)))</f>
        <v/>
      </c>
      <c r="BM21" s="333">
        <f>IF(BK21="","",VLOOKUP(BK21,'サイズ一覧(25年）'!$D:$Z,21,0))</f>
        <v>31900</v>
      </c>
      <c r="BN21" s="334"/>
      <c r="BO21" s="332" t="str">
        <f>IF(BN21="","",(VLOOKUP(BN21,'サイズ一覧(25年）'!$D:$AG,13,0)))</f>
        <v/>
      </c>
      <c r="BP21" s="333" t="str">
        <f>IF(BN21="","",VLOOKUP(BN21,'サイズ一覧(25年）'!$D:$Z,21,0))</f>
        <v/>
      </c>
      <c r="BQ21" s="331"/>
      <c r="BR21" s="332" t="str">
        <f>IF(BQ21="","",(VLOOKUP(BQ21,'サイズ一覧(25年）'!$D:$AG,13,0)))</f>
        <v/>
      </c>
      <c r="BS21" s="335" t="str">
        <f>IF(BQ21="","",VLOOKUP(BQ21,'サイズ一覧(25年）'!$D:$Z,21,0))</f>
        <v/>
      </c>
      <c r="BT21" s="336"/>
      <c r="BU21" s="337" t="str">
        <f>IF(BT21="","",(VLOOKUP(BT21,'サイズ一覧(25年）'!$D:$AG,13,0)))</f>
        <v/>
      </c>
      <c r="BV21" s="338" t="str">
        <f>IF(BT21="","",VLOOKUP(BT21,'サイズ一覧(25年）'!$D:$Z,21,0))</f>
        <v/>
      </c>
      <c r="BW21" s="331"/>
      <c r="BX21" s="332" t="str">
        <f>IF(BW21="","",(VLOOKUP(BW21,'サイズ一覧(25年）'!$D:$AG,13,0)))</f>
        <v/>
      </c>
      <c r="BY21" s="335" t="str">
        <f>IF(BW21="","",VLOOKUP(BW21,'サイズ一覧(25年）'!$D:$Z,21,0))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IF(E22="","",VLOOKUP(E22,'サイズ一覧(25年）'!$D:$Z,21,0))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IF(H22="","",VLOOKUP(H22,'サイズ一覧(25年）'!$D:$Z,21,0))</f>
        <v>72700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IF(K22="","",VLOOKUP(K22,'サイズ一覧(25年）'!$D:$Z,21,0))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IF(N22="","",VLOOKUP(N22,'サイズ一覧(25年）'!$D:$Z,21,0))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IF(V22="","",VLOOKUP(V22,'サイズ一覧(25年）'!$D:$Z,21,0))</f>
        <v>33800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IF(Y22="","",VLOOKUP(Y22,'サイズ一覧(25年）'!$D:$Z,21,0))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IF(AB22="","",VLOOKUP(AB22,'サイズ一覧(25年）'!$D:$Z,21,0))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IF(AM22="","",VLOOKUP(AM22,'サイズ一覧(25年）'!$D:$Z,21,0))</f>
        <v>73000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IF(AP22="","",VLOOKUP(AP22,'サイズ一覧(25年）'!$D:$Z,21,0))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IF(AX22="","",VLOOKUP(AX22,'サイズ一覧(25年）'!$D:$Z,21,0))</f>
        <v>22800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IF(BA22="","",VLOOKUP(BA22,'サイズ一覧(25年）'!$D:$Z,21,0))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IF(BD22="","",VLOOKUP(BD22,'サイズ一覧(25年）'!$D:$Z,21,0))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IF(BK22="","",VLOOKUP(BK22,'サイズ一覧(25年）'!$D:$Z,21,0))</f>
        <v>33000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IF(BN22="","",VLOOKUP(BN22,'サイズ一覧(25年）'!$D:$Z,21,0))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IF(BQ22="","",VLOOKUP(BQ22,'サイズ一覧(25年）'!$D:$Z,21,0))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IF(BT22="","",VLOOKUP(BT22,'サイズ一覧(25年）'!$D:$Z,21,0))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IF(BW22="","",VLOOKUP(BW22,'サイズ一覧(25年）'!$D:$Z,21,0))</f>
        <v/>
      </c>
    </row>
    <row r="23" spans="1:77" s="134" customFormat="1" ht="21" customHeight="1">
      <c r="A23" s="255"/>
      <c r="B23" s="340"/>
      <c r="C23" s="412" t="s">
        <v>1396</v>
      </c>
      <c r="D23" s="462" t="s">
        <v>876</v>
      </c>
      <c r="E23" s="415"/>
      <c r="F23" s="415" t="str">
        <f>IF(E23="","",(VLOOKUP(E23,'サイズ一覧(25年）'!$D:$AG,13,0)))</f>
        <v/>
      </c>
      <c r="G23" s="463" t="str">
        <f>IF(E23="","",VLOOKUP(E23,'サイズ一覧(25年）'!$D:$Z,21,0))</f>
        <v/>
      </c>
      <c r="H23" s="413" t="s">
        <v>1390</v>
      </c>
      <c r="I23" s="415" t="str">
        <f>IF(H23="","",(VLOOKUP(H23,'サイズ一覧(25年）'!$D:$AG,13,0)))</f>
        <v>★◇</v>
      </c>
      <c r="J23" s="463">
        <f>IF(H23="","",VLOOKUP(H23,'サイズ一覧(25年）'!$D:$Z,21,0))</f>
        <v>74900</v>
      </c>
      <c r="K23" s="415"/>
      <c r="L23" s="415" t="str">
        <f>IF(K23="","",(VLOOKUP(K23,'サイズ一覧(25年）'!$D:$AG,13,0)))</f>
        <v/>
      </c>
      <c r="M23" s="464" t="str">
        <f>IF(K23="","",VLOOKUP(K23,'サイズ一覧(25年）'!$D:$Z,21,0))</f>
        <v/>
      </c>
      <c r="N23" s="417"/>
      <c r="O23" s="415" t="str">
        <f>IF(N23="","",(VLOOKUP(N23,'サイズ一覧(25年）'!$D:$AG,13,0)))</f>
        <v/>
      </c>
      <c r="P23" s="463" t="str">
        <f>IF(N23="","",VLOOKUP(N23,'サイズ一覧(25年）'!$D:$Z,21,0))</f>
        <v/>
      </c>
      <c r="Q23" s="175"/>
      <c r="R23" s="255"/>
      <c r="S23" s="348"/>
      <c r="T23" s="373" t="s">
        <v>1841</v>
      </c>
      <c r="U23" s="374" t="s">
        <v>1379</v>
      </c>
      <c r="V23" s="375" t="s">
        <v>1783</v>
      </c>
      <c r="W23" s="375" t="str">
        <f>IF(V23="","",(VLOOKUP(V23,'サイズ一覧(25年）'!$D:$AG,13,0)))</f>
        <v>⑨</v>
      </c>
      <c r="X23" s="377">
        <f>IF(V23="","",VLOOKUP(V23,'サイズ一覧(25年）'!$D:$Z,21,0))</f>
        <v>35900</v>
      </c>
      <c r="Y23" s="420" t="s">
        <v>1192</v>
      </c>
      <c r="Z23" s="375" t="str">
        <f>IF(Y23="","",(VLOOKUP(Y23,'サイズ一覧(25年）'!$D:$AG,13,0)))</f>
        <v/>
      </c>
      <c r="AA23" s="377">
        <f>IF(Y23="","",VLOOKUP(Y23,'サイズ一覧(25年）'!$D:$Z,21,0))</f>
        <v>33800</v>
      </c>
      <c r="AB23" s="376" t="s">
        <v>635</v>
      </c>
      <c r="AC23" s="375" t="str">
        <f>IF(AB23="","",(VLOOKUP(AB23,'サイズ一覧(25年）'!$D:$AG,13,0)))</f>
        <v>△</v>
      </c>
      <c r="AD23" s="377">
        <f>IF(AB23="","",VLOOKUP(AB23,'サイズ一覧(25年）'!$D:$Z,21,0))</f>
        <v>31600</v>
      </c>
      <c r="AE23" s="849"/>
      <c r="AF23" s="849"/>
      <c r="AG23" s="850"/>
      <c r="AH23" s="175"/>
      <c r="AI23" s="319"/>
      <c r="AJ23" s="320"/>
      <c r="AK23" s="373" t="s">
        <v>1328</v>
      </c>
      <c r="AL23" s="420" t="s">
        <v>942</v>
      </c>
      <c r="AM23" s="478" t="s">
        <v>1290</v>
      </c>
      <c r="AN23" s="375" t="str">
        <f>IF(AM23="","",(VLOOKUP(AM23,'サイズ一覧(25年）'!$D:$AG,13,0)))</f>
        <v>★</v>
      </c>
      <c r="AO23" s="422">
        <f>IF(AM23="","",VLOOKUP(AM23,'サイズ一覧(25年）'!$D:$Z,21,0))</f>
        <v>76100</v>
      </c>
      <c r="AP23" s="376"/>
      <c r="AQ23" s="375" t="str">
        <f>IF(AP23="","",(VLOOKUP(AP23,'サイズ一覧(25年）'!$D:$AG,13,0)))</f>
        <v/>
      </c>
      <c r="AR23" s="335" t="str">
        <f>IF(AP23="","",VLOOKUP(AP23,'サイズ一覧(25年）'!$D:$Z,21,0))</f>
        <v/>
      </c>
      <c r="AS23" s="62"/>
      <c r="AT23" s="319"/>
      <c r="AU23" s="320"/>
      <c r="AV23" s="421" t="s">
        <v>84</v>
      </c>
      <c r="AW23" s="420" t="s">
        <v>325</v>
      </c>
      <c r="AX23" s="421" t="s">
        <v>438</v>
      </c>
      <c r="AY23" s="375" t="str">
        <f>IF(AX23="","",(VLOOKUP(AX23,'サイズ一覧(25年）'!$D:$AG,13,0)))</f>
        <v/>
      </c>
      <c r="AZ23" s="422">
        <f>IF(AX23="","",VLOOKUP(AX23,'サイズ一覧(25年）'!$D:$Z,21,0))</f>
        <v>24300</v>
      </c>
      <c r="BA23" s="375"/>
      <c r="BB23" s="323" t="str">
        <f>IF(BA23="","",(VLOOKUP(BA23,'サイズ一覧(25年）'!$D:$AG,13,0)))</f>
        <v/>
      </c>
      <c r="BC23" s="333" t="str">
        <f>IF(BA23="","",VLOOKUP(BA23,'サイズ一覧(25年）'!$D:$Z,21,0))</f>
        <v/>
      </c>
      <c r="BD23" s="376"/>
      <c r="BE23" s="375" t="str">
        <f>IF(BD23="","",(VLOOKUP(BD23,'サイズ一覧(25年）'!$D:$AG,13,0)))</f>
        <v/>
      </c>
      <c r="BF23" s="335" t="str">
        <f>IF(BD23="","",VLOOKUP(BD23,'サイズ一覧(25年）'!$D:$Z,21,0))</f>
        <v/>
      </c>
      <c r="BG23" s="181"/>
      <c r="BH23" s="275">
        <v>15</v>
      </c>
      <c r="BI23" s="479" t="s">
        <v>78</v>
      </c>
      <c r="BJ23" s="480" t="s">
        <v>355</v>
      </c>
      <c r="BK23" s="305" t="s">
        <v>961</v>
      </c>
      <c r="BL23" s="304" t="str">
        <f>IF(BK23="","",(VLOOKUP(BK23,'サイズ一覧(25年）'!$D:$AG,13,0)))</f>
        <v/>
      </c>
      <c r="BM23" s="481">
        <f>IF(BK23="","",VLOOKUP(BK23,'サイズ一覧(25年）'!$D:$Z,21,0))</f>
        <v>30000</v>
      </c>
      <c r="BN23" s="482"/>
      <c r="BO23" s="304" t="str">
        <f>IF(BN23="","",(VLOOKUP(BN23,'サイズ一覧(25年）'!$D:$AG,13,0)))</f>
        <v/>
      </c>
      <c r="BP23" s="481" t="str">
        <f>IF(BN23="","",VLOOKUP(BN23,'サイズ一覧(25年）'!$D:$Z,21,0))</f>
        <v/>
      </c>
      <c r="BQ23" s="305"/>
      <c r="BR23" s="304" t="str">
        <f>IF(BQ23="","",(VLOOKUP(BQ23,'サイズ一覧(25年）'!$D:$AG,13,0)))</f>
        <v/>
      </c>
      <c r="BS23" s="383" t="str">
        <f>IF(BQ23="","",VLOOKUP(BQ23,'サイズ一覧(25年）'!$D:$Z,21,0))</f>
        <v/>
      </c>
      <c r="BT23" s="483"/>
      <c r="BU23" s="484" t="str">
        <f>IF(BT23="","",(VLOOKUP(BT23,'サイズ一覧(25年）'!$D:$AG,13,0)))</f>
        <v/>
      </c>
      <c r="BV23" s="485" t="str">
        <f>IF(BT23="","",VLOOKUP(BT23,'サイズ一覧(25年）'!$D:$Z,21,0))</f>
        <v/>
      </c>
      <c r="BW23" s="305"/>
      <c r="BX23" s="304" t="str">
        <f>IF(BW23="","",(VLOOKUP(BW23,'サイズ一覧(25年）'!$D:$AG,13,0)))</f>
        <v/>
      </c>
      <c r="BY23" s="383" t="str">
        <f>IF(BW23="","",VLOOKUP(BW23,'サイズ一覧(25年）'!$D:$Z,21,0))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IF(E24="","",VLOOKUP(E24,'サイズ一覧(25年）'!$D:$Z,21,0))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IF(H24="","",VLOOKUP(H24,'サイズ一覧(25年）'!$D:$Z,21,0))</f>
        <v>61700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IF(K24="","",VLOOKUP(K24,'サイズ一覧(25年）'!$D:$Z,21,0))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IF(N24="","",VLOOKUP(N24,'サイズ一覧(25年）'!$D:$Z,21,0))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IF(V24="","",VLOOKUP(V24,'サイズ一覧(25年）'!$D:$Z,21,0))</f>
        <v>38000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IF(Y24="","",VLOOKUP(Y24,'サイズ一覧(25年）'!$D:$Z,21,0))</f>
        <v>35600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IF(AB24="","",VLOOKUP(AB24,'サイズ一覧(25年）'!$D:$Z,21,0))</f>
        <v>33300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IF(AM24="","",VLOOKUP(AM24,'サイズ一覧(25年）'!$D:$Z,21,0))</f>
        <v>78400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IF(AP24="","",VLOOKUP(AP24,'サイズ一覧(25年）'!$D:$Z,21,0))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IF(AX24="","",VLOOKUP(AX24,'サイズ一覧(25年）'!$D:$Z,21,0))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IF(BA24="","",VLOOKUP(BA24,'サイズ一覧(25年）'!$D:$Z,21,0))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IF(BD24="","",VLOOKUP(BD24,'サイズ一覧(25年）'!$D:$Z,21,0))</f>
        <v>24200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IF(BK24="","",VLOOKUP(BK24,'サイズ一覧(25年）'!$D:$Z,21,0))</f>
        <v>32900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IF(BN24="","",VLOOKUP(BN24,'サイズ一覧(25年）'!$D:$Z,21,0))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IF(BQ24="","",VLOOKUP(BQ24,'サイズ一覧(25年）'!$D:$Z,21,0))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IF(BT24="","",VLOOKUP(BT24,'サイズ一覧(25年）'!$D:$Z,21,0))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IF(BW24="","",VLOOKUP(BW24,'サイズ一覧(25年）'!$D:$Z,21,0))</f>
        <v/>
      </c>
    </row>
    <row r="25" spans="1:77" s="134" customFormat="1" ht="21" customHeight="1">
      <c r="A25" s="255"/>
      <c r="B25" s="348"/>
      <c r="C25" s="433" t="s">
        <v>1501</v>
      </c>
      <c r="D25" s="434" t="s">
        <v>749</v>
      </c>
      <c r="E25" s="435"/>
      <c r="F25" s="435" t="str">
        <f>IF(E25="","",(VLOOKUP(E25,'サイズ一覧(25年）'!$D:$AG,13,0)))</f>
        <v/>
      </c>
      <c r="G25" s="438" t="str">
        <f>IF(E25="","",VLOOKUP(E25,'サイズ一覧(25年）'!$D:$Z,21,0))</f>
        <v/>
      </c>
      <c r="H25" s="486" t="s">
        <v>1502</v>
      </c>
      <c r="I25" s="435" t="str">
        <f>IF(H25="","",(VLOOKUP(H25,'サイズ一覧(25年）'!$D:$AG,13,0)))</f>
        <v>★◇</v>
      </c>
      <c r="J25" s="438">
        <f>IF(H25="","",VLOOKUP(H25,'サイズ一覧(25年）'!$D:$Z,21,0))</f>
        <v>64100</v>
      </c>
      <c r="K25" s="435"/>
      <c r="L25" s="435" t="str">
        <f>IF(K25="","",(VLOOKUP(K25,'サイズ一覧(25年）'!$D:$AG,13,0)))</f>
        <v/>
      </c>
      <c r="M25" s="436" t="str">
        <f>IF(K25="","",VLOOKUP(K25,'サイズ一覧(25年）'!$D:$Z,21,0))</f>
        <v/>
      </c>
      <c r="N25" s="437"/>
      <c r="O25" s="435" t="str">
        <f>IF(N25="","",(VLOOKUP(N25,'サイズ一覧(25年）'!$D:$AG,13,0)))</f>
        <v/>
      </c>
      <c r="P25" s="438" t="str">
        <f>IF(N25="","",VLOOKUP(N25,'サイズ一覧(25年）'!$D:$Z,21,0))</f>
        <v/>
      </c>
      <c r="Q25" s="175"/>
      <c r="R25" s="255"/>
      <c r="S25" s="348"/>
      <c r="T25" s="408" t="s">
        <v>59</v>
      </c>
      <c r="U25" s="409" t="s">
        <v>323</v>
      </c>
      <c r="V25" s="323" t="s">
        <v>1781</v>
      </c>
      <c r="W25" s="323" t="str">
        <f>IF(V25="","",(VLOOKUP(V25,'サイズ一覧(25年）'!$D:$AG,13,0)))</f>
        <v>⑨</v>
      </c>
      <c r="X25" s="410">
        <f>IF(V25="","",VLOOKUP(V25,'サイズ一覧(25年）'!$D:$Z,21,0))</f>
        <v>40100</v>
      </c>
      <c r="Y25" s="326" t="s">
        <v>1194</v>
      </c>
      <c r="Z25" s="323" t="str">
        <f>IF(Y25="","",(VLOOKUP(Y25,'サイズ一覧(25年）'!$D:$AG,13,0)))</f>
        <v/>
      </c>
      <c r="AA25" s="411">
        <f>IF(Y25="","",VLOOKUP(Y25,'サイズ一覧(25年）'!$D:$Z,21,0))</f>
        <v>37700</v>
      </c>
      <c r="AB25" s="326" t="s">
        <v>637</v>
      </c>
      <c r="AC25" s="323" t="str">
        <f>IF(AB25="","",(VLOOKUP(AB25,'サイズ一覧(25年）'!$D:$AG,13,0)))</f>
        <v>△</v>
      </c>
      <c r="AD25" s="411">
        <f>IF(AB25="","",VLOOKUP(AB25,'サイズ一覧(25年）'!$D:$Z,21,0))</f>
        <v>35200</v>
      </c>
      <c r="AE25" s="849"/>
      <c r="AF25" s="849"/>
      <c r="AG25" s="850"/>
      <c r="AH25" s="175"/>
      <c r="AI25" s="319"/>
      <c r="AJ25" s="320"/>
      <c r="AK25" s="433" t="s">
        <v>795</v>
      </c>
      <c r="AL25" s="486" t="s">
        <v>1327</v>
      </c>
      <c r="AM25" s="487" t="s">
        <v>794</v>
      </c>
      <c r="AN25" s="435" t="str">
        <f>IF(AM25="","",(VLOOKUP(AM25,'サイズ一覧(25年）'!$D:$AG,13,0)))</f>
        <v>★</v>
      </c>
      <c r="AO25" s="468">
        <f>IF(AM25="","",VLOOKUP(AM25,'サイズ一覧(25年）'!$D:$Z,21,0))</f>
        <v>79300</v>
      </c>
      <c r="AP25" s="437"/>
      <c r="AQ25" s="435" t="str">
        <f>IF(AP25="","",(VLOOKUP(AP25,'サイズ一覧(25年）'!$D:$AG,13,0)))</f>
        <v/>
      </c>
      <c r="AR25" s="470" t="str">
        <f>IF(AP25="","",VLOOKUP(AP25,'サイズ一覧(25年）'!$D:$Z,21,0))</f>
        <v/>
      </c>
      <c r="AS25" s="62"/>
      <c r="AT25" s="319"/>
      <c r="AU25" s="320"/>
      <c r="AV25" s="421" t="s">
        <v>173</v>
      </c>
      <c r="AW25" s="420" t="s">
        <v>376</v>
      </c>
      <c r="AX25" s="421"/>
      <c r="AY25" s="375" t="str">
        <f>IF(AX25="","",(VLOOKUP(AX25,'サイズ一覧(25年）'!$D:$AG,13,0)))</f>
        <v/>
      </c>
      <c r="AZ25" s="422" t="str">
        <f>IF(AX25="","",VLOOKUP(AX25,'サイズ一覧(25年）'!$D:$Z,21,0))</f>
        <v/>
      </c>
      <c r="BA25" s="375"/>
      <c r="BB25" s="375" t="str">
        <f>IF(BA25="","",(VLOOKUP(BA25,'サイズ一覧(25年）'!$D:$AG,13,0)))</f>
        <v/>
      </c>
      <c r="BC25" s="333" t="str">
        <f>IF(BA25="","",VLOOKUP(BA25,'サイズ一覧(25年）'!$D:$Z,21,0))</f>
        <v/>
      </c>
      <c r="BD25" s="376" t="s">
        <v>1105</v>
      </c>
      <c r="BE25" s="375" t="str">
        <f>IF(BD25="","",(VLOOKUP(BD25,'サイズ一覧(25年）'!$D:$AG,13,0)))</f>
        <v/>
      </c>
      <c r="BF25" s="335">
        <f>IF(BD25="","",VLOOKUP(BD25,'サイズ一覧(25年）'!$D:$Z,21,0))</f>
        <v>26800</v>
      </c>
      <c r="BG25" s="181"/>
      <c r="BH25" s="328"/>
      <c r="BI25" s="510" t="s">
        <v>81</v>
      </c>
      <c r="BJ25" s="511" t="s">
        <v>357</v>
      </c>
      <c r="BK25" s="512" t="s">
        <v>962</v>
      </c>
      <c r="BL25" s="464" t="str">
        <f>IF(BK25="","",(VLOOKUP(BK25,'サイズ一覧(25年）'!$D:$AG,13,0)))</f>
        <v/>
      </c>
      <c r="BM25" s="513">
        <f>IF(BK25="","",VLOOKUP(BK25,'サイズ一覧(25年）'!$D:$Z,21,0))</f>
        <v>35000</v>
      </c>
      <c r="BN25" s="514"/>
      <c r="BO25" s="464" t="str">
        <f>IF(BN25="","",(VLOOKUP(BN25,'サイズ一覧(25年）'!$D:$AG,13,0)))</f>
        <v/>
      </c>
      <c r="BP25" s="513" t="str">
        <f>IF(BN25="","",VLOOKUP(BN25,'サイズ一覧(25年）'!$D:$Z,21,0))</f>
        <v/>
      </c>
      <c r="BQ25" s="512"/>
      <c r="BR25" s="464" t="str">
        <f>IF(BQ25="","",(VLOOKUP(BQ25,'サイズ一覧(25年）'!$D:$AG,13,0)))</f>
        <v/>
      </c>
      <c r="BS25" s="418" t="str">
        <f>IF(BQ25="","",VLOOKUP(BQ25,'サイズ一覧(25年）'!$D:$Z,21,0))</f>
        <v/>
      </c>
      <c r="BT25" s="515"/>
      <c r="BU25" s="516" t="str">
        <f>IF(BT25="","",(VLOOKUP(BT25,'サイズ一覧(25年）'!$D:$AG,13,0)))</f>
        <v/>
      </c>
      <c r="BV25" s="517" t="str">
        <f>IF(BT25="","",VLOOKUP(BT25,'サイズ一覧(25年）'!$D:$Z,21,0))</f>
        <v/>
      </c>
      <c r="BW25" s="512"/>
      <c r="BX25" s="464" t="str">
        <f>IF(BW25="","",(VLOOKUP(BW25,'サイズ一覧(25年）'!$D:$AG,13,0)))</f>
        <v/>
      </c>
      <c r="BY25" s="418" t="str">
        <f>IF(BW25="","",VLOOKUP(BW25,'サイズ一覧(25年）'!$D:$Z,21,0))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IF(E26="","",VLOOKUP(E26,'サイズ一覧(25年）'!$D:$Z,21,0))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IF(H26="","",VLOOKUP(H26,'サイズ一覧(25年）'!$D:$Z,21,0))</f>
        <v>85300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IF(K26="","",VLOOKUP(K26,'サイズ一覧(25年）'!$D:$Z,21,0))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IF(N26="","",VLOOKUP(N26,'サイズ一覧(25年）'!$D:$Z,21,0))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IF(V26="","",VLOOKUP(V26,'サイズ一覧(25年）'!$D:$Z,21,0))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IF(Y26="","",VLOOKUP(Y26,'サイズ一覧(25年）'!$D:$Z,21,0))</f>
        <v>41000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IF(AB26="","",VLOOKUP(AB26,'サイズ一覧(25年）'!$D:$Z,21,0))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IF(AM26="","",VLOOKUP(AM26,'サイズ一覧(25年）'!$D:$Z,21,0))</f>
        <v>83100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IF(AP26="","",VLOOKUP(AP26,'サイズ一覧(25年）'!$D:$Z,21,0))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IF(AX26="","",VLOOKUP(AX26,'サイズ一覧(25年）'!$D:$Z,21,0))</f>
        <v>30600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IF(BA26="","",VLOOKUP(BA26,'サイズ一覧(25年）'!$D:$Z,21,0))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IF(BD26="","",VLOOKUP(BD26,'サイズ一覧(25年）'!$D:$Z,21,0))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IF(BK26="","",VLOOKUP(BK26,'サイズ一覧(25年）'!$D:$Z,21,0))</f>
        <v>28800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IF(BN26="","",VLOOKUP(BN26,'サイズ一覧(25年）'!$D:$Z,21,0))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IF(BQ26="","",VLOOKUP(BQ26,'サイズ一覧(25年）'!$D:$Z,21,0))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IF(BT26="","",VLOOKUP(BT26,'サイズ一覧(25年）'!$D:$Z,21,0))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IF(BW26="","",VLOOKUP(BW26,'サイズ一覧(25年）'!$D:$Z,21,0))</f>
        <v/>
      </c>
    </row>
    <row r="27" spans="1:77" s="134" customFormat="1" ht="21" customHeight="1">
      <c r="A27" s="489"/>
      <c r="B27" s="348"/>
      <c r="C27" s="373" t="s">
        <v>1461</v>
      </c>
      <c r="D27" s="374" t="s">
        <v>522</v>
      </c>
      <c r="E27" s="375" t="s">
        <v>1735</v>
      </c>
      <c r="F27" s="375" t="str">
        <f>IF(E27="","",(VLOOKUP(E27,'サイズ一覧(25年）'!$D:$AG,13,0)))</f>
        <v>★◇⑨</v>
      </c>
      <c r="G27" s="377">
        <f>IF(E27="","",VLOOKUP(E27,'サイズ一覧(25年）'!$D:$Z,21,0))</f>
        <v>90700</v>
      </c>
      <c r="H27" s="420" t="s">
        <v>1138</v>
      </c>
      <c r="I27" s="375" t="str">
        <f>IF(H27="","",(VLOOKUP(H27,'サイズ一覧(25年）'!$D:$AG,13,0)))</f>
        <v>△★◇</v>
      </c>
      <c r="J27" s="377">
        <f>IF(H27="","",VLOOKUP(H27,'サイズ一覧(25年）'!$D:$Z,21,0))</f>
        <v>83100</v>
      </c>
      <c r="K27" s="375"/>
      <c r="L27" s="375" t="str">
        <f>IF(K27="","",(VLOOKUP(K27,'サイズ一覧(25年）'!$D:$AG,13,0)))</f>
        <v/>
      </c>
      <c r="M27" s="332" t="str">
        <f>IF(K27="","",VLOOKUP(K27,'サイズ一覧(25年）'!$D:$Z,21,0))</f>
        <v/>
      </c>
      <c r="N27" s="376"/>
      <c r="O27" s="375" t="str">
        <f>IF(N27="","",(VLOOKUP(N27,'サイズ一覧(25年）'!$D:$AG,13,0)))</f>
        <v/>
      </c>
      <c r="P27" s="377" t="str">
        <f>IF(N27="","",VLOOKUP(N27,'サイズ一覧(25年）'!$D:$Z,21,0))</f>
        <v/>
      </c>
      <c r="Q27" s="175"/>
      <c r="R27" s="306">
        <v>15</v>
      </c>
      <c r="S27" s="265">
        <v>60</v>
      </c>
      <c r="T27" s="408" t="s">
        <v>594</v>
      </c>
      <c r="U27" s="409" t="s">
        <v>595</v>
      </c>
      <c r="V27" s="323" t="s">
        <v>1793</v>
      </c>
      <c r="W27" s="323" t="str">
        <f>IF(V27="","",(VLOOKUP(V27,'サイズ一覧(25年）'!$D:$AG,13,0)))</f>
        <v>⑨</v>
      </c>
      <c r="X27" s="410">
        <f>IF(V27="","",VLOOKUP(V27,'サイズ一覧(25年）'!$D:$Z,21,0))</f>
        <v>26400</v>
      </c>
      <c r="Y27" s="326" t="s">
        <v>1204</v>
      </c>
      <c r="Z27" s="323" t="str">
        <f>IF(Y27="","",(VLOOKUP(Y27,'サイズ一覧(25年）'!$D:$AG,13,0)))</f>
        <v/>
      </c>
      <c r="AA27" s="411">
        <f>IF(Y27="","",VLOOKUP(Y27,'サイズ一覧(25年）'!$D:$Z,21,0))</f>
        <v>24600</v>
      </c>
      <c r="AB27" s="326" t="s">
        <v>643</v>
      </c>
      <c r="AC27" s="323" t="str">
        <f>IF(AB27="","",(VLOOKUP(AB27,'サイズ一覧(25年）'!$D:$AG,13,0)))</f>
        <v>△</v>
      </c>
      <c r="AD27" s="411">
        <f>IF(AB27="","",VLOOKUP(AB27,'サイズ一覧(25年）'!$D:$Z,21,0))</f>
        <v>23100</v>
      </c>
      <c r="AE27" s="849"/>
      <c r="AF27" s="849"/>
      <c r="AG27" s="850"/>
      <c r="AH27" s="175"/>
      <c r="AI27" s="319"/>
      <c r="AJ27" s="378">
        <v>45</v>
      </c>
      <c r="AK27" s="299" t="s">
        <v>128</v>
      </c>
      <c r="AL27" s="379" t="s">
        <v>467</v>
      </c>
      <c r="AM27" s="380" t="s">
        <v>882</v>
      </c>
      <c r="AN27" s="301" t="str">
        <f>IF(AM27="","",(VLOOKUP(AM27,'サイズ一覧(25年）'!$D:$AG,13,0)))</f>
        <v/>
      </c>
      <c r="AO27" s="381">
        <f>IF(AM27="","",VLOOKUP(AM27,'サイズ一覧(25年）'!$D:$Z,21,0))</f>
        <v>71200</v>
      </c>
      <c r="AP27" s="382"/>
      <c r="AQ27" s="301" t="str">
        <f>IF(AP27="","",(VLOOKUP(AP27,'サイズ一覧(25年）'!$D:$AG,13,0)))</f>
        <v/>
      </c>
      <c r="AR27" s="383" t="str">
        <f>IF(AP27="","",VLOOKUP(AP27,'サイズ一覧(25年）'!$D:$Z,21,0))</f>
        <v/>
      </c>
      <c r="AS27" s="62"/>
      <c r="AT27" s="319"/>
      <c r="AU27" s="378">
        <v>80</v>
      </c>
      <c r="AV27" s="490" t="s">
        <v>164</v>
      </c>
      <c r="AW27" s="379" t="s">
        <v>405</v>
      </c>
      <c r="AX27" s="490" t="s">
        <v>456</v>
      </c>
      <c r="AY27" s="301" t="str">
        <f>IF(AX27="","",(VLOOKUP(AX27,'サイズ一覧(25年）'!$D:$AG,13,0)))</f>
        <v/>
      </c>
      <c r="AZ27" s="381">
        <f>IF(AX27="","",VLOOKUP(AX27,'サイズ一覧(25年）'!$D:$Z,21,0))</f>
        <v>18000</v>
      </c>
      <c r="BA27" s="301"/>
      <c r="BB27" s="301" t="str">
        <f>IF(BA27="","",(VLOOKUP(BA27,'サイズ一覧(25年）'!$D:$AG,13,0)))</f>
        <v/>
      </c>
      <c r="BC27" s="481" t="str">
        <f>IF(BA27="","",VLOOKUP(BA27,'サイズ一覧(25年）'!$D:$Z,21,0))</f>
        <v/>
      </c>
      <c r="BD27" s="382"/>
      <c r="BE27" s="301" t="str">
        <f>IF(BD27="","",(VLOOKUP(BD27,'サイズ一覧(25年）'!$D:$AG,13,0)))</f>
        <v/>
      </c>
      <c r="BF27" s="383" t="str">
        <f>IF(BD27="","",VLOOKUP(BD27,'サイズ一覧(25年）'!$D:$Z,21,0))</f>
        <v/>
      </c>
      <c r="BG27" s="181"/>
      <c r="BH27" s="328"/>
      <c r="BI27" s="329" t="s">
        <v>83</v>
      </c>
      <c r="BJ27" s="330" t="s">
        <v>360</v>
      </c>
      <c r="BK27" s="331"/>
      <c r="BL27" s="332" t="str">
        <f>IF(BK27="","",(VLOOKUP(BK27,'サイズ一覧(25年）'!$D:$AG,13,0)))</f>
        <v/>
      </c>
      <c r="BM27" s="333" t="str">
        <f>IF(BK27="","",VLOOKUP(BK27,'サイズ一覧(25年）'!$D:$Z,21,0))</f>
        <v/>
      </c>
      <c r="BN27" s="334"/>
      <c r="BO27" s="332" t="str">
        <f>IF(BN27="","",(VLOOKUP(BN27,'サイズ一覧(25年）'!$D:$AG,13,0)))</f>
        <v/>
      </c>
      <c r="BP27" s="333" t="str">
        <f>IF(BN27="","",VLOOKUP(BN27,'サイズ一覧(25年）'!$D:$Z,21,0))</f>
        <v/>
      </c>
      <c r="BQ27" s="331"/>
      <c r="BR27" s="332" t="str">
        <f>IF(BQ27="","",(VLOOKUP(BQ27,'サイズ一覧(25年）'!$D:$AG,13,0)))</f>
        <v/>
      </c>
      <c r="BS27" s="335" t="str">
        <f>IF(BQ27="","",VLOOKUP(BQ27,'サイズ一覧(25年）'!$D:$Z,21,0))</f>
        <v/>
      </c>
      <c r="BT27" s="336" t="s">
        <v>487</v>
      </c>
      <c r="BU27" s="337" t="str">
        <f>IF(BT27="","",(VLOOKUP(BT27,'サイズ一覧(25年）'!$D:$AG,13,0)))</f>
        <v>△</v>
      </c>
      <c r="BV27" s="338">
        <f>IF(BT27="","",VLOOKUP(BT27,'サイズ一覧(25年）'!$D:$Z,21,0))</f>
        <v>30200</v>
      </c>
      <c r="BW27" s="331"/>
      <c r="BX27" s="332" t="str">
        <f>IF(BW27="","",(VLOOKUP(BW27,'サイズ一覧(25年）'!$D:$AG,13,0)))</f>
        <v/>
      </c>
      <c r="BY27" s="335" t="str">
        <f>IF(BW27="","",VLOOKUP(BW27,'サイズ一覧(25年）'!$D:$Z,21,0))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IF(E28="","",VLOOKUP(E28,'サイズ一覧(25年）'!$D:$Z,21,0))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IF(H28="","",VLOOKUP(H28,'サイズ一覧(25年）'!$D:$Z,21,0))</f>
        <v>89700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IF(K28="","",VLOOKUP(K28,'サイズ一覧(25年）'!$D:$Z,21,0))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IF(N28="","",VLOOKUP(N28,'サイズ一覧(25年）'!$D:$Z,21,0))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IF(V28="","",VLOOKUP(V28,'サイズ一覧(25年）'!$D:$Z,21,0))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IF(Y28="","",VLOOKUP(Y28,'サイズ一覧(25年）'!$D:$Z,21,0))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IF(AB28="","",VLOOKUP(AB28,'サイズ一覧(25年）'!$D:$Z,21,0))</f>
        <v>26700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IF(AM28="","",VLOOKUP(AM28,'サイズ一覧(25年）'!$D:$Z,21,0))</f>
        <v>72300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IF(AP28="","",VLOOKUP(AP28,'サイズ一覧(25年）'!$D:$Z,21,0))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IF(AX28="","",VLOOKUP(AX28,'サイズ一覧(25年）'!$D:$Z,21,0))</f>
        <v>21200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IF(BA28="","",VLOOKUP(BA28,'サイズ一覧(25年）'!$D:$Z,21,0))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IF(BD28="","",VLOOKUP(BD28,'サイズ一覧(25年）'!$D:$Z,21,0))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IF(BK28="","",VLOOKUP(BK28,'サイズ一覧(25年）'!$D:$Z,21,0))</f>
        <v>31900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IF(BN28="","",VLOOKUP(BN28,'サイズ一覧(25年）'!$D:$Z,21,0))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IF(BQ28="","",VLOOKUP(BQ28,'サイズ一覧(25年）'!$D:$Z,21,0))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IF(BT28="","",VLOOKUP(BT28,'サイズ一覧(25年）'!$D:$Z,21,0))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IF(BW28="","",VLOOKUP(BW28,'サイズ一覧(25年）'!$D:$Z,21,0))</f>
        <v/>
      </c>
    </row>
    <row r="29" spans="1:77" s="134" customFormat="1" ht="21" customHeight="1">
      <c r="A29" s="489"/>
      <c r="B29" s="348"/>
      <c r="C29" s="373" t="s">
        <v>830</v>
      </c>
      <c r="D29" s="374" t="s">
        <v>500</v>
      </c>
      <c r="E29" s="375" t="s">
        <v>1734</v>
      </c>
      <c r="F29" s="375" t="str">
        <f>IF(E29="","",(VLOOKUP(E29,'サイズ一覧(25年）'!$D:$AG,13,0)))</f>
        <v>★◇⑨</v>
      </c>
      <c r="G29" s="377">
        <f>IF(E29="","",VLOOKUP(E29,'サイズ一覧(25年）'!$D:$Z,21,0))</f>
        <v>95300</v>
      </c>
      <c r="H29" s="420" t="s">
        <v>1140</v>
      </c>
      <c r="I29" s="375" t="str">
        <f>IF(H29="","",(VLOOKUP(H29,'サイズ一覧(25年）'!$D:$AG,13,0)))</f>
        <v>△★◇</v>
      </c>
      <c r="J29" s="377">
        <f>IF(H29="","",VLOOKUP(H29,'サイズ一覧(25年）'!$D:$Z,21,0))</f>
        <v>87300</v>
      </c>
      <c r="K29" s="375"/>
      <c r="L29" s="375" t="str">
        <f>IF(K29="","",(VLOOKUP(K29,'サイズ一覧(25年）'!$D:$AG,13,0)))</f>
        <v/>
      </c>
      <c r="M29" s="332" t="str">
        <f>IF(K29="","",VLOOKUP(K29,'サイズ一覧(25年）'!$D:$Z,21,0))</f>
        <v/>
      </c>
      <c r="N29" s="376"/>
      <c r="O29" s="375" t="str">
        <f>IF(N29="","",(VLOOKUP(N29,'サイズ一覧(25年）'!$D:$AG,13,0)))</f>
        <v/>
      </c>
      <c r="P29" s="377" t="str">
        <f>IF(N29="","",VLOOKUP(N29,'サイズ一覧(25年）'!$D:$Z,21,0))</f>
        <v/>
      </c>
      <c r="Q29" s="175"/>
      <c r="R29" s="255"/>
      <c r="S29" s="348"/>
      <c r="T29" s="373" t="s">
        <v>72</v>
      </c>
      <c r="U29" s="374" t="s">
        <v>333</v>
      </c>
      <c r="V29" s="375" t="s">
        <v>1792</v>
      </c>
      <c r="W29" s="375" t="str">
        <f>IF(V29="","",(VLOOKUP(V29,'サイズ一覧(25年）'!$D:$AG,13,0)))</f>
        <v>⑨</v>
      </c>
      <c r="X29" s="332">
        <f>IF(V29="","",VLOOKUP(V29,'サイズ一覧(25年）'!$D:$Z,21,0))</f>
        <v>30700</v>
      </c>
      <c r="Y29" s="376" t="s">
        <v>1205</v>
      </c>
      <c r="Z29" s="375" t="str">
        <f>IF(Y29="","",(VLOOKUP(Y29,'サイズ一覧(25年）'!$D:$AG,13,0)))</f>
        <v/>
      </c>
      <c r="AA29" s="377">
        <f>IF(Y29="","",VLOOKUP(Y29,'サイズ一覧(25年）'!$D:$Z,21,0))</f>
        <v>28800</v>
      </c>
      <c r="AB29" s="376" t="s">
        <v>645</v>
      </c>
      <c r="AC29" s="375" t="str">
        <f>IF(AB29="","",(VLOOKUP(AB29,'サイズ一覧(25年）'!$D:$AG,13,0)))</f>
        <v>△</v>
      </c>
      <c r="AD29" s="377">
        <f>IF(AB29="","",VLOOKUP(AB29,'サイズ一覧(25年）'!$D:$Z,21,0))</f>
        <v>26900</v>
      </c>
      <c r="AE29" s="849"/>
      <c r="AF29" s="849"/>
      <c r="AG29" s="850"/>
      <c r="AH29" s="175"/>
      <c r="AI29" s="319"/>
      <c r="AJ29" s="311"/>
      <c r="AK29" s="412" t="s">
        <v>1417</v>
      </c>
      <c r="AL29" s="413" t="s">
        <v>956</v>
      </c>
      <c r="AM29" s="414" t="s">
        <v>1445</v>
      </c>
      <c r="AN29" s="415" t="str">
        <f>IF(AM29="","",(VLOOKUP(AM29,'サイズ一覧(25年）'!$D:$AG,13,0)))</f>
        <v>★</v>
      </c>
      <c r="AO29" s="416">
        <f>IF(AM29="","",VLOOKUP(AM29,'サイズ一覧(25年）'!$D:$Z,21,0))</f>
        <v>74500</v>
      </c>
      <c r="AP29" s="417"/>
      <c r="AQ29" s="415" t="str">
        <f>IF(AP29="","",(VLOOKUP(AP29,'サイズ一覧(25年）'!$D:$AG,13,0)))</f>
        <v/>
      </c>
      <c r="AR29" s="418" t="str">
        <f>IF(AP29="","",VLOOKUP(AP29,'サイズ一覧(25年）'!$D:$Z,21,0))</f>
        <v/>
      </c>
      <c r="AS29" s="62"/>
      <c r="AT29" s="319"/>
      <c r="AU29" s="320"/>
      <c r="AV29" s="419" t="s">
        <v>166</v>
      </c>
      <c r="AW29" s="440" t="s">
        <v>832</v>
      </c>
      <c r="AX29" s="419" t="s">
        <v>459</v>
      </c>
      <c r="AY29" s="442" t="str">
        <f>IF(AX29="","",(VLOOKUP(AX29,'サイズ一覧(25年）'!$D:$AG,13,0)))</f>
        <v/>
      </c>
      <c r="AZ29" s="443">
        <f>IF(AX29="","",VLOOKUP(AX29,'サイズ一覧(25年）'!$D:$Z,21,0))</f>
        <v>24500</v>
      </c>
      <c r="BA29" s="442"/>
      <c r="BB29" s="323" t="str">
        <f>IF(BA29="","",(VLOOKUP(BA29,'サイズ一覧(25年）'!$D:$AG,13,0)))</f>
        <v/>
      </c>
      <c r="BC29" s="453" t="str">
        <f>IF(BA29="","",VLOOKUP(BA29,'サイズ一覧(25年）'!$D:$Z,21,0))</f>
        <v/>
      </c>
      <c r="BD29" s="444"/>
      <c r="BE29" s="442" t="str">
        <f>IF(BD29="","",(VLOOKUP(BD29,'サイズ一覧(25年）'!$D:$AG,13,0)))</f>
        <v/>
      </c>
      <c r="BF29" s="445" t="str">
        <f>IF(BD29="","",VLOOKUP(BD29,'サイズ一覧(25年）'!$D:$Z,21,0))</f>
        <v/>
      </c>
      <c r="BG29" s="181"/>
      <c r="BH29" s="328"/>
      <c r="BI29" s="881" t="s">
        <v>363</v>
      </c>
      <c r="BJ29" s="596" t="s">
        <v>364</v>
      </c>
      <c r="BK29" s="882" t="s">
        <v>967</v>
      </c>
      <c r="BL29" s="410" t="str">
        <f>IF(BK29="","",(VLOOKUP(BK29,'サイズ一覧(25年）'!$D:$AG,13,0)))</f>
        <v/>
      </c>
      <c r="BM29" s="325">
        <f>IF(BK29="","",VLOOKUP(BK29,'サイズ一覧(25年）'!$D:$Z,21,0))</f>
        <v>23200</v>
      </c>
      <c r="BN29" s="883"/>
      <c r="BO29" s="410" t="str">
        <f>IF(BN29="","",(VLOOKUP(BN29,'サイズ一覧(25年）'!$D:$AG,13,0)))</f>
        <v/>
      </c>
      <c r="BP29" s="325" t="str">
        <f>IF(BN29="","",VLOOKUP(BN29,'サイズ一覧(25年）'!$D:$Z,21,0))</f>
        <v/>
      </c>
      <c r="BQ29" s="882"/>
      <c r="BR29" s="410" t="str">
        <f>IF(BQ29="","",(VLOOKUP(BQ29,'サイズ一覧(25年）'!$D:$AG,13,0)))</f>
        <v/>
      </c>
      <c r="BS29" s="327" t="str">
        <f>IF(BQ29="","",VLOOKUP(BQ29,'サイズ一覧(25年）'!$D:$Z,21,0))</f>
        <v/>
      </c>
      <c r="BT29" s="884"/>
      <c r="BU29" s="885" t="str">
        <f>IF(BT29="","",(VLOOKUP(BT29,'サイズ一覧(25年）'!$D:$AG,13,0)))</f>
        <v/>
      </c>
      <c r="BV29" s="886" t="str">
        <f>IF(BT29="","",VLOOKUP(BT29,'サイズ一覧(25年）'!$D:$Z,21,0))</f>
        <v/>
      </c>
      <c r="BW29" s="882"/>
      <c r="BX29" s="410" t="str">
        <f>IF(BW29="","",(VLOOKUP(BW29,'サイズ一覧(25年）'!$D:$AG,13,0)))</f>
        <v/>
      </c>
      <c r="BY29" s="327" t="str">
        <f>IF(BW29="","",VLOOKUP(BW29,'サイズ一覧(25年）'!$D:$Z,21,0))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IF(E30="","",VLOOKUP(E30,'サイズ一覧(25年）'!$D:$Z,21,0))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IF(H30="","",VLOOKUP(H30,'サイズ一覧(25年）'!$D:$Z,21,0))</f>
        <v>98400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IF(K30="","",VLOOKUP(K30,'サイズ一覧(25年）'!$D:$Z,21,0))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IF(N30="","",VLOOKUP(N30,'サイズ一覧(25年）'!$D:$Z,21,0))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IF(V30="","",VLOOKUP(V30,'サイズ一覧(25年）'!$D:$Z,21,0))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IF(Y30="","",VLOOKUP(Y30,'サイズ一覧(25年）'!$D:$Z,21,0))</f>
        <v>31600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IF(AB30="","",VLOOKUP(AB30,'サイズ一覧(25年）'!$D:$Z,21,0))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IF(AM30="","",VLOOKUP(AM30,'サイズ一覧(25年）'!$D:$Z,21,0))</f>
        <v>69400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IF(AP30="","",VLOOKUP(AP30,'サイズ一覧(25年）'!$D:$Z,21,0))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IF(AX30="","",VLOOKUP(AX30,'サイズ一覧(25年）'!$D:$Z,21,0))</f>
        <v>26300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IF(BA30="","",VLOOKUP(BA30,'サイズ一覧(25年）'!$D:$Z,21,0))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IF(BD30="","",VLOOKUP(BD30,'サイズ一覧(25年）'!$D:$Z,21,0))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IF(BK30="","",VLOOKUP(BK30,'サイズ一覧(25年）'!$D:$Z,21,0))</f>
        <v>24400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IF(BN30="","",VLOOKUP(BN30,'サイズ一覧(25年）'!$D:$Z,21,0))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IF(BQ30="","",VLOOKUP(BQ30,'サイズ一覧(25年）'!$D:$Z,21,0))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IF(BT30="","",VLOOKUP(BT30,'サイズ一覧(25年）'!$D:$Z,21,0))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IF(BW30="","",VLOOKUP(BW30,'サイズ一覧(25年）'!$D:$Z,21,0))</f>
        <v/>
      </c>
    </row>
    <row r="31" spans="1:77" s="134" customFormat="1" ht="21" customHeight="1">
      <c r="A31" s="489"/>
      <c r="B31" s="493">
        <v>40</v>
      </c>
      <c r="C31" s="299" t="s">
        <v>523</v>
      </c>
      <c r="D31" s="300" t="s">
        <v>538</v>
      </c>
      <c r="E31" s="301"/>
      <c r="F31" s="301" t="str">
        <f>IF(E31="","",(VLOOKUP(E31,'サイズ一覧(25年）'!$D:$AG,13,0)))</f>
        <v/>
      </c>
      <c r="G31" s="302" t="str">
        <f>IF(E31="","",VLOOKUP(E31,'サイズ一覧(25年）'!$D:$Z,21,0))</f>
        <v/>
      </c>
      <c r="H31" s="379" t="s">
        <v>1814</v>
      </c>
      <c r="I31" s="301" t="str">
        <f>IF(H31="","",(VLOOKUP(H31,'サイズ一覧(25年）'!$D:$AG,13,0)))</f>
        <v>★</v>
      </c>
      <c r="J31" s="302">
        <f>IF(H31="","",VLOOKUP(H31,'サイズ一覧(25年）'!$D:$Z,21,0))</f>
        <v>75400</v>
      </c>
      <c r="K31" s="301"/>
      <c r="L31" s="301" t="str">
        <f>IF(K31="","",(VLOOKUP(K31,'サイズ一覧(25年）'!$D:$AG,13,0)))</f>
        <v/>
      </c>
      <c r="M31" s="302" t="str">
        <f>IF(K31="","",VLOOKUP(K31,'サイズ一覧(25年）'!$D:$Z,21,0))</f>
        <v/>
      </c>
      <c r="N31" s="382"/>
      <c r="O31" s="301" t="str">
        <f>IF(N31="","",(VLOOKUP(N31,'サイズ一覧(25年）'!$D:$AG,13,0)))</f>
        <v/>
      </c>
      <c r="P31" s="302" t="str">
        <f>IF(N31="","",VLOOKUP(N31,'サイズ一覧(25年）'!$D:$Z,21,0))</f>
        <v/>
      </c>
      <c r="Q31" s="175"/>
      <c r="R31" s="387"/>
      <c r="S31" s="340"/>
      <c r="T31" s="373" t="s">
        <v>74</v>
      </c>
      <c r="U31" s="374" t="s">
        <v>340</v>
      </c>
      <c r="V31" s="375"/>
      <c r="W31" s="375" t="str">
        <f>IF(V31="","",(VLOOKUP(V31,'サイズ一覧(25年）'!$D:$AG,13,0)))</f>
        <v/>
      </c>
      <c r="X31" s="332" t="str">
        <f>IF(V31="","",VLOOKUP(V31,'サイズ一覧(25年）'!$D:$Z,21,0))</f>
        <v/>
      </c>
      <c r="Y31" s="376" t="s">
        <v>1207</v>
      </c>
      <c r="Z31" s="375" t="str">
        <f>IF(Y31="","",(VLOOKUP(Y31,'サイズ一覧(25年）'!$D:$AG,13,0)))</f>
        <v/>
      </c>
      <c r="AA31" s="377">
        <f>IF(Y31="","",VLOOKUP(Y31,'サイズ一覧(25年）'!$D:$Z,21,0))</f>
        <v>34400</v>
      </c>
      <c r="AB31" s="376"/>
      <c r="AC31" s="375" t="str">
        <f>IF(AB31="","",(VLOOKUP(AB31,'サイズ一覧(25年）'!$D:$AG,13,0)))</f>
        <v/>
      </c>
      <c r="AD31" s="377" t="str">
        <f>IF(AB31="","",VLOOKUP(AB31,'サイズ一覧(25年）'!$D:$Z,21,0))</f>
        <v/>
      </c>
      <c r="AE31" s="849"/>
      <c r="AF31" s="849"/>
      <c r="AG31" s="850"/>
      <c r="AH31" s="175"/>
      <c r="AI31" s="275">
        <v>20</v>
      </c>
      <c r="AJ31" s="320">
        <v>35</v>
      </c>
      <c r="AK31" s="433" t="s">
        <v>1430</v>
      </c>
      <c r="AL31" s="486" t="s">
        <v>948</v>
      </c>
      <c r="AM31" s="487" t="s">
        <v>1431</v>
      </c>
      <c r="AN31" s="435" t="str">
        <f>IF(AM31="","",(VLOOKUP(AM31,'サイズ一覧(25年）'!$D:$AG,13,0)))</f>
        <v>★</v>
      </c>
      <c r="AO31" s="468">
        <f>IF(AM31="","",VLOOKUP(AM31,'サイズ一覧(25年）'!$D:$Z,21,0))</f>
        <v>77800</v>
      </c>
      <c r="AP31" s="437"/>
      <c r="AQ31" s="435" t="str">
        <f>IF(AP31="","",(VLOOKUP(AP31,'サイズ一覧(25年）'!$D:$AG,13,0)))</f>
        <v/>
      </c>
      <c r="AR31" s="470" t="str">
        <f>IF(AP31="","",VLOOKUP(AP31,'サイズ一覧(25年）'!$D:$Z,21,0))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2" t="s">
        <v>366</v>
      </c>
      <c r="BJ31" s="863" t="s">
        <v>324</v>
      </c>
      <c r="BK31" s="558" t="s">
        <v>971</v>
      </c>
      <c r="BL31" s="499" t="str">
        <f>IF(BK31="","",(VLOOKUP(BK31,'サイズ一覧(25年）'!$D:$AG,13,0)))</f>
        <v/>
      </c>
      <c r="BM31" s="453">
        <f>IF(BK31="","",VLOOKUP(BK31,'サイズ一覧(25年）'!$D:$Z,21,0))</f>
        <v>27000</v>
      </c>
      <c r="BN31" s="864"/>
      <c r="BO31" s="499" t="str">
        <f>IF(BN31="","",(VLOOKUP(BN31,'サイズ一覧(25年）'!$D:$AG,13,0)))</f>
        <v/>
      </c>
      <c r="BP31" s="453" t="str">
        <f>IF(BN31="","",VLOOKUP(BN31,'サイズ一覧(25年）'!$D:$Z,21,0))</f>
        <v/>
      </c>
      <c r="BQ31" s="558"/>
      <c r="BR31" s="499" t="str">
        <f>IF(BQ31="","",(VLOOKUP(BQ31,'サイズ一覧(25年）'!$D:$AG,13,0)))</f>
        <v/>
      </c>
      <c r="BS31" s="445" t="str">
        <f>IF(BQ31="","",VLOOKUP(BQ31,'サイズ一覧(25年）'!$D:$Z,21,0))</f>
        <v/>
      </c>
      <c r="BT31" s="865"/>
      <c r="BU31" s="866" t="str">
        <f>IF(BT31="","",(VLOOKUP(BT31,'サイズ一覧(25年）'!$D:$AG,13,0)))</f>
        <v/>
      </c>
      <c r="BV31" s="867" t="str">
        <f>IF(BT31="","",VLOOKUP(BT31,'サイズ一覧(25年）'!$D:$Z,21,0))</f>
        <v/>
      </c>
      <c r="BW31" s="558"/>
      <c r="BX31" s="499" t="str">
        <f>IF(BW31="","",(VLOOKUP(BW31,'サイズ一覧(25年）'!$D:$AG,13,0)))</f>
        <v/>
      </c>
      <c r="BY31" s="445" t="str">
        <f>IF(BW31="","",VLOOKUP(BW31,'サイズ一覧(25年）'!$D:$Z,21,0))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IF(E32="","",VLOOKUP(E32,'サイズ一覧(25年）'!$D:$Z,21,0))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IF(H32="","",VLOOKUP(H32,'サイズ一覧(25年）'!$D:$Z,21,0))</f>
        <v>77100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IF(K32="","",VLOOKUP(K32,'サイズ一覧(25年）'!$D:$Z,21,0))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IF(N32="","",VLOOKUP(N32,'サイズ一覧(25年）'!$D:$Z,21,0))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IF(V32="","",VLOOKUP(V32,'サイズ一覧(25年）'!$D:$Z,21,0))</f>
        <v>22200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IF(Y32="","",VLOOKUP(Y32,'サイズ一覧(25年）'!$D:$Z,21,0))</f>
        <v>20000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IF(AB32="","",VLOOKUP(AB32,'サイズ一覧(25年）'!$D:$Z,21,0))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IF(AM32="","",VLOOKUP(AM32,'サイズ一覧(25年）'!$D:$Z,21,0))</f>
        <v>64600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IF(AP32="","",VLOOKUP(AP32,'サイズ一覧(25年）'!$D:$Z,21,0))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IF(BK32="","",VLOOKUP(BK32,'サイズ一覧(25年）'!$D:$Z,21,0))</f>
        <v>22300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IF(BN32="","",VLOOKUP(BN32,'サイズ一覧(25年）'!$D:$Z,21,0))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IF(BQ32="","",VLOOKUP(BQ32,'サイズ一覧(25年）'!$D:$Z,21,0))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IF(BT32="","",VLOOKUP(BT32,'サイズ一覧(25年）'!$D:$Z,21,0))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IF(BW32="","",VLOOKUP(BW32,'サイズ一覧(25年）'!$D:$Z,21,0))</f>
        <v/>
      </c>
    </row>
    <row r="33" spans="1:78" s="134" customFormat="1" ht="21" customHeight="1">
      <c r="A33" s="489"/>
      <c r="B33" s="494"/>
      <c r="C33" s="439" t="s">
        <v>418</v>
      </c>
      <c r="D33" s="497" t="s">
        <v>419</v>
      </c>
      <c r="E33" s="442" t="s">
        <v>1736</v>
      </c>
      <c r="F33" s="442" t="str">
        <f>IF(E33="","",(VLOOKUP(E33,'サイズ一覧(25年）'!$D:$AG,13,0)))</f>
        <v>★◇⑩</v>
      </c>
      <c r="G33" s="498">
        <f>IF(E33="","",VLOOKUP(E33,'サイズ一覧(25年）'!$D:$Z,21,0))</f>
        <v>83300</v>
      </c>
      <c r="H33" s="440" t="s">
        <v>1143</v>
      </c>
      <c r="I33" s="442" t="str">
        <f>IF(H33="","",(VLOOKUP(H33,'サイズ一覧(25年）'!$D:$AG,13,0)))</f>
        <v>★◇</v>
      </c>
      <c r="J33" s="498">
        <f>IF(H33="","",VLOOKUP(H33,'サイズ一覧(25年）'!$D:$Z,21,0))</f>
        <v>78300</v>
      </c>
      <c r="K33" s="442"/>
      <c r="L33" s="442" t="str">
        <f>IF(K33="","",(VLOOKUP(K33,'サイズ一覧(25年）'!$D:$AG,13,0)))</f>
        <v/>
      </c>
      <c r="M33" s="499" t="str">
        <f>IF(K33="","",VLOOKUP(K33,'サイズ一覧(25年）'!$D:$Z,21,0))</f>
        <v/>
      </c>
      <c r="N33" s="444"/>
      <c r="O33" s="375" t="str">
        <f>IF(N33="","",(VLOOKUP(N33,'サイズ一覧(25年）'!$D:$AG,13,0)))</f>
        <v/>
      </c>
      <c r="P33" s="377" t="str">
        <f>IF(N33="","",VLOOKUP(N33,'サイズ一覧(25年）'!$D:$Z,21,0))</f>
        <v/>
      </c>
      <c r="Q33" s="175"/>
      <c r="R33" s="255"/>
      <c r="S33" s="348"/>
      <c r="T33" s="373" t="s">
        <v>87</v>
      </c>
      <c r="U33" s="374" t="s">
        <v>348</v>
      </c>
      <c r="V33" s="375"/>
      <c r="W33" s="375" t="str">
        <f>IF(V33="","",(VLOOKUP(V33,'サイズ一覧(25年）'!$D:$AG,13,0)))</f>
        <v/>
      </c>
      <c r="X33" s="332" t="str">
        <f>IF(V33="","",VLOOKUP(V33,'サイズ一覧(25年）'!$D:$Z,21,0))</f>
        <v/>
      </c>
      <c r="Y33" s="376"/>
      <c r="Z33" s="375" t="str">
        <f>IF(Y33="","",(VLOOKUP(Y33,'サイズ一覧(25年）'!$D:$AG,13,0)))</f>
        <v/>
      </c>
      <c r="AA33" s="377" t="str">
        <f>IF(Y33="","",VLOOKUP(Y33,'サイズ一覧(25年）'!$D:$Z,21,0))</f>
        <v/>
      </c>
      <c r="AB33" s="376" t="s">
        <v>652</v>
      </c>
      <c r="AC33" s="375" t="str">
        <f>IF(AB33="","",(VLOOKUP(AB33,'サイズ一覧(25年）'!$D:$AG,13,0)))</f>
        <v>△</v>
      </c>
      <c r="AD33" s="377">
        <f>IF(AB33="","",VLOOKUP(AB33,'サイズ一覧(25年）'!$D:$Z,21,0))</f>
        <v>22200</v>
      </c>
      <c r="AE33" s="849"/>
      <c r="AF33" s="849"/>
      <c r="AG33" s="850"/>
      <c r="AH33" s="175"/>
      <c r="AI33" s="319"/>
      <c r="AJ33" s="320"/>
      <c r="AK33" s="373" t="s">
        <v>124</v>
      </c>
      <c r="AL33" s="420" t="s">
        <v>948</v>
      </c>
      <c r="AM33" s="478" t="s">
        <v>1446</v>
      </c>
      <c r="AN33" s="375" t="str">
        <f>IF(AM33="","",(VLOOKUP(AM33,'サイズ一覧(25年）'!$D:$AG,13,0)))</f>
        <v>★</v>
      </c>
      <c r="AO33" s="422">
        <f>IF(AM33="","",VLOOKUP(AM33,'サイズ一覧(25年）'!$D:$Z,21,0))</f>
        <v>68600</v>
      </c>
      <c r="AP33" s="376"/>
      <c r="AQ33" s="375" t="str">
        <f>IF(AP33="","",(VLOOKUP(AP33,'サイズ一覧(25年）'!$D:$AG,13,0)))</f>
        <v/>
      </c>
      <c r="AR33" s="335" t="str">
        <f>IF(AP33="","",VLOOKUP(AP33,'サイズ一覧(25年）'!$D:$Z,21,0))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329" t="s">
        <v>368</v>
      </c>
      <c r="BJ33" s="330" t="s">
        <v>364</v>
      </c>
      <c r="BK33" s="331" t="s">
        <v>973</v>
      </c>
      <c r="BL33" s="332" t="str">
        <f>IF(BK33="","",(VLOOKUP(BK33,'サイズ一覧(25年）'!$D:$AG,13,0)))</f>
        <v/>
      </c>
      <c r="BM33" s="333">
        <f>IF(BK33="","",VLOOKUP(BK33,'サイズ一覧(25年）'!$D:$Z,21,0))</f>
        <v>24700</v>
      </c>
      <c r="BN33" s="334"/>
      <c r="BO33" s="332" t="str">
        <f>IF(BN33="","",(VLOOKUP(BN33,'サイズ一覧(25年）'!$D:$AG,13,0)))</f>
        <v/>
      </c>
      <c r="BP33" s="333" t="str">
        <f>IF(BN33="","",VLOOKUP(BN33,'サイズ一覧(25年）'!$D:$Z,21,0))</f>
        <v/>
      </c>
      <c r="BQ33" s="331"/>
      <c r="BR33" s="332" t="str">
        <f>IF(BQ33="","",(VLOOKUP(BQ33,'サイズ一覧(25年）'!$D:$AG,13,0)))</f>
        <v/>
      </c>
      <c r="BS33" s="335" t="str">
        <f>IF(BQ33="","",VLOOKUP(BQ33,'サイズ一覧(25年）'!$D:$Z,21,0))</f>
        <v/>
      </c>
      <c r="BT33" s="336"/>
      <c r="BU33" s="337" t="str">
        <f>IF(BT33="","",(VLOOKUP(BT33,'サイズ一覧(25年）'!$D:$AG,13,0)))</f>
        <v/>
      </c>
      <c r="BV33" s="338" t="str">
        <f>IF(BT33="","",VLOOKUP(BT33,'サイズ一覧(25年）'!$D:$Z,21,0))</f>
        <v/>
      </c>
      <c r="BW33" s="331"/>
      <c r="BX33" s="332" t="str">
        <f>IF(BW33="","",(VLOOKUP(BW33,'サイズ一覧(25年）'!$D:$AG,13,0)))</f>
        <v/>
      </c>
      <c r="BY33" s="335" t="str">
        <f>IF(BW33="","",VLOOKUP(BW33,'サイズ一覧(25年）'!$D:$Z,21,0))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IF(E34="","",VLOOKUP(E34,'サイズ一覧(25年）'!$D:$Z,21,0))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IF(H34="","",VLOOKUP(H34,'サイズ一覧(25年）'!$D:$Z,21,0))</f>
        <v>82500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IF(K34="","",VLOOKUP(K34,'サイズ一覧(25年）'!$D:$Z,21,0))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IF(N34="","",VLOOKUP(N34,'サイズ一覧(25年）'!$D:$Z,21,0))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IF(V34="","",VLOOKUP(V34,'サイズ一覧(25年）'!$D:$Z,21,0))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IF(Y34="","",VLOOKUP(Y34,'サイズ一覧(25年）'!$D:$Z,21,0))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IF(AB34="","",VLOOKUP(AB34,'サイズ一覧(25年）'!$D:$Z,21,0))</f>
        <v>25600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IF(AM34="","",VLOOKUP(AM34,'サイズ一覧(25年）'!$D:$Z,21,0))</f>
        <v>77300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IF(AP34="","",VLOOKUP(AP34,'サイズ一覧(25年）'!$D:$Z,21,0))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IF(BK34="","",VLOOKUP(BK34,'サイズ一覧(25年）'!$D:$Z,21,0))</f>
        <v>26900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IF(BN34="","",VLOOKUP(BN34,'サイズ一覧(25年）'!$D:$Z,21,0))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IF(BQ34="","",VLOOKUP(BQ34,'サイズ一覧(25年）'!$D:$Z,21,0))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IF(BT34="","",VLOOKUP(BT34,'サイズ一覧(25年）'!$D:$Z,21,0))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IF(BW34="","",VLOOKUP(BW34,'サイズ一覧(25年）'!$D:$Z,21,0))</f>
        <v/>
      </c>
    </row>
    <row r="35" spans="1:78" s="134" customFormat="1" ht="21" customHeight="1">
      <c r="A35" s="489"/>
      <c r="B35" s="494"/>
      <c r="C35" s="373" t="s">
        <v>745</v>
      </c>
      <c r="D35" s="377" t="s">
        <v>832</v>
      </c>
      <c r="E35" s="332"/>
      <c r="F35" s="332" t="str">
        <f>IF(E35="","",(VLOOKUP(E35,'サイズ一覧(25年）'!$D:$AG,13,0)))</f>
        <v/>
      </c>
      <c r="G35" s="377" t="str">
        <f>IF(E35="","",VLOOKUP(E35,'サイズ一覧(25年）'!$D:$Z,21,0))</f>
        <v/>
      </c>
      <c r="H35" s="507" t="s">
        <v>1402</v>
      </c>
      <c r="I35" s="332" t="str">
        <f>IF(H35="","",(VLOOKUP(H35,'サイズ一覧(25年）'!$D:$AG,13,0)))</f>
        <v>★◇</v>
      </c>
      <c r="J35" s="377">
        <f>IF(H35="","",VLOOKUP(H35,'サイズ一覧(25年）'!$D:$Z,21,0))</f>
        <v>83400</v>
      </c>
      <c r="K35" s="332"/>
      <c r="L35" s="332" t="str">
        <f>IF(K35="","",(VLOOKUP(K35,'サイズ一覧(25年）'!$D:$AG,13,0)))</f>
        <v/>
      </c>
      <c r="M35" s="332" t="str">
        <f>IF(K35="","",VLOOKUP(K35,'サイズ一覧(25年）'!$D:$Z,21,0))</f>
        <v/>
      </c>
      <c r="N35" s="331"/>
      <c r="O35" s="332" t="str">
        <f>IF(N35="","",(VLOOKUP(N35,'サイズ一覧(25年）'!$D:$AG,13,0)))</f>
        <v/>
      </c>
      <c r="P35" s="377" t="str">
        <f>IF(N35="","",VLOOKUP(N35,'サイズ一覧(25年）'!$D:$Z,21,0))</f>
        <v/>
      </c>
      <c r="Q35" s="175"/>
      <c r="AE35" s="848"/>
      <c r="AF35" s="848"/>
      <c r="AG35" s="848"/>
      <c r="AH35" s="175"/>
      <c r="AI35" s="319"/>
      <c r="AJ35" s="320">
        <v>45</v>
      </c>
      <c r="AK35" s="408" t="s">
        <v>125</v>
      </c>
      <c r="AL35" s="322" t="s">
        <v>876</v>
      </c>
      <c r="AM35" s="508" t="s">
        <v>884</v>
      </c>
      <c r="AN35" s="323" t="str">
        <f>IF(AM35="","",(VLOOKUP(AM35,'サイズ一覧(25年）'!$D:$AG,13,0)))</f>
        <v>★</v>
      </c>
      <c r="AO35" s="324">
        <f>IF(AM35="","",VLOOKUP(AM35,'サイズ一覧(25年）'!$D:$Z,21,0))</f>
        <v>56700</v>
      </c>
      <c r="AP35" s="326"/>
      <c r="AQ35" s="323" t="str">
        <f>IF(AP35="","",(VLOOKUP(AP35,'サイズ一覧(25年）'!$D:$AG,13,0)))</f>
        <v/>
      </c>
      <c r="AR35" s="327" t="str">
        <f>IF(AP35="","",VLOOKUP(AP35,'サイズ一覧(25年）'!$D:$Z,21,0))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572" t="s">
        <v>975</v>
      </c>
      <c r="BJ35" s="893" t="s">
        <v>976</v>
      </c>
      <c r="BK35" s="635" t="s">
        <v>588</v>
      </c>
      <c r="BL35" s="541" t="str">
        <f>IF(BK35="","",(VLOOKUP(BK35,'サイズ一覧(25年）'!$D:$AG,13,0)))</f>
        <v/>
      </c>
      <c r="BM35" s="544">
        <f>IF(BK35="","",VLOOKUP(BK35,'サイズ一覧(25年）'!$D:$Z,21,0))</f>
        <v>28100</v>
      </c>
      <c r="BN35" s="543"/>
      <c r="BO35" s="541" t="str">
        <f>IF(BN35="","",(VLOOKUP(BN35,'サイズ一覧(25年）'!$D:$AG,13,0)))</f>
        <v/>
      </c>
      <c r="BP35" s="544" t="str">
        <f>IF(BN35="","",VLOOKUP(BN35,'サイズ一覧(25年）'!$D:$Z,21,0))</f>
        <v/>
      </c>
      <c r="BQ35" s="635"/>
      <c r="BR35" s="541" t="str">
        <f>IF(BQ35="","",(VLOOKUP(BQ35,'サイズ一覧(25年）'!$D:$AG,13,0)))</f>
        <v/>
      </c>
      <c r="BS35" s="318" t="str">
        <f>IF(BQ35="","",VLOOKUP(BQ35,'サイズ一覧(25年）'!$D:$Z,21,0))</f>
        <v/>
      </c>
      <c r="BT35" s="604"/>
      <c r="BU35" s="605" t="str">
        <f>IF(BT35="","",(VLOOKUP(BT35,'サイズ一覧(25年）'!$D:$AG,13,0)))</f>
        <v/>
      </c>
      <c r="BV35" s="894" t="str">
        <f>IF(BT35="","",VLOOKUP(BT35,'サイズ一覧(25年）'!$D:$Z,21,0))</f>
        <v/>
      </c>
      <c r="BW35" s="635"/>
      <c r="BX35" s="541" t="str">
        <f>IF(BW35="","",(VLOOKUP(BW35,'サイズ一覧(25年）'!$D:$AG,13,0)))</f>
        <v/>
      </c>
      <c r="BY35" s="318" t="str">
        <f>IF(BW35="","",VLOOKUP(BW35,'サイズ一覧(25年）'!$D:$Z,21,0))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IF(E36="","",VLOOKUP(E36,'サイズ一覧(25年）'!$D:$Z,21,0))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IF(H36="","",VLOOKUP(H36,'サイズ一覧(25年）'!$D:$Z,21,0))</f>
        <v>84200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IF(K36="","",VLOOKUP(K36,'サイズ一覧(25年）'!$D:$Z,21,0))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IF(N36="","",VLOOKUP(N36,'サイズ一覧(25年）'!$D:$Z,21,0))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IF(AM36="","",VLOOKUP(AM36,'サイズ一覧(25年）'!$D:$Z,21,0))</f>
        <v>58400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IF(AP36="","",VLOOKUP(AP36,'サイズ一覧(25年）'!$D:$Z,21,0))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IF(BK36="","",VLOOKUP(BK36,'サイズ一覧(25年）'!$D:$Z,21,0))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IF(BN36="","",VLOOKUP(BN36,'サイズ一覧(25年）'!$D:$Z,21,0))</f>
        <v>21800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IF(BQ36="","",VLOOKUP(BQ36,'サイズ一覧(25年）'!$D:$Z,21,0))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IF(BT36="","",VLOOKUP(BT36,'サイズ一覧(25年）'!$D:$Z,21,0))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IF(BW36="","",VLOOKUP(BW36,'サイズ一覧(25年）'!$D:$Z,21,0))</f>
        <v/>
      </c>
    </row>
    <row r="37" spans="1:78" s="134" customFormat="1" ht="21" customHeight="1">
      <c r="A37" s="489"/>
      <c r="B37" s="523"/>
      <c r="C37" s="412" t="s">
        <v>281</v>
      </c>
      <c r="D37" s="463" t="s">
        <v>942</v>
      </c>
      <c r="E37" s="464"/>
      <c r="F37" s="464" t="str">
        <f>IF(E37="","",(VLOOKUP(E37,'サイズ一覧(25年）'!$D:$AG,13,0)))</f>
        <v/>
      </c>
      <c r="G37" s="463" t="str">
        <f>IF(E37="","",VLOOKUP(E37,'サイズ一覧(25年）'!$D:$Z,21,0))</f>
        <v/>
      </c>
      <c r="H37" s="524"/>
      <c r="I37" s="464" t="str">
        <f>IF(H37="","",(VLOOKUP(H37,'サイズ一覧(25年）'!$D:$AG,13,0)))</f>
        <v/>
      </c>
      <c r="J37" s="463" t="str">
        <f>IF(H37="","",VLOOKUP(H37,'サイズ一覧(25年）'!$D:$Z,21,0))</f>
        <v/>
      </c>
      <c r="K37" s="464" t="s">
        <v>282</v>
      </c>
      <c r="L37" s="464" t="str">
        <f>IF(K37="","",(VLOOKUP(K37,'サイズ一覧(25年）'!$D:$AG,13,0)))</f>
        <v>★◇</v>
      </c>
      <c r="M37" s="464">
        <f>IF(K37="","",VLOOKUP(K37,'サイズ一覧(25年）'!$D:$Z,21,0))</f>
        <v>87700</v>
      </c>
      <c r="N37" s="512"/>
      <c r="O37" s="464" t="str">
        <f>IF(N37="","",(VLOOKUP(N37,'サイズ一覧(25年）'!$D:$AG,13,0)))</f>
        <v/>
      </c>
      <c r="P37" s="463" t="str">
        <f>IF(N37="","",VLOOKUP(N37,'サイズ一覧(25年）'!$D:$Z,21,0))</f>
        <v/>
      </c>
      <c r="Q37" s="175"/>
      <c r="R37" s="995" t="s">
        <v>413</v>
      </c>
      <c r="S37" s="995" t="s">
        <v>414</v>
      </c>
      <c r="T37" s="991" t="s">
        <v>937</v>
      </c>
      <c r="U37" s="992"/>
      <c r="V37" s="991" t="s">
        <v>587</v>
      </c>
      <c r="W37" s="1023"/>
      <c r="X37" s="1024"/>
      <c r="Y37" s="991" t="s">
        <v>587</v>
      </c>
      <c r="Z37" s="1013"/>
      <c r="AA37" s="992"/>
      <c r="AB37" s="991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439" t="s">
        <v>1128</v>
      </c>
      <c r="AL37" s="440" t="s">
        <v>1133</v>
      </c>
      <c r="AM37" s="441" t="s">
        <v>1127</v>
      </c>
      <c r="AN37" s="375" t="str">
        <f>IF(AM37="","",(VLOOKUP(AM37,'サイズ一覧(25年）'!$D:$AG,13,0)))</f>
        <v>★</v>
      </c>
      <c r="AO37" s="422">
        <f>IF(AM37="","",VLOOKUP(AM37,'サイズ一覧(25年）'!$D:$Z,21,0))</f>
        <v>59600</v>
      </c>
      <c r="AP37" s="444"/>
      <c r="AQ37" s="375" t="str">
        <f>IF(AP37="","",(VLOOKUP(AP37,'サイズ一覧(25年）'!$D:$AG,13,0)))</f>
        <v/>
      </c>
      <c r="AR37" s="422" t="str">
        <f>IF(AP37="","",VLOOKUP(AP37,'サイズ一覧(25年）'!$D:$Z,21,0))</f>
        <v/>
      </c>
      <c r="AS37" s="62"/>
      <c r="AT37" s="995" t="s">
        <v>413</v>
      </c>
      <c r="AU37" s="991" t="s">
        <v>937</v>
      </c>
      <c r="AV37" s="1013"/>
      <c r="AW37" s="992"/>
      <c r="AX37" s="991" t="s">
        <v>1846</v>
      </c>
      <c r="AY37" s="1013"/>
      <c r="AZ37" s="992"/>
      <c r="BA37" s="991" t="s">
        <v>932</v>
      </c>
      <c r="BB37" s="1013"/>
      <c r="BC37" s="992"/>
      <c r="BD37" s="991" t="s">
        <v>933</v>
      </c>
      <c r="BE37" s="1013"/>
      <c r="BF37" s="992"/>
      <c r="BG37" s="182"/>
      <c r="BH37" s="328"/>
      <c r="BI37" s="527"/>
      <c r="BJ37" s="330">
        <v>10</v>
      </c>
      <c r="BK37" s="331"/>
      <c r="BL37" s="332" t="str">
        <f>IF(BK37="","",(VLOOKUP(BK37,'サイズ一覧(25年）'!$D:$AG,13,0)))</f>
        <v/>
      </c>
      <c r="BM37" s="333" t="str">
        <f>IF(BK37="","",VLOOKUP(BK37,'サイズ一覧(25年）'!$D:$Z,21,0))</f>
        <v/>
      </c>
      <c r="BN37" s="334" t="s">
        <v>269</v>
      </c>
      <c r="BO37" s="332" t="str">
        <f>IF(BN37="","",(VLOOKUP(BN37,'サイズ一覧(25年）'!$D:$AG,13,0)))</f>
        <v/>
      </c>
      <c r="BP37" s="333">
        <f>IF(BN37="","",VLOOKUP(BN37,'サイズ一覧(25年）'!$D:$Z,21,0))</f>
        <v>25400</v>
      </c>
      <c r="BQ37" s="331"/>
      <c r="BR37" s="332" t="str">
        <f>IF(BQ37="","",(VLOOKUP(BQ37,'サイズ一覧(25年）'!$D:$AG,13,0)))</f>
        <v/>
      </c>
      <c r="BS37" s="335" t="str">
        <f>IF(BQ37="","",VLOOKUP(BQ37,'サイズ一覧(25年）'!$D:$Z,21,0))</f>
        <v/>
      </c>
      <c r="BT37" s="331"/>
      <c r="BU37" s="332" t="str">
        <f>IF(BT37="","",(VLOOKUP(BT37,'サイズ一覧(25年）'!$D:$AG,13,0)))</f>
        <v/>
      </c>
      <c r="BV37" s="333" t="str">
        <f>IF(BT37="","",VLOOKUP(BT37,'サイズ一覧(25年）'!$D:$Z,21,0))</f>
        <v/>
      </c>
      <c r="BW37" s="336"/>
      <c r="BX37" s="337" t="str">
        <f>IF(BW37="","",(VLOOKUP(BW37,'サイズ一覧(25年）'!$D:$AG,13,0)))</f>
        <v/>
      </c>
      <c r="BY37" s="528" t="str">
        <f>IF(BW37="","",VLOOKUP(BW37,'サイズ一覧(25年）'!$D:$Z,21,0))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IF(E38="","",VLOOKUP(E38,'サイズ一覧(25年）'!$D:$Z,21,0))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IF(H38="","",VLOOKUP(H38,'サイズ一覧(25年）'!$D:$Z,21,0))</f>
        <v>62200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IF(K38="","",VLOOKUP(K38,'サイズ一覧(25年）'!$D:$Z,21,0))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IF(N38="","",VLOOKUP(N38,'サイズ一覧(25年）'!$D:$Z,21,0))</f>
        <v/>
      </c>
      <c r="Q38" s="175"/>
      <c r="R38" s="996"/>
      <c r="S38" s="996"/>
      <c r="T38" s="993"/>
      <c r="U38" s="994"/>
      <c r="V38" s="993" t="s">
        <v>1728</v>
      </c>
      <c r="W38" s="1025"/>
      <c r="X38" s="1026"/>
      <c r="Y38" s="993" t="s">
        <v>1247</v>
      </c>
      <c r="Z38" s="1016"/>
      <c r="AA38" s="994"/>
      <c r="AB38" s="99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IF(AM38="","",VLOOKUP(AM38,'サイズ一覧(25年）'!$D:$Z,21,0))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IF(AP38="","",VLOOKUP(AP38,'サイズ一覧(25年）'!$D:$Z,21,0))</f>
        <v>68500</v>
      </c>
      <c r="AS38" s="62"/>
      <c r="AT38" s="996"/>
      <c r="AU38" s="993"/>
      <c r="AV38" s="1016"/>
      <c r="AW38" s="994"/>
      <c r="AX38" s="993" t="s">
        <v>424</v>
      </c>
      <c r="AY38" s="1016"/>
      <c r="AZ38" s="994"/>
      <c r="BA38" s="993" t="s">
        <v>935</v>
      </c>
      <c r="BB38" s="1016"/>
      <c r="BC38" s="994"/>
      <c r="BD38" s="99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IF(BK38="","",VLOOKUP(BK38,'サイズ一覧(25年）'!$D:$Z,21,0))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IF(BN38="","",VLOOKUP(BN38,'サイズ一覧(25年）'!$D:$Z,21,0))</f>
        <v>26900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IF(BQ38="","",VLOOKUP(BQ38,'サイズ一覧(25年）'!$D:$Z,21,0))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IF(BT38="","",VLOOKUP(BT38,'サイズ一覧(25年）'!$D:$Z,21,0))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IF(BW38="","",VLOOKUP(BW38,'サイズ一覧(25年）'!$D:$Z,21,0))</f>
        <v/>
      </c>
    </row>
    <row r="39" spans="1:78" s="134" customFormat="1" ht="21" customHeight="1">
      <c r="A39" s="489"/>
      <c r="B39" s="348"/>
      <c r="C39" s="433" t="s">
        <v>1504</v>
      </c>
      <c r="D39" s="438" t="s">
        <v>529</v>
      </c>
      <c r="E39" s="436"/>
      <c r="F39" s="436" t="str">
        <f>IF(E39="","",(VLOOKUP(E39,'サイズ一覧(25年）'!$D:$AG,13,0)))</f>
        <v/>
      </c>
      <c r="G39" s="438" t="str">
        <f>IF(E39="","",VLOOKUP(E39,'サイズ一覧(25年）'!$D:$Z,21,0))</f>
        <v/>
      </c>
      <c r="H39" s="532" t="s">
        <v>1503</v>
      </c>
      <c r="I39" s="436" t="str">
        <f>IF(H39="","",(VLOOKUP(H39,'サイズ一覧(25年）'!$D:$AG,13,0)))</f>
        <v>★◇</v>
      </c>
      <c r="J39" s="438">
        <f>IF(H39="","",VLOOKUP(H39,'サイズ一覧(25年）'!$D:$Z,21,0))</f>
        <v>65500</v>
      </c>
      <c r="K39" s="436"/>
      <c r="L39" s="436" t="str">
        <f>IF(K39="","",(VLOOKUP(K39,'サイズ一覧(25年）'!$D:$AG,13,0)))</f>
        <v/>
      </c>
      <c r="M39" s="436" t="str">
        <f>IF(K39="","",VLOOKUP(K39,'サイズ一覧(25年）'!$D:$Z,21,0))</f>
        <v/>
      </c>
      <c r="N39" s="533"/>
      <c r="O39" s="436" t="str">
        <f>IF(N39="","",(VLOOKUP(N39,'サイズ一覧(25年）'!$D:$AG,13,0)))</f>
        <v/>
      </c>
      <c r="P39" s="438" t="str">
        <f>IF(N39="","",VLOOKUP(N39,'サイズ一覧(25年）'!$D:$Z,21,0))</f>
        <v/>
      </c>
      <c r="Q39" s="175"/>
      <c r="R39" s="525">
        <v>17</v>
      </c>
      <c r="S39" s="263">
        <v>65</v>
      </c>
      <c r="T39" s="401" t="s">
        <v>150</v>
      </c>
      <c r="U39" s="402" t="s">
        <v>832</v>
      </c>
      <c r="V39" s="403" t="s">
        <v>1776</v>
      </c>
      <c r="W39" s="403" t="str">
        <f>IF(V39="","",(VLOOKUP(V39,'サイズ一覧(25年）'!$D:$AG,13,0)))</f>
        <v>⑨</v>
      </c>
      <c r="X39" s="406">
        <f>IF(V39="","",VLOOKUP(V39,'サイズ一覧(25年）'!$D:$Z,21,0))</f>
        <v>42500</v>
      </c>
      <c r="Y39" s="451" t="s">
        <v>1182</v>
      </c>
      <c r="Z39" s="403" t="str">
        <f>IF(Y39="","",(VLOOKUP(Y39,'サイズ一覧(25年）'!$D:$AG,13,0)))</f>
        <v/>
      </c>
      <c r="AA39" s="404">
        <f>IF(Y39="","",VLOOKUP(Y39,'サイズ一覧(25年）'!$D:$Z,21,0))</f>
        <v>38500</v>
      </c>
      <c r="AB39" s="451"/>
      <c r="AC39" s="403" t="str">
        <f>IF(AB39="","",(VLOOKUP(AB39,'サイズ一覧(25年）'!$D:$AG,13,0)))</f>
        <v/>
      </c>
      <c r="AD39" s="404" t="str">
        <f>IF(AB39="","",VLOOKUP(AB39,'サイズ一覧(25年）'!$D:$Z,21,0))</f>
        <v/>
      </c>
      <c r="AE39" s="849"/>
      <c r="AF39" s="849"/>
      <c r="AG39" s="850"/>
      <c r="AH39" s="175"/>
      <c r="AI39" s="319"/>
      <c r="AJ39" s="378">
        <v>50</v>
      </c>
      <c r="AK39" s="666" t="s">
        <v>1333</v>
      </c>
      <c r="AL39" s="300" t="s">
        <v>467</v>
      </c>
      <c r="AM39" s="380" t="s">
        <v>1296</v>
      </c>
      <c r="AN39" s="301" t="str">
        <f>IF(AM39="","",(VLOOKUP(AM39,'サイズ一覧(25年）'!$D:$AG,13,0)))</f>
        <v>★</v>
      </c>
      <c r="AO39" s="381">
        <f>IF(AM39="","",VLOOKUP(AM39,'サイズ一覧(25年）'!$D:$Z,21,0))</f>
        <v>48400</v>
      </c>
      <c r="AP39" s="382"/>
      <c r="AQ39" s="301" t="str">
        <f>IF(AP39="","",(VLOOKUP(AP39,'サイズ一覧(25年）'!$D:$AG,13,0)))</f>
        <v/>
      </c>
      <c r="AR39" s="383" t="str">
        <f>IF(AP39="","",VLOOKUP(AP39,'サイズ一覧(25年）'!$D:$Z,21,0))</f>
        <v/>
      </c>
      <c r="AS39" s="62"/>
      <c r="AT39" s="275">
        <v>17</v>
      </c>
      <c r="AU39" s="490" t="s">
        <v>1252</v>
      </c>
      <c r="AV39" s="534"/>
      <c r="AW39" s="300"/>
      <c r="AX39" s="535" t="s">
        <v>1242</v>
      </c>
      <c r="AY39" s="301" t="str">
        <f>IF(AX39="","",(VLOOKUP(AX39,'サイズ一覧(25年）'!$D:$AG,13,0)))</f>
        <v/>
      </c>
      <c r="AZ39" s="303">
        <f>IF(AX39="","",VLOOKUP(AX39,'サイズ一覧(25年）'!$D:$Z,21,0))</f>
        <v>43200</v>
      </c>
      <c r="BA39" s="536"/>
      <c r="BB39" s="537" t="str">
        <f>IF(BA39="","",(VLOOKUP(BA39,'サイズ一覧(25年）'!$D:$AG,13,0)))</f>
        <v/>
      </c>
      <c r="BC39" s="383" t="str">
        <f>IF(BA39="","",VLOOKUP(BA39,'サイズ一覧(25年）'!$D:$Z,21,0))</f>
        <v/>
      </c>
      <c r="BD39" s="382"/>
      <c r="BE39" s="301" t="str">
        <f>IF(BD39="","",(VLOOKUP(BD39,'サイズ一覧(25年）'!$D:$AG,13,0)))</f>
        <v/>
      </c>
      <c r="BF39" s="381" t="str">
        <f>IF(BD39="","",VLOOKUP(BD39,'サイズ一覧(25年）'!$D:$Z,21,0))</f>
        <v/>
      </c>
      <c r="BG39" s="182"/>
      <c r="BH39" s="328"/>
      <c r="BI39" s="538" t="s">
        <v>373</v>
      </c>
      <c r="BJ39" s="330">
        <v>10</v>
      </c>
      <c r="BK39" s="331"/>
      <c r="BL39" s="332" t="str">
        <f>IF(BK39="","",(VLOOKUP(BK39,'サイズ一覧(25年）'!$D:$AG,13,0)))</f>
        <v/>
      </c>
      <c r="BM39" s="333" t="str">
        <f>IF(BK39="","",VLOOKUP(BK39,'サイズ一覧(25年）'!$D:$Z,21,0))</f>
        <v/>
      </c>
      <c r="BN39" s="334" t="s">
        <v>271</v>
      </c>
      <c r="BO39" s="332" t="str">
        <f>IF(BN39="","",(VLOOKUP(BN39,'サイズ一覧(25年）'!$D:$AG,13,0)))</f>
        <v/>
      </c>
      <c r="BP39" s="333">
        <f>IF(BN39="","",VLOOKUP(BN39,'サイズ一覧(25年）'!$D:$Z,21,0))</f>
        <v>26400</v>
      </c>
      <c r="BQ39" s="331"/>
      <c r="BR39" s="332" t="str">
        <f>IF(BQ39="","",(VLOOKUP(BQ39,'サイズ一覧(25年）'!$D:$AG,13,0)))</f>
        <v/>
      </c>
      <c r="BS39" s="335" t="str">
        <f>IF(BQ39="","",VLOOKUP(BQ39,'サイズ一覧(25年）'!$D:$Z,21,0))</f>
        <v/>
      </c>
      <c r="BT39" s="331"/>
      <c r="BU39" s="332" t="str">
        <f>IF(BT39="","",(VLOOKUP(BT39,'サイズ一覧(25年）'!$D:$AG,13,0)))</f>
        <v/>
      </c>
      <c r="BV39" s="333" t="str">
        <f>IF(BT39="","",VLOOKUP(BT39,'サイズ一覧(25年）'!$D:$Z,21,0))</f>
        <v/>
      </c>
      <c r="BW39" s="336"/>
      <c r="BX39" s="337" t="str">
        <f>IF(BW39="","",(VLOOKUP(BW39,'サイズ一覧(25年）'!$D:$AG,13,0)))</f>
        <v/>
      </c>
      <c r="BY39" s="528" t="str">
        <f>IF(BW39="","",VLOOKUP(BW39,'サイズ一覧(25年）'!$D:$Z,21,0))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IF(E40="","",VLOOKUP(E40,'サイズ一覧(25年）'!$D:$Z,21,0))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IF(H40="","",VLOOKUP(H40,'サイズ一覧(25年）'!$D:$Z,21,0))</f>
        <v>68700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IF(K40="","",VLOOKUP(K40,'サイズ一覧(25年）'!$D:$Z,21,0))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IF(N40="","",VLOOKUP(N40,'サイズ一覧(25年）'!$D:$Z,21,0))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IF(V40="","",VLOOKUP(V40,'サイズ一覧(25年）'!$D:$Z,21,0))</f>
        <v>31900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IF(Y40="","",VLOOKUP(Y40,'サイズ一覧(25年）'!$D:$Z,21,0))</f>
        <v>30300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IF(AB40="","",VLOOKUP(AB40,'サイズ一覧(25年）'!$D:$Z,21,0))</f>
        <v>28300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IF(AM40="","",VLOOKUP(AM40,'サイズ一覧(25年）'!$D:$Z,21,0))</f>
        <v>50300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IF(AP40="","",VLOOKUP(AP40,'サイズ一覧(25年）'!$D:$Z,21,0))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IF(AX40="","",VLOOKUP(AX40,'サイズ一覧(25年）'!$D:$Z,21,0))</f>
        <v>47200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IF(BA40="","",VLOOKUP(BA40,'サイズ一覧(25年）'!$D:$Z,21,0))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IF(BD40="","",VLOOKUP(BD40,'サイズ一覧(25年）'!$D:$Z,21,0))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IF(BK40="","",VLOOKUP(BK40,'サイズ一覧(25年）'!$D:$Z,21,0))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IF(BN40="","",VLOOKUP(BN40,'サイズ一覧(25年）'!$D:$Z,21,0))</f>
        <v>27900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IF(BQ40="","",VLOOKUP(BQ40,'サイズ一覧(25年）'!$D:$Z,21,0))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IF(BT40="","",VLOOKUP(BT40,'サイズ一覧(25年）'!$D:$Z,21,0))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IF(BW40="","",VLOOKUP(BW40,'サイズ一覧(25年）'!$D:$Z,21,0))</f>
        <v/>
      </c>
    </row>
    <row r="41" spans="1:78" s="134" customFormat="1" ht="21" customHeight="1">
      <c r="A41" s="489"/>
      <c r="B41" s="340"/>
      <c r="C41" s="412" t="s">
        <v>284</v>
      </c>
      <c r="D41" s="463" t="s">
        <v>467</v>
      </c>
      <c r="E41" s="464" t="s">
        <v>1737</v>
      </c>
      <c r="F41" s="464" t="str">
        <f>IF(E41="","",(VLOOKUP(E41,'サイズ一覧(25年）'!$D:$AG,13,0)))</f>
        <v>★◇⑨</v>
      </c>
      <c r="G41" s="463">
        <f>IF(E41="","",VLOOKUP(E41,'サイズ一覧(25年）'!$D:$Z,21,0))</f>
        <v>74100</v>
      </c>
      <c r="H41" s="524" t="s">
        <v>1816</v>
      </c>
      <c r="I41" s="464" t="str">
        <f>IF(H41="","",(VLOOKUP(H41,'サイズ一覧(25年）'!$D:$AG,13,0)))</f>
        <v>△★◇</v>
      </c>
      <c r="J41" s="463">
        <f>IF(H41="","",VLOOKUP(H41,'サイズ一覧(25年）'!$D:$Z,21,0))</f>
        <v>69000</v>
      </c>
      <c r="K41" s="464" t="s">
        <v>283</v>
      </c>
      <c r="L41" s="464" t="str">
        <f>IF(K41="","",(VLOOKUP(K41,'サイズ一覧(25年）'!$D:$AG,13,0)))</f>
        <v>★◇</v>
      </c>
      <c r="M41" s="464">
        <f>IF(K41="","",VLOOKUP(K41,'サイズ一覧(25年）'!$D:$Z,21,0))</f>
        <v>69800</v>
      </c>
      <c r="N41" s="512"/>
      <c r="O41" s="464" t="str">
        <f>IF(N41="","",(VLOOKUP(N41,'サイズ一覧(25年）'!$D:$AG,13,0)))</f>
        <v/>
      </c>
      <c r="P41" s="463" t="str">
        <f>IF(N41="","",VLOOKUP(N41,'サイズ一覧(25年）'!$D:$Z,21,0))</f>
        <v/>
      </c>
      <c r="Q41" s="175"/>
      <c r="R41" s="319"/>
      <c r="S41" s="348"/>
      <c r="T41" s="408" t="s">
        <v>62</v>
      </c>
      <c r="U41" s="409" t="s">
        <v>323</v>
      </c>
      <c r="V41" s="323" t="s">
        <v>1787</v>
      </c>
      <c r="W41" s="323" t="str">
        <f>IF(V41="","",(VLOOKUP(V41,'サイズ一覧(25年）'!$D:$AG,13,0)))</f>
        <v>⑨</v>
      </c>
      <c r="X41" s="410">
        <f>IF(V41="","",VLOOKUP(V41,'サイズ一覧(25年）'!$D:$Z,21,0))</f>
        <v>32200</v>
      </c>
      <c r="Y41" s="326" t="s">
        <v>1197</v>
      </c>
      <c r="Z41" s="323" t="str">
        <f>IF(Y41="","",(VLOOKUP(Y41,'サイズ一覧(25年）'!$D:$AG,13,0)))</f>
        <v/>
      </c>
      <c r="AA41" s="411">
        <f>IF(Y41="","",VLOOKUP(Y41,'サイズ一覧(25年）'!$D:$Z,21,0))</f>
        <v>30400</v>
      </c>
      <c r="AB41" s="326" t="s">
        <v>639</v>
      </c>
      <c r="AC41" s="323" t="str">
        <f>IF(AB41="","",(VLOOKUP(AB41,'サイズ一覧(25年）'!$D:$AG,13,0)))</f>
        <v>△</v>
      </c>
      <c r="AD41" s="411">
        <f>IF(AB41="","",VLOOKUP(AB41,'サイズ一覧(25年）'!$D:$Z,21,0))</f>
        <v>28400</v>
      </c>
      <c r="AE41" s="849"/>
      <c r="AF41" s="849"/>
      <c r="AG41" s="850"/>
      <c r="AH41" s="175"/>
      <c r="AI41" s="319"/>
      <c r="AJ41" s="320"/>
      <c r="AK41" s="408" t="s">
        <v>139</v>
      </c>
      <c r="AL41" s="322" t="s">
        <v>750</v>
      </c>
      <c r="AM41" s="508" t="s">
        <v>885</v>
      </c>
      <c r="AN41" s="323" t="str">
        <f>IF(AM41="","",(VLOOKUP(AM41,'サイズ一覧(25年）'!$D:$AG,13,0)))</f>
        <v>★</v>
      </c>
      <c r="AO41" s="324">
        <f>IF(AM41="","",VLOOKUP(AM41,'サイズ一覧(25年）'!$D:$Z,21,0))</f>
        <v>52300</v>
      </c>
      <c r="AP41" s="326"/>
      <c r="AQ41" s="323" t="str">
        <f>IF(AP41="","",(VLOOKUP(AP41,'サイズ一覧(25年）'!$D:$AG,13,0)))</f>
        <v/>
      </c>
      <c r="AR41" s="327" t="str">
        <f>IF(AP41="","",VLOOKUP(AP41,'サイズ一覧(25年）'!$D:$Z,21,0))</f>
        <v/>
      </c>
      <c r="AS41" s="62"/>
      <c r="AT41" s="310"/>
      <c r="AU41" s="581" t="s">
        <v>1251</v>
      </c>
      <c r="AV41" s="906"/>
      <c r="AW41" s="402"/>
      <c r="AX41" s="907" t="s">
        <v>1243</v>
      </c>
      <c r="AY41" s="403" t="str">
        <f>IF(AX41="","",(VLOOKUP(AX41,'サイズ一覧(25年）'!$D:$AG,13,0)))</f>
        <v/>
      </c>
      <c r="AZ41" s="405">
        <f>IF(AX41="","",VLOOKUP(AX41,'サイズ一覧(25年）'!$D:$Z,21,0))</f>
        <v>43700</v>
      </c>
      <c r="BA41" s="908"/>
      <c r="BB41" s="909" t="str">
        <f>IF(BA41="","",(VLOOKUP(BA41,'サイズ一覧(25年）'!$D:$AG,13,0)))</f>
        <v/>
      </c>
      <c r="BC41" s="452" t="str">
        <f>IF(BA41="","",VLOOKUP(BA41,'サイズ一覧(25年）'!$D:$Z,21,0))</f>
        <v/>
      </c>
      <c r="BD41" s="451"/>
      <c r="BE41" s="403" t="str">
        <f>IF(BD41="","",(VLOOKUP(BD41,'サイズ一覧(25年）'!$D:$AG,13,0)))</f>
        <v/>
      </c>
      <c r="BF41" s="582" t="str">
        <f>IF(BD41="","",VLOOKUP(BD41,'サイズ一覧(25年）'!$D:$Z,21,0))</f>
        <v/>
      </c>
      <c r="BG41" s="181"/>
      <c r="BH41" s="310"/>
      <c r="BI41" s="479" t="s">
        <v>374</v>
      </c>
      <c r="BJ41" s="511">
        <v>12</v>
      </c>
      <c r="BK41" s="512"/>
      <c r="BL41" s="541" t="str">
        <f>IF(BK41="","",(VLOOKUP(BK41,'サイズ一覧(25年）'!$D:$AG,13,0)))</f>
        <v/>
      </c>
      <c r="BM41" s="542" t="str">
        <f>IF(BK41="","",VLOOKUP(BK41,'サイズ一覧(25年）'!$D:$Z,21,0))</f>
        <v/>
      </c>
      <c r="BN41" s="543"/>
      <c r="BO41" s="541" t="str">
        <f>IF(BN41="","",(VLOOKUP(BN41,'サイズ一覧(25年）'!$D:$AG,13,0)))</f>
        <v/>
      </c>
      <c r="BP41" s="544" t="str">
        <f>IF(BN41="","",VLOOKUP(BN41,'サイズ一覧(25年）'!$D:$Z,21,0))</f>
        <v/>
      </c>
      <c r="BQ41" s="512"/>
      <c r="BR41" s="464" t="str">
        <f>IF(BQ41="","",(VLOOKUP(BQ41,'サイズ一覧(25年）'!$D:$AG,13,0)))</f>
        <v/>
      </c>
      <c r="BS41" s="418" t="str">
        <f>IF(BQ41="","",VLOOKUP(BQ41,'サイズ一覧(25年）'!$D:$Z,21,0))</f>
        <v/>
      </c>
      <c r="BT41" s="512"/>
      <c r="BU41" s="464" t="str">
        <f>IF(BT41="","",(VLOOKUP(BT41,'サイズ一覧(25年）'!$D:$AG,13,0)))</f>
        <v/>
      </c>
      <c r="BV41" s="513" t="str">
        <f>IF(BT41="","",VLOOKUP(BT41,'サイズ一覧(25年）'!$D:$Z,21,0))</f>
        <v/>
      </c>
      <c r="BW41" s="545" t="s">
        <v>488</v>
      </c>
      <c r="BX41" s="546" t="str">
        <f>IF(BW41="","",(VLOOKUP(BW41,'サイズ一覧(25年）'!$D:$AG,13,0)))</f>
        <v>△</v>
      </c>
      <c r="BY41" s="452">
        <f>IF(BW41="","",VLOOKUP(BW41,'サイズ一覧(25年）'!$D:$Z,21,0))</f>
        <v>27600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IF(E42="","",VLOOKUP(E42,'サイズ一覧(25年）'!$D:$Z,21,0))</f>
        <v>55700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IF(H42="","",VLOOKUP(H42,'サイズ一覧(25年）'!$D:$Z,21,0))</f>
        <v>52500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IF(K42="","",VLOOKUP(K42,'サイズ一覧(25年）'!$D:$Z,21,0))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IF(N42="","",VLOOKUP(N42,'サイズ一覧(25年）'!$D:$Z,21,0))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IF(V42="","",VLOOKUP(V42,'サイズ一覧(25年）'!$D:$Z,21,0))</f>
        <v>37400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IF(Y42="","",VLOOKUP(Y42,'サイズ一覧(25年）'!$D:$Z,21,0))</f>
        <v>35100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IF(AB42="","",VLOOKUP(AB42,'サイズ一覧(25年）'!$D:$Z,21,0))</f>
        <v>32900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IF(AM42="","",VLOOKUP(AM42,'サイズ一覧(25年）'!$D:$Z,21,0))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IF(AP42="","",VLOOKUP(AP42,'サイズ一覧(25年）'!$D:$Z,21,0))</f>
        <v>55300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IF(AX42="","",VLOOKUP(AX42,'サイズ一覧(25年）'!$D:$Z,21,0))</f>
        <v>34300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IF(BA42="","",VLOOKUP(BA42,'サイズ一覧(25年）'!$D:$Z,21,0))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IF(BD42="","",VLOOKUP(BD42,'サイズ一覧(25年）'!$D:$Z,21,0))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IF(BK42="","",VLOOKUP(BK42,'サイズ一覧(25年）'!$D:$Z,21,0))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IF(BN42="","",VLOOKUP(BN42,'サイズ一覧(25年）'!$D:$Z,21,0))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IF(BQ42="","",VLOOKUP(BQ42,'サイズ一覧(25年）'!$D:$Z,21,0))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IF(BT42="","",VLOOKUP(BT42,'サイズ一覧(25年）'!$D:$Z,21,0))</f>
        <v>21400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IF(BW42="","",VLOOKUP(BW42,'サイズ一覧(25年）'!$D:$Z,21,0))</f>
        <v/>
      </c>
    </row>
    <row r="43" spans="1:78" s="134" customFormat="1" ht="21" customHeight="1">
      <c r="A43" s="489"/>
      <c r="B43" s="348"/>
      <c r="C43" s="439" t="s">
        <v>1463</v>
      </c>
      <c r="D43" s="498" t="s">
        <v>833</v>
      </c>
      <c r="E43" s="499"/>
      <c r="F43" s="499" t="str">
        <f>IF(E43="","",(VLOOKUP(E43,'サイズ一覧(25年）'!$D:$AG,13,0)))</f>
        <v/>
      </c>
      <c r="G43" s="498" t="str">
        <f>IF(E43="","",VLOOKUP(E43,'サイズ一覧(25年）'!$D:$Z,21,0))</f>
        <v/>
      </c>
      <c r="H43" s="557" t="s">
        <v>1271</v>
      </c>
      <c r="I43" s="499" t="str">
        <f>IF(H43="","",(VLOOKUP(H43,'サイズ一覧(25年）'!$D:$AG,13,0)))</f>
        <v>★◇</v>
      </c>
      <c r="J43" s="498">
        <f>IF(H43="","",VLOOKUP(H43,'サイズ一覧(25年）'!$D:$Z,21,0))</f>
        <v>65200</v>
      </c>
      <c r="K43" s="499"/>
      <c r="L43" s="499" t="str">
        <f>IF(K43="","",(VLOOKUP(K43,'サイズ一覧(25年）'!$D:$AG,13,0)))</f>
        <v/>
      </c>
      <c r="M43" s="499" t="str">
        <f>IF(K43="","",VLOOKUP(K43,'サイズ一覧(25年）'!$D:$Z,21,0))</f>
        <v/>
      </c>
      <c r="N43" s="558"/>
      <c r="O43" s="499" t="str">
        <f>IF(N43="","",(VLOOKUP(N43,'サイズ一覧(25年）'!$D:$AG,13,0)))</f>
        <v/>
      </c>
      <c r="P43" s="498" t="str">
        <f>IF(N43="","",VLOOKUP(N43,'サイズ一覧(25年）'!$D:$Z,21,0))</f>
        <v/>
      </c>
      <c r="Q43" s="175"/>
      <c r="R43" s="525">
        <v>15</v>
      </c>
      <c r="S43" s="265">
        <v>65</v>
      </c>
      <c r="T43" s="299" t="s">
        <v>75</v>
      </c>
      <c r="U43" s="300" t="s">
        <v>328</v>
      </c>
      <c r="V43" s="301"/>
      <c r="W43" s="301" t="str">
        <f>IF(V43="","",(VLOOKUP(V43,'サイズ一覧(25年）'!$D:$AG,13,0)))</f>
        <v/>
      </c>
      <c r="X43" s="304" t="str">
        <f>IF(V43="","",VLOOKUP(V43,'サイズ一覧(25年）'!$D:$Z,21,0))</f>
        <v/>
      </c>
      <c r="Y43" s="382" t="s">
        <v>1208</v>
      </c>
      <c r="Z43" s="301" t="str">
        <f>IF(Y43="","",(VLOOKUP(Y43,'サイズ一覧(25年）'!$D:$AG,13,0)))</f>
        <v/>
      </c>
      <c r="AA43" s="302">
        <f>IF(Y43="","",VLOOKUP(Y43,'サイズ一覧(25年）'!$D:$Z,21,0))</f>
        <v>13500</v>
      </c>
      <c r="AB43" s="382"/>
      <c r="AC43" s="301" t="str">
        <f>IF(AB43="","",(VLOOKUP(AB43,'サイズ一覧(25年）'!$D:$AG,13,0)))</f>
        <v/>
      </c>
      <c r="AD43" s="302" t="str">
        <f>IF(AB43="","",VLOOKUP(AB43,'サイズ一覧(25年）'!$D:$Z,21,0))</f>
        <v/>
      </c>
      <c r="AE43" s="849"/>
      <c r="AF43" s="849"/>
      <c r="AG43" s="850"/>
      <c r="AH43" s="175"/>
      <c r="AI43" s="319"/>
      <c r="AJ43" s="320"/>
      <c r="AK43" s="408" t="s">
        <v>141</v>
      </c>
      <c r="AL43" s="322" t="s">
        <v>956</v>
      </c>
      <c r="AM43" s="508" t="s">
        <v>1834</v>
      </c>
      <c r="AN43" s="323" t="str">
        <f>IF(AM43="","",(VLOOKUP(AM43,'サイズ一覧(25年）'!$D:$AG,13,0)))</f>
        <v>★</v>
      </c>
      <c r="AO43" s="324">
        <f>IF(AM43="","",VLOOKUP(AM43,'サイズ一覧(25年）'!$D:$Z,21,0))</f>
        <v>56300</v>
      </c>
      <c r="AP43" s="326"/>
      <c r="AQ43" s="323" t="str">
        <f>IF(AP43="","",(VLOOKUP(AP43,'サイズ一覧(25年）'!$D:$AG,13,0)))</f>
        <v/>
      </c>
      <c r="AR43" s="327" t="str">
        <f>IF(AP43="","",VLOOKUP(AP43,'サイズ一覧(25年）'!$D:$Z,21,0))</f>
        <v/>
      </c>
      <c r="AS43" s="62"/>
      <c r="AT43" s="328"/>
      <c r="AU43" s="490" t="s">
        <v>1114</v>
      </c>
      <c r="AV43" s="534"/>
      <c r="AW43" s="571"/>
      <c r="AX43" s="535" t="s">
        <v>705</v>
      </c>
      <c r="AY43" s="301" t="str">
        <f>IF(AX43="","",(VLOOKUP(AX43,'サイズ一覧(25年）'!$D:$AG,13,0)))</f>
        <v/>
      </c>
      <c r="AZ43" s="481">
        <f>IF(AX43="","",VLOOKUP(AX43,'サイズ一覧(25年）'!$D:$Z,21,0))</f>
        <v>39400</v>
      </c>
      <c r="BA43" s="490"/>
      <c r="BB43" s="301" t="str">
        <f>IF(BA43="","",(VLOOKUP(BA43,'サイズ一覧(25年）'!$D:$AG,13,0)))</f>
        <v/>
      </c>
      <c r="BC43" s="383" t="str">
        <f>IF(BA43="","",VLOOKUP(BA43,'サイズ一覧(25年）'!$D:$Z,21,0))</f>
        <v/>
      </c>
      <c r="BD43" s="382"/>
      <c r="BE43" s="301" t="str">
        <f>IF(BD43="","",(VLOOKUP(BD43,'サイズ一覧(25年）'!$D:$AG,13,0)))</f>
        <v/>
      </c>
      <c r="BF43" s="383" t="str">
        <f>IF(BD43="","",VLOOKUP(BD43,'サイズ一覧(25年）'!$D:$Z,21,0))</f>
        <v/>
      </c>
      <c r="BG43" s="181"/>
      <c r="BH43" s="328"/>
      <c r="BI43" s="538" t="s">
        <v>377</v>
      </c>
      <c r="BJ43" s="480">
        <v>8</v>
      </c>
      <c r="BK43" s="305"/>
      <c r="BL43" s="304" t="str">
        <f>IF(BK43="","",(VLOOKUP(BK43,'サイズ一覧(25年）'!$D:$AG,13,0)))</f>
        <v/>
      </c>
      <c r="BM43" s="481" t="str">
        <f>IF(BK43="","",VLOOKUP(BK43,'サイズ一覧(25年）'!$D:$Z,21,0))</f>
        <v/>
      </c>
      <c r="BN43" s="482"/>
      <c r="BO43" s="304" t="str">
        <f>IF(BN43="","",(VLOOKUP(BN43,'サイズ一覧(25年）'!$D:$AG,13,0)))</f>
        <v/>
      </c>
      <c r="BP43" s="481" t="str">
        <f>IF(BN43="","",VLOOKUP(BN43,'サイズ一覧(25年）'!$D:$Z,21,0))</f>
        <v/>
      </c>
      <c r="BQ43" s="305"/>
      <c r="BR43" s="304" t="str">
        <f>IF(BQ43="","",(VLOOKUP(BQ43,'サイズ一覧(25年）'!$D:$AG,13,0)))</f>
        <v/>
      </c>
      <c r="BS43" s="383" t="str">
        <f>IF(BQ43="","",VLOOKUP(BQ43,'サイズ一覧(25年）'!$D:$Z,21,0))</f>
        <v/>
      </c>
      <c r="BT43" s="305" t="s">
        <v>490</v>
      </c>
      <c r="BU43" s="304" t="str">
        <f>IF(BT43="","",(VLOOKUP(BT43,'サイズ一覧(25年）'!$D:$AG,13,0)))</f>
        <v>△</v>
      </c>
      <c r="BV43" s="485">
        <f>IF(BT43="","",VLOOKUP(BT43,'サイズ一覧(25年）'!$D:$Z,21,0))</f>
        <v>24000</v>
      </c>
      <c r="BW43" s="483"/>
      <c r="BX43" s="484" t="str">
        <f>IF(BW43="","",(VLOOKUP(BW43,'サイズ一覧(25年）'!$D:$AG,13,0)))</f>
        <v/>
      </c>
      <c r="BY43" s="562" t="str">
        <f>IF(BW43="","",VLOOKUP(BW43,'サイズ一覧(25年）'!$D:$Z,21,0))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IF(E44="","",VLOOKUP(E44,'サイズ一覧(25年）'!$D:$Z,21,0))</f>
        <v>61400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IF(H44="","",VLOOKUP(H44,'サイズ一覧(25年）'!$D:$Z,21,0))</f>
        <v>56000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IF(K44="","",VLOOKUP(K44,'サイズ一覧(25年）'!$D:$Z,21,0))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IF(N44="","",VLOOKUP(N44,'サイズ一覧(25年）'!$D:$Z,21,0))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IF(V44="","",VLOOKUP(V44,'サイズ一覧(25年）'!$D:$Z,21,0))</f>
        <v>19800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IF(Y44="","",VLOOKUP(Y44,'サイズ一覧(25年）'!$D:$Z,21,0))</f>
        <v>18700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IF(AB44="","",VLOOKUP(AB44,'サイズ一覧(25年）'!$D:$Z,21,0))</f>
        <v>17500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IF(AM44="","",VLOOKUP(AM44,'サイズ一覧(25年）'!$D:$Z,21,0))</f>
        <v>58400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IF(AP44="","",VLOOKUP(AP44,'サイズ一覧(25年）'!$D:$Z,21,0))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IF(AX44="","",VLOOKUP(AX44,'サイズ一覧(25年）'!$D:$Z,21,0))</f>
        <v>51100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IF(BA44="","",VLOOKUP(BA44,'サイズ一覧(25年）'!$D:$Z,21,0))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IF(BD44="","",VLOOKUP(BD44,'サイズ一覧(25年）'!$D:$Z,21,0))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IF(BK44="","",VLOOKUP(BK44,'サイズ一覧(25年）'!$D:$Z,21,0))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IF(BN44="","",VLOOKUP(BN44,'サイズ一覧(25年）'!$D:$Z,21,0))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IF(BQ44="","",VLOOKUP(BQ44,'サイズ一覧(25年）'!$D:$Z,21,0))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IF(BT44="","",VLOOKUP(BT44,'サイズ一覧(25年）'!$D:$Z,21,0))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IF(BW44="","",VLOOKUP(BW44,'サイズ一覧(25年）'!$D:$Z,21,0))</f>
        <v>22800</v>
      </c>
    </row>
    <row r="45" spans="1:78" s="134" customFormat="1" ht="21" customHeight="1">
      <c r="A45" s="489"/>
      <c r="B45" s="348"/>
      <c r="C45" s="412" t="s">
        <v>968</v>
      </c>
      <c r="D45" s="463" t="s">
        <v>876</v>
      </c>
      <c r="E45" s="464" t="s">
        <v>1739</v>
      </c>
      <c r="F45" s="464" t="str">
        <f>IF(E45="","",(VLOOKUP(E45,'サイズ一覧(25年）'!$D:$AG,13,0)))</f>
        <v>★◇⑩</v>
      </c>
      <c r="G45" s="463">
        <f>IF(E45="","",VLOOKUP(E45,'サイズ一覧(25年）'!$D:$Z,21,0))</f>
        <v>64400</v>
      </c>
      <c r="H45" s="524" t="s">
        <v>1405</v>
      </c>
      <c r="I45" s="464" t="str">
        <f>IF(H45="","",(VLOOKUP(H45,'サイズ一覧(25年）'!$D:$AG,13,0)))</f>
        <v>△★◇</v>
      </c>
      <c r="J45" s="463">
        <f>IF(H45="","",VLOOKUP(H45,'サイズ一覧(25年）'!$D:$Z,21,0))</f>
        <v>59000</v>
      </c>
      <c r="K45" s="464"/>
      <c r="L45" s="464" t="str">
        <f>IF(K45="","",(VLOOKUP(K45,'サイズ一覧(25年）'!$D:$AG,13,0)))</f>
        <v/>
      </c>
      <c r="M45" s="464" t="str">
        <f>IF(K45="","",VLOOKUP(K45,'サイズ一覧(25年）'!$D:$Z,21,0))</f>
        <v/>
      </c>
      <c r="N45" s="512"/>
      <c r="O45" s="464" t="str">
        <f>IF(N45="","",(VLOOKUP(N45,'サイズ一覧(25年）'!$D:$AG,13,0)))</f>
        <v/>
      </c>
      <c r="P45" s="463" t="str">
        <f>IF(N45="","",VLOOKUP(N45,'サイズ一覧(25年）'!$D:$Z,21,0))</f>
        <v/>
      </c>
      <c r="Q45" s="175"/>
      <c r="R45" s="319"/>
      <c r="S45" s="348"/>
      <c r="T45" s="465" t="s">
        <v>77</v>
      </c>
      <c r="U45" s="374" t="s">
        <v>333</v>
      </c>
      <c r="V45" s="375"/>
      <c r="W45" s="375" t="str">
        <f>IF(V45="","",(VLOOKUP(V45,'サイズ一覧(25年）'!$D:$AG,13,0)))</f>
        <v/>
      </c>
      <c r="X45" s="332" t="str">
        <f>IF(V45="","",VLOOKUP(V45,'サイズ一覧(25年）'!$D:$Z,21,0))</f>
        <v/>
      </c>
      <c r="Y45" s="376"/>
      <c r="Z45" s="375" t="str">
        <f>IF(Y45="","",(VLOOKUP(Y45,'サイズ一覧(25年）'!$D:$AG,13,0)))</f>
        <v/>
      </c>
      <c r="AA45" s="377" t="str">
        <f>IF(Y45="","",VLOOKUP(Y45,'サイズ一覧(25年）'!$D:$Z,21,0))</f>
        <v/>
      </c>
      <c r="AB45" s="376" t="s">
        <v>647</v>
      </c>
      <c r="AC45" s="375" t="str">
        <f>IF(AB45="","",(VLOOKUP(AB45,'サイズ一覧(25年）'!$D:$AG,13,0)))</f>
        <v>△</v>
      </c>
      <c r="AD45" s="377">
        <f>IF(AB45="","",VLOOKUP(AB45,'サイズ一覧(25年）'!$D:$Z,21,0))</f>
        <v>19000</v>
      </c>
      <c r="AE45" s="849"/>
      <c r="AF45" s="849"/>
      <c r="AG45" s="850"/>
      <c r="AH45" s="175"/>
      <c r="AI45" s="319"/>
      <c r="AJ45" s="378">
        <v>55</v>
      </c>
      <c r="AK45" s="299" t="s">
        <v>143</v>
      </c>
      <c r="AL45" s="379" t="s">
        <v>832</v>
      </c>
      <c r="AM45" s="490" t="s">
        <v>887</v>
      </c>
      <c r="AN45" s="301" t="str">
        <f>IF(AM45="","",(VLOOKUP(AM45,'サイズ一覧(25年）'!$D:$AG,13,0)))</f>
        <v/>
      </c>
      <c r="AO45" s="381">
        <f>IF(AM45="","",VLOOKUP(AM45,'サイズ一覧(25年）'!$D:$Z,21,0))</f>
        <v>48700</v>
      </c>
      <c r="AP45" s="382"/>
      <c r="AQ45" s="301" t="str">
        <f>IF(AP45="","",(VLOOKUP(AP45,'サイズ一覧(25年）'!$D:$AG,13,0)))</f>
        <v/>
      </c>
      <c r="AR45" s="383" t="str">
        <f>IF(AP45="","",VLOOKUP(AP45,'サイズ一覧(25年）'!$D:$Z,21,0))</f>
        <v/>
      </c>
      <c r="AS45" s="62"/>
      <c r="AT45" s="328"/>
      <c r="AU45" s="581" t="s">
        <v>1246</v>
      </c>
      <c r="AV45" s="906"/>
      <c r="AW45" s="919"/>
      <c r="AX45" s="907" t="s">
        <v>1241</v>
      </c>
      <c r="AY45" s="403" t="str">
        <f>IF(AX45="","",(VLOOKUP(AX45,'サイズ一覧(25年）'!$D:$AG,13,0)))</f>
        <v/>
      </c>
      <c r="AZ45" s="542">
        <f>IF(AX45="","",VLOOKUP(AX45,'サイズ一覧(25年）'!$D:$Z,21,0))</f>
        <v>34500</v>
      </c>
      <c r="BA45" s="581"/>
      <c r="BB45" s="403" t="str">
        <f>IF(BA45="","",(VLOOKUP(BA45,'サイズ一覧(25年）'!$D:$AG,13,0)))</f>
        <v/>
      </c>
      <c r="BC45" s="452" t="str">
        <f>IF(BA45="","",VLOOKUP(BA45,'サイズ一覧(25年）'!$D:$Z,21,0))</f>
        <v/>
      </c>
      <c r="BD45" s="451"/>
      <c r="BE45" s="403" t="str">
        <f>IF(BD45="","",(VLOOKUP(BD45,'サイズ一覧(25年）'!$D:$AG,13,0)))</f>
        <v/>
      </c>
      <c r="BF45" s="452" t="str">
        <f>IF(BD45="","",VLOOKUP(BD45,'サイズ一覧(25年）'!$D:$Z,21,0))</f>
        <v/>
      </c>
      <c r="BG45" s="181"/>
      <c r="BH45" s="328"/>
      <c r="BI45" s="538" t="s">
        <v>378</v>
      </c>
      <c r="BJ45" s="480">
        <v>8</v>
      </c>
      <c r="BK45" s="483" t="s">
        <v>276</v>
      </c>
      <c r="BL45" s="484" t="str">
        <f>IF(BK45="","",(VLOOKUP(BK45,'サイズ一覧(25年）'!$D:$AG,13,0)))</f>
        <v>△</v>
      </c>
      <c r="BM45" s="485">
        <f>IF(BK45="","",VLOOKUP(BK45,'サイズ一覧(25年）'!$D:$Z,21,0))</f>
        <v>26400</v>
      </c>
      <c r="BN45" s="563" t="s">
        <v>273</v>
      </c>
      <c r="BO45" s="484" t="str">
        <f>IF(BN45="","",(VLOOKUP(BN45,'サイズ一覧(25年）'!$D:$AG,13,0)))</f>
        <v>△</v>
      </c>
      <c r="BP45" s="485">
        <f>IF(BN45="","",VLOOKUP(BN45,'サイズ一覧(25年）'!$D:$Z,21,0))</f>
        <v>23300</v>
      </c>
      <c r="BQ45" s="305"/>
      <c r="BR45" s="304" t="str">
        <f>IF(BQ45="","",(VLOOKUP(BQ45,'サイズ一覧(25年）'!$D:$AG,13,0)))</f>
        <v/>
      </c>
      <c r="BS45" s="383" t="str">
        <f>IF(BQ45="","",VLOOKUP(BQ45,'サイズ一覧(25年）'!$D:$Z,21,0))</f>
        <v/>
      </c>
      <c r="BT45" s="483"/>
      <c r="BU45" s="484" t="str">
        <f>IF(BT45="","",(VLOOKUP(BT45,'サイズ一覧(25年）'!$D:$AG,13,0)))</f>
        <v/>
      </c>
      <c r="BV45" s="485" t="str">
        <f>IF(BT45="","",VLOOKUP(BT45,'サイズ一覧(25年）'!$D:$Z,21,0))</f>
        <v/>
      </c>
      <c r="BW45" s="483"/>
      <c r="BX45" s="484" t="str">
        <f>IF(BW45="","",(VLOOKUP(BW45,'サイズ一覧(25年）'!$D:$AG,13,0)))</f>
        <v/>
      </c>
      <c r="BY45" s="562" t="str">
        <f>IF(BW45="","",VLOOKUP(BW45,'サイズ一覧(25年）'!$D:$Z,21,0))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IF(E46="","",VLOOKUP(E46,'サイズ一覧(25年）'!$D:$Z,21,0))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IF(H46="","",VLOOKUP(H46,'サイズ一覧(25年）'!$D:$Z,21,0))</f>
        <v>73800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IF(K46="","",VLOOKUP(K46,'サイズ一覧(25年）'!$D:$Z,21,0))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IF(N46="","",VLOOKUP(N46,'サイズ一覧(25年）'!$D:$Z,21,0))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IF(V46="","",VLOOKUP(V46,'サイズ一覧(25年）'!$D:$Z,21,0))</f>
        <v>21400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IF(Y46="","",VLOOKUP(Y46,'サイズ一覧(25年）'!$D:$Z,21,0))</f>
        <v>20300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IF(AB46="","",VLOOKUP(AB46,'サイズ一覧(25年）'!$D:$Z,21,0))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IF(AM46="","",VLOOKUP(AM46,'サイズ一覧(25年）'!$D:$Z,21,0))</f>
        <v>52800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IF(AP46="","",VLOOKUP(AP46,'サイズ一覧(25年）'!$D:$Z,21,0))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IF(AX46="","",VLOOKUP(AX46,'サイズ一覧(25年）'!$D:$Z,21,0))</f>
        <v>27300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IF(BA46="","",VLOOKUP(BA46,'サイズ一覧(25年）'!$D:$Z,21,0))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IF(BD46="","",VLOOKUP(BD46,'サイズ一覧(25年）'!$D:$Z,21,0))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IF(BK46="","",VLOOKUP(BK46,'サイズ一覧(25年）'!$D:$Z,21,0))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IF(BN46="","",VLOOKUP(BN46,'サイズ一覧(25年）'!$D:$Z,21,0))</f>
        <v>25000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IF(BQ46="","",VLOOKUP(BQ46,'サイズ一覧(25年）'!$D:$Z,21,0))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IF(BT46="","",VLOOKUP(BT46,'サイズ一覧(25年）'!$D:$Z,21,0))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IF(BW46="","",VLOOKUP(BW46,'サイズ一覧(25年）'!$D:$Z,21,0))</f>
        <v/>
      </c>
    </row>
    <row r="47" spans="1:78" s="134" customFormat="1" ht="21" customHeight="1">
      <c r="A47" s="255"/>
      <c r="B47" s="348"/>
      <c r="C47" s="312"/>
      <c r="D47" s="463" t="s">
        <v>521</v>
      </c>
      <c r="E47" s="464" t="s">
        <v>1741</v>
      </c>
      <c r="F47" s="464" t="str">
        <f>IF(E47="","",(VLOOKUP(E47,'サイズ一覧(25年）'!$D:$AG,13,0)))</f>
        <v>★◇⑩</v>
      </c>
      <c r="G47" s="463">
        <f>IF(E47="","",VLOOKUP(E47,'サイズ一覧(25年）'!$D:$Z,21,0))</f>
        <v>80300</v>
      </c>
      <c r="H47" s="524"/>
      <c r="I47" s="464" t="str">
        <f>IF(H47="","",(VLOOKUP(H47,'サイズ一覧(25年）'!$D:$AG,13,0)))</f>
        <v/>
      </c>
      <c r="J47" s="463" t="str">
        <f>IF(H47="","",VLOOKUP(H47,'サイズ一覧(25年）'!$D:$Z,21,0))</f>
        <v/>
      </c>
      <c r="K47" s="464"/>
      <c r="L47" s="464" t="str">
        <f>IF(K47="","",(VLOOKUP(K47,'サイズ一覧(25年）'!$D:$AG,13,0)))</f>
        <v/>
      </c>
      <c r="M47" s="464" t="str">
        <f>IF(K47="","",VLOOKUP(K47,'サイズ一覧(25年）'!$D:$Z,21,0))</f>
        <v/>
      </c>
      <c r="N47" s="512"/>
      <c r="O47" s="464" t="str">
        <f>IF(N47="","",(VLOOKUP(N47,'サイズ一覧(25年）'!$D:$AG,13,0)))</f>
        <v/>
      </c>
      <c r="P47" s="463" t="str">
        <f>IF(N47="","",VLOOKUP(N47,'サイズ一覧(25年）'!$D:$Z,21,0))</f>
        <v/>
      </c>
      <c r="Q47" s="175"/>
      <c r="R47" s="319"/>
      <c r="S47" s="348"/>
      <c r="T47" s="373" t="s">
        <v>78</v>
      </c>
      <c r="U47" s="374" t="s">
        <v>336</v>
      </c>
      <c r="V47" s="375" t="s">
        <v>1796</v>
      </c>
      <c r="W47" s="375" t="str">
        <f>IF(V47="","",(VLOOKUP(V47,'サイズ一覧(25年）'!$D:$AG,13,0)))</f>
        <v>⑨</v>
      </c>
      <c r="X47" s="332">
        <f>IF(V47="","",VLOOKUP(V47,'サイズ一覧(25年）'!$D:$Z,21,0))</f>
        <v>24200</v>
      </c>
      <c r="Y47" s="376" t="s">
        <v>1211</v>
      </c>
      <c r="Z47" s="375" t="str">
        <f>IF(Y47="","",(VLOOKUP(Y47,'サイズ一覧(25年）'!$D:$AG,13,0)))</f>
        <v/>
      </c>
      <c r="AA47" s="377">
        <f>IF(Y47="","",VLOOKUP(Y47,'サイズ一覧(25年）'!$D:$Z,21,0))</f>
        <v>23000</v>
      </c>
      <c r="AB47" s="376" t="s">
        <v>648</v>
      </c>
      <c r="AC47" s="375" t="str">
        <f>IF(AB47="","",(VLOOKUP(AB47,'サイズ一覧(25年）'!$D:$AG,13,0)))</f>
        <v>△</v>
      </c>
      <c r="AD47" s="377">
        <f>IF(AB47="","",VLOOKUP(AB47,'サイズ一覧(25年）'!$D:$Z,21,0))</f>
        <v>21500</v>
      </c>
      <c r="AE47" s="849"/>
      <c r="AF47" s="849"/>
      <c r="AG47" s="850"/>
      <c r="AH47" s="175"/>
      <c r="AI47" s="319"/>
      <c r="AJ47" s="320"/>
      <c r="AK47" s="373" t="s">
        <v>1339</v>
      </c>
      <c r="AL47" s="420" t="s">
        <v>956</v>
      </c>
      <c r="AM47" s="421" t="s">
        <v>1300</v>
      </c>
      <c r="AN47" s="375" t="str">
        <f>IF(AM47="","",(VLOOKUP(AM47,'サイズ一覧(25年）'!$D:$AG,13,0)))</f>
        <v>★</v>
      </c>
      <c r="AO47" s="422">
        <f>IF(AM47="","",VLOOKUP(AM47,'サイズ一覧(25年）'!$D:$Z,21,0))</f>
        <v>54800</v>
      </c>
      <c r="AP47" s="376"/>
      <c r="AQ47" s="375" t="str">
        <f>IF(AP47="","",(VLOOKUP(AP47,'サイズ一覧(25年）'!$D:$AG,13,0)))</f>
        <v/>
      </c>
      <c r="AR47" s="335" t="str">
        <f>IF(AP47="","",VLOOKUP(AP47,'サイズ一覧(25年）'!$D:$Z,21,0))</f>
        <v/>
      </c>
      <c r="AS47" s="62"/>
      <c r="AT47" s="275">
        <v>15</v>
      </c>
      <c r="AU47" s="421" t="s">
        <v>195</v>
      </c>
      <c r="AV47" s="924"/>
      <c r="AW47" s="925"/>
      <c r="AX47" s="926"/>
      <c r="AY47" s="442" t="str">
        <f>IF(AX47="","",(VLOOKUP(AX47,'サイズ一覧(25年）'!$D:$AG,13,0)))</f>
        <v/>
      </c>
      <c r="AZ47" s="453" t="str">
        <f>IF(AX47="","",VLOOKUP(AX47,'サイズ一覧(25年）'!$D:$Z,21,0))</f>
        <v/>
      </c>
      <c r="BA47" s="419"/>
      <c r="BB47" s="442" t="str">
        <f>IF(BA47="","",(VLOOKUP(BA47,'サイズ一覧(25年）'!$D:$AG,13,0)))</f>
        <v/>
      </c>
      <c r="BC47" s="445" t="str">
        <f>IF(BA47="","",VLOOKUP(BA47,'サイズ一覧(25年）'!$D:$Z,21,0))</f>
        <v/>
      </c>
      <c r="BD47" s="444" t="s">
        <v>1109</v>
      </c>
      <c r="BE47" s="442" t="str">
        <f>IF(BD47="","",(VLOOKUP(BD47,'サイズ一覧(25年）'!$D:$AG,13,0)))</f>
        <v/>
      </c>
      <c r="BF47" s="445">
        <f>IF(BD47="","",VLOOKUP(BD47,'サイズ一覧(25年）'!$D:$Z,21,0))</f>
        <v>30300</v>
      </c>
      <c r="BG47" s="181"/>
      <c r="BH47" s="328"/>
      <c r="BI47" s="572"/>
      <c r="BJ47" s="511">
        <v>12</v>
      </c>
      <c r="BK47" s="512"/>
      <c r="BL47" s="464" t="str">
        <f>IF(BK47="","",(VLOOKUP(BK47,'サイズ一覧(25年）'!$D:$AG,13,0)))</f>
        <v/>
      </c>
      <c r="BM47" s="513" t="str">
        <f>IF(BK47="","",VLOOKUP(BK47,'サイズ一覧(25年）'!$D:$Z,21,0))</f>
        <v/>
      </c>
      <c r="BN47" s="514" t="s">
        <v>275</v>
      </c>
      <c r="BO47" s="464" t="str">
        <f>IF(BN47="","",(VLOOKUP(BN47,'サイズ一覧(25年）'!$D:$AG,13,0)))</f>
        <v/>
      </c>
      <c r="BP47" s="513">
        <f>IF(BN47="","",VLOOKUP(BN47,'サイズ一覧(25年）'!$D:$Z,21,0))</f>
        <v>27300</v>
      </c>
      <c r="BQ47" s="512"/>
      <c r="BR47" s="464" t="str">
        <f>IF(BQ47="","",(VLOOKUP(BQ47,'サイズ一覧(25年）'!$D:$AG,13,0)))</f>
        <v/>
      </c>
      <c r="BS47" s="418" t="str">
        <f>IF(BQ47="","",VLOOKUP(BQ47,'サイズ一覧(25年）'!$D:$Z,21,0))</f>
        <v/>
      </c>
      <c r="BT47" s="512"/>
      <c r="BU47" s="464" t="str">
        <f>IF(BT47="","",(VLOOKUP(BT47,'サイズ一覧(25年）'!$D:$AG,13,0)))</f>
        <v/>
      </c>
      <c r="BV47" s="513" t="str">
        <f>IF(BT47="","",VLOOKUP(BT47,'サイズ一覧(25年）'!$D:$Z,21,0))</f>
        <v/>
      </c>
      <c r="BW47" s="515"/>
      <c r="BX47" s="516" t="str">
        <f>IF(BW47="","",(VLOOKUP(BW47,'サイズ一覧(25年）'!$D:$AG,13,0)))</f>
        <v/>
      </c>
      <c r="BY47" s="573" t="str">
        <f>IF(BW47="","",VLOOKUP(BW47,'サイズ一覧(25年）'!$D:$Z,21,0))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IF(E48="","",VLOOKUP(E48,'サイズ一覧(25年）'!$D:$Z,21,0))</f>
        <v>64800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IF(H48="","",VLOOKUP(H48,'サイズ一覧(25年）'!$D:$Z,21,0))</f>
        <v>59400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IF(K48="","",VLOOKUP(K48,'サイズ一覧(25年）'!$D:$Z,21,0))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IF(N48="","",VLOOKUP(N48,'サイズ一覧(25年）'!$D:$Z,21,0))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IF(V48="","",VLOOKUP(V48,'サイズ一覧(25年）'!$D:$Z,21,0))</f>
        <v>26800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IF(Y48="","",VLOOKUP(Y48,'サイズ一覧(25年）'!$D:$Z,21,0))</f>
        <v>25300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IF(AB48="","",VLOOKUP(AB48,'サイズ一覧(25年）'!$D:$Z,21,0))</f>
        <v>23700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IF(AM48="","",VLOOKUP(AM48,'サイズ一覧(25年）'!$D:$Z,21,0))</f>
        <v>55800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IF(AP48="","",VLOOKUP(AP48,'サイズ一覧(25年）'!$D:$Z,21,0))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IF(AX48="","",VLOOKUP(AX48,'サイズ一覧(25年）'!$D:$Z,21,0))</f>
        <v>28700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IF(BA48="","",VLOOKUP(BA48,'サイズ一覧(25年）'!$D:$Z,21,0))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IF(BD48="","",VLOOKUP(BD48,'サイズ一覧(25年）'!$D:$Z,21,0))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IF(BK48="","",VLOOKUP(BK48,'サイズ一覧(25年）'!$D:$Z,21,0))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IF(BN48="","",VLOOKUP(BN48,'サイズ一覧(25年）'!$D:$Z,21,0))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IF(BQ48="","",VLOOKUP(BQ48,'サイズ一覧(25年）'!$D:$Z,21,0))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IF(BT48="","",VLOOKUP(BT48,'サイズ一覧(25年）'!$D:$Z,21,0))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IF(BW48="","",VLOOKUP(BW48,'サイズ一覧(25年）'!$D:$Z,21,0))</f>
        <v>27900</v>
      </c>
      <c r="BZ48" s="575"/>
    </row>
    <row r="49" spans="1:78" s="134" customFormat="1" ht="21" customHeight="1">
      <c r="A49" s="255"/>
      <c r="B49" s="181"/>
      <c r="C49" s="439" t="s">
        <v>526</v>
      </c>
      <c r="D49" s="497" t="s">
        <v>289</v>
      </c>
      <c r="E49" s="442" t="s">
        <v>1744</v>
      </c>
      <c r="F49" s="442" t="str">
        <f>IF(E49="","",(VLOOKUP(E49,'サイズ一覧(25年）'!$D:$AG,13,0)))</f>
        <v>★⑨</v>
      </c>
      <c r="G49" s="498">
        <f>IF(E49="","",VLOOKUP(E49,'サイズ一覧(25年）'!$D:$Z,21,0))</f>
        <v>67400</v>
      </c>
      <c r="H49" s="440" t="s">
        <v>1149</v>
      </c>
      <c r="I49" s="442" t="str">
        <f>IF(H49="","",(VLOOKUP(H49,'サイズ一覧(25年）'!$D:$AG,13,0)))</f>
        <v>△★</v>
      </c>
      <c r="J49" s="498">
        <f>IF(H49="","",VLOOKUP(H49,'サイズ一覧(25年）'!$D:$Z,21,0))</f>
        <v>61800</v>
      </c>
      <c r="K49" s="442"/>
      <c r="L49" s="442" t="str">
        <f>IF(K49="","",(VLOOKUP(K49,'サイズ一覧(25年）'!$D:$AG,13,0)))</f>
        <v/>
      </c>
      <c r="M49" s="499" t="str">
        <f>IF(K49="","",VLOOKUP(K49,'サイズ一覧(25年）'!$D:$Z,21,0))</f>
        <v/>
      </c>
      <c r="N49" s="444"/>
      <c r="O49" s="375" t="str">
        <f>IF(N49="","",(VLOOKUP(N49,'サイズ一覧(25年）'!$D:$AG,13,0)))</f>
        <v/>
      </c>
      <c r="P49" s="377" t="str">
        <f>IF(N49="","",VLOOKUP(N49,'サイズ一覧(25年）'!$D:$Z,21,0))</f>
        <v/>
      </c>
      <c r="Q49" s="175"/>
      <c r="R49" s="319"/>
      <c r="S49" s="348"/>
      <c r="T49" s="373" t="s">
        <v>80</v>
      </c>
      <c r="U49" s="374" t="s">
        <v>335</v>
      </c>
      <c r="V49" s="375" t="s">
        <v>1794</v>
      </c>
      <c r="W49" s="375" t="str">
        <f>IF(V49="","",(VLOOKUP(V49,'サイズ一覧(25年）'!$D:$AG,13,0)))</f>
        <v>⑩</v>
      </c>
      <c r="X49" s="332">
        <f>IF(V49="","",VLOOKUP(V49,'サイズ一覧(25年）'!$D:$Z,21,0))</f>
        <v>29300</v>
      </c>
      <c r="Y49" s="376" t="s">
        <v>1213</v>
      </c>
      <c r="Z49" s="375" t="str">
        <f>IF(Y49="","",(VLOOKUP(Y49,'サイズ一覧(25年）'!$D:$AG,13,0)))</f>
        <v/>
      </c>
      <c r="AA49" s="377">
        <f>IF(Y49="","",VLOOKUP(Y49,'サイズ一覧(25年）'!$D:$Z,21,0))</f>
        <v>27800</v>
      </c>
      <c r="AB49" s="376" t="s">
        <v>650</v>
      </c>
      <c r="AC49" s="375" t="str">
        <f>IF(AB49="","",(VLOOKUP(AB49,'サイズ一覧(25年）'!$D:$AG,13,0)))</f>
        <v>△</v>
      </c>
      <c r="AD49" s="377">
        <f>IF(AB49="","",VLOOKUP(AB49,'サイズ一覧(25年）'!$D:$Z,21,0))</f>
        <v>26000</v>
      </c>
      <c r="AE49" s="849"/>
      <c r="AF49" s="849"/>
      <c r="AG49" s="850"/>
      <c r="AH49" s="175"/>
      <c r="AI49" s="319"/>
      <c r="AJ49" s="378">
        <v>60</v>
      </c>
      <c r="AK49" s="299" t="s">
        <v>766</v>
      </c>
      <c r="AL49" s="379" t="s">
        <v>942</v>
      </c>
      <c r="AM49" s="490"/>
      <c r="AN49" s="301" t="str">
        <f>IF(AM49="","",(VLOOKUP(AM49,'サイズ一覧(25年）'!$D:$AG,13,0)))</f>
        <v/>
      </c>
      <c r="AO49" s="381" t="str">
        <f>IF(AM49="","",VLOOKUP(AM49,'サイズ一覧(25年）'!$D:$Z,21,0))</f>
        <v/>
      </c>
      <c r="AP49" s="382" t="s">
        <v>1100</v>
      </c>
      <c r="AQ49" s="301" t="str">
        <f>IF(AP49="","",(VLOOKUP(AP49,'サイズ一覧(25年）'!$D:$AG,13,0)))</f>
        <v/>
      </c>
      <c r="AR49" s="383">
        <f>IF(AP49="","",VLOOKUP(AP49,'サイズ一覧(25年）'!$D:$Z,21,0))</f>
        <v>48200</v>
      </c>
      <c r="AS49" s="62"/>
      <c r="AT49" s="319"/>
      <c r="AU49" s="421" t="s">
        <v>847</v>
      </c>
      <c r="AV49" s="559"/>
      <c r="AW49" s="560"/>
      <c r="AX49" s="561"/>
      <c r="AY49" s="375" t="str">
        <f>IF(AX49="","",(VLOOKUP(AX49,'サイズ一覧(25年）'!$D:$AG,13,0)))</f>
        <v/>
      </c>
      <c r="AZ49" s="333" t="str">
        <f>IF(AX49="","",VLOOKUP(AX49,'サイズ一覧(25年）'!$D:$Z,21,0))</f>
        <v/>
      </c>
      <c r="BA49" s="421"/>
      <c r="BB49" s="375" t="str">
        <f>IF(BA49="","",(VLOOKUP(BA49,'サイズ一覧(25年）'!$D:$AG,13,0)))</f>
        <v/>
      </c>
      <c r="BC49" s="335" t="str">
        <f>IF(BA49="","",VLOOKUP(BA49,'サイズ一覧(25年）'!$D:$Z,21,0))</f>
        <v/>
      </c>
      <c r="BD49" s="376" t="s">
        <v>1107</v>
      </c>
      <c r="BE49" s="375" t="str">
        <f>IF(BD49="","",(VLOOKUP(BD49,'サイズ一覧(25年）'!$D:$AG,13,0)))</f>
        <v/>
      </c>
      <c r="BF49" s="335">
        <f>IF(BD49="","",VLOOKUP(BD49,'サイズ一覧(25年）'!$D:$Z,21,0))</f>
        <v>27400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IF(E50="","",VLOOKUP(E50,'サイズ一覧(25年）'!$D:$Z,21,0))</f>
        <v>71100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IF(H50="","",VLOOKUP(H50,'サイズ一覧(25年）'!$D:$Z,21,0))</f>
        <v>65200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IF(K50="","",VLOOKUP(K50,'サイズ一覧(25年）'!$D:$Z,21,0))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IF(N50="","",VLOOKUP(N50,'サイズ一覧(25年）'!$D:$Z,21,0))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IF(V50="","",VLOOKUP(V50,'サイズ一覧(25年）'!$D:$Z,21,0))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IF(Y50="","",VLOOKUP(Y50,'サイズ一覧(25年）'!$D:$Z,21,0))</f>
        <v>31100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IF(AB50="","",VLOOKUP(AB50,'サイズ一覧(25年）'!$D:$Z,21,0))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IF(AM50="","",VLOOKUP(AM50,'サイズ一覧(25年）'!$D:$Z,21,0))</f>
        <v>43200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IF(AP50="","",VLOOKUP(AP50,'サイズ一覧(25年）'!$D:$Z,21,0))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IF(AX50="","",VLOOKUP(AX50,'サイズ一覧(25年）'!$D:$Z,21,0))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IF(BA50="","",VLOOKUP(BA50,'サイズ一覧(25年）'!$D:$Z,21,0))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IF(BD50="","",VLOOKUP(BD50,'サイズ一覧(25年）'!$D:$Z,21,0))</f>
        <v>29300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439" t="s">
        <v>528</v>
      </c>
      <c r="D51" s="377" t="s">
        <v>538</v>
      </c>
      <c r="E51" s="332"/>
      <c r="F51" s="332" t="str">
        <f>IF(E51="","",(VLOOKUP(E51,'サイズ一覧(25年）'!$D:$AG,13,0)))</f>
        <v/>
      </c>
      <c r="G51" s="377" t="str">
        <f>IF(E51="","",VLOOKUP(E51,'サイズ一覧(25年）'!$D:$Z,21,0))</f>
        <v/>
      </c>
      <c r="H51" s="507" t="s">
        <v>1151</v>
      </c>
      <c r="I51" s="332" t="str">
        <f>IF(H51="","",(VLOOKUP(H51,'サイズ一覧(25年）'!$D:$AG,13,0)))</f>
        <v>△◇</v>
      </c>
      <c r="J51" s="377">
        <f>IF(H51="","",VLOOKUP(H51,'サイズ一覧(25年）'!$D:$Z,21,0))</f>
        <v>68700</v>
      </c>
      <c r="K51" s="332"/>
      <c r="L51" s="332" t="str">
        <f>IF(K51="","",(VLOOKUP(K51,'サイズ一覧(25年）'!$D:$AG,13,0)))</f>
        <v/>
      </c>
      <c r="M51" s="332" t="str">
        <f>IF(K51="","",VLOOKUP(K51,'サイズ一覧(25年）'!$D:$Z,21,0))</f>
        <v/>
      </c>
      <c r="N51" s="331"/>
      <c r="O51" s="332" t="str">
        <f>IF(N51="","",(VLOOKUP(N51,'サイズ一覧(25年）'!$D:$AG,13,0)))</f>
        <v/>
      </c>
      <c r="P51" s="377" t="str">
        <f>IF(N51="","",VLOOKUP(N51,'サイズ一覧(25年）'!$D:$Z,21,0))</f>
        <v/>
      </c>
      <c r="Q51" s="175"/>
      <c r="R51" s="525">
        <v>14</v>
      </c>
      <c r="S51" s="265">
        <v>65</v>
      </c>
      <c r="T51" s="408" t="s">
        <v>89</v>
      </c>
      <c r="U51" s="409" t="s">
        <v>346</v>
      </c>
      <c r="V51" s="323" t="s">
        <v>1803</v>
      </c>
      <c r="W51" s="323" t="str">
        <f>IF(V51="","",(VLOOKUP(V51,'サイズ一覧(25年）'!$D:$AG,13,0)))</f>
        <v>⑨</v>
      </c>
      <c r="X51" s="410">
        <f>IF(V51="","",VLOOKUP(V51,'サイズ一覧(25年）'!$D:$Z,21,0))</f>
        <v>15500</v>
      </c>
      <c r="Y51" s="326" t="s">
        <v>1218</v>
      </c>
      <c r="Z51" s="323" t="str">
        <f>IF(Y51="","",(VLOOKUP(Y51,'サイズ一覧(25年）'!$D:$AG,13,0)))</f>
        <v/>
      </c>
      <c r="AA51" s="411">
        <f>IF(Y51="","",VLOOKUP(Y51,'サイズ一覧(25年）'!$D:$Z,21,0))</f>
        <v>14500</v>
      </c>
      <c r="AB51" s="326" t="s">
        <v>654</v>
      </c>
      <c r="AC51" s="323" t="str">
        <f>IF(AB51="","",(VLOOKUP(AB51,'サイズ一覧(25年）'!$D:$AG,13,0)))</f>
        <v>△</v>
      </c>
      <c r="AD51" s="411">
        <f>IF(AB51="","",VLOOKUP(AB51,'サイズ一覧(25年）'!$D:$Z,21,0))</f>
        <v>13600</v>
      </c>
      <c r="AE51" s="849"/>
      <c r="AF51" s="849"/>
      <c r="AG51" s="850"/>
      <c r="AH51" s="175"/>
      <c r="AI51" s="466"/>
      <c r="AJ51" s="311"/>
      <c r="AK51" s="412" t="s">
        <v>891</v>
      </c>
      <c r="AL51" s="413" t="s">
        <v>892</v>
      </c>
      <c r="AM51" s="579" t="s">
        <v>893</v>
      </c>
      <c r="AN51" s="415" t="str">
        <f>IF(AM51="","",(VLOOKUP(AM51,'サイズ一覧(25年）'!$D:$AG,13,0)))</f>
        <v>★</v>
      </c>
      <c r="AO51" s="416">
        <f>IF(AM51="","",VLOOKUP(AM51,'サイズ一覧(25年）'!$D:$Z,21,0))</f>
        <v>48100</v>
      </c>
      <c r="AP51" s="417"/>
      <c r="AQ51" s="415" t="str">
        <f>IF(AP51="","",(VLOOKUP(AP51,'サイズ一覧(25年）'!$D:$AG,13,0)))</f>
        <v/>
      </c>
      <c r="AR51" s="418" t="str">
        <f>IF(AP51="","",VLOOKUP(AP51,'サイズ一覧(25年）'!$D:$Z,21,0))</f>
        <v/>
      </c>
      <c r="AS51" s="62"/>
      <c r="AT51" s="466"/>
      <c r="AU51" s="576" t="s">
        <v>1117</v>
      </c>
      <c r="AV51" s="932"/>
      <c r="AW51" s="933"/>
      <c r="AX51" s="934"/>
      <c r="AY51" s="315" t="str">
        <f>IF(AX51="","",(VLOOKUP(AX51,'サイズ一覧(25年）'!$D:$AG,13,0)))</f>
        <v/>
      </c>
      <c r="AZ51" s="544" t="str">
        <f>IF(AX51="","",VLOOKUP(AX51,'サイズ一覧(25年）'!$D:$Z,21,0))</f>
        <v/>
      </c>
      <c r="BA51" s="576"/>
      <c r="BB51" s="315" t="str">
        <f>IF(BA51="","",(VLOOKUP(BA51,'サイズ一覧(25年）'!$D:$AG,13,0)))</f>
        <v/>
      </c>
      <c r="BC51" s="318" t="str">
        <f>IF(BA51="","",VLOOKUP(BA51,'サイズ一覧(25年）'!$D:$Z,21,0))</f>
        <v/>
      </c>
      <c r="BD51" s="317" t="s">
        <v>1110</v>
      </c>
      <c r="BE51" s="315" t="str">
        <f>IF(BD51="","",(VLOOKUP(BD51,'サイズ一覧(25年）'!$D:$AG,13,0)))</f>
        <v/>
      </c>
      <c r="BF51" s="318">
        <f>IF(BD51="","",VLOOKUP(BD51,'サイズ一覧(25年）'!$D:$Z,21,0))</f>
        <v>32200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IF(E52="","",VLOOKUP(E52,'サイズ一覧(25年）'!$D:$Z,21,0))</f>
        <v>74900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IF(H52="","",VLOOKUP(H52,'サイズ一覧(25年）'!$D:$Z,21,0))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IF(K52="","",VLOOKUP(K52,'サイズ一覧(25年）'!$D:$Z,21,0))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IF(N52="","",VLOOKUP(N52,'サイズ一覧(25年）'!$D:$Z,21,0))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IF(V52="","",VLOOKUP(V52,'サイズ一覧(25年）'!$D:$Z,21,0))</f>
        <v>17000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IF(Y52="","",VLOOKUP(Y52,'サイズ一覧(25年）'!$D:$Z,21,0))</f>
        <v>16100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IF(AB52="","",VLOOKUP(AB52,'サイズ一覧(25年）'!$D:$Z,21,0))</f>
        <v>15100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IF(AM52="","",VLOOKUP(AM52,'サイズ一覧(25年）'!$D:$Z,21,0))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IF(AP52="","",VLOOKUP(AP52,'サイズ一覧(25年）'!$D:$Z,21,0))</f>
        <v>55700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578" t="s">
        <v>1464</v>
      </c>
      <c r="D53" s="498" t="s">
        <v>529</v>
      </c>
      <c r="E53" s="499"/>
      <c r="F53" s="499" t="str">
        <f>IF(E53="","",(VLOOKUP(E53,'サイズ一覧(25年）'!$D:$AG,13,0)))</f>
        <v/>
      </c>
      <c r="G53" s="498" t="str">
        <f>IF(E53="","",VLOOKUP(E53,'サイズ一覧(25年）'!$D:$Z,21,0))</f>
        <v/>
      </c>
      <c r="H53" s="557" t="s">
        <v>1152</v>
      </c>
      <c r="I53" s="499" t="str">
        <f>IF(H53="","",(VLOOKUP(H53,'サイズ一覧(25年）'!$D:$AG,13,0)))</f>
        <v>★◇</v>
      </c>
      <c r="J53" s="498">
        <f>IF(H53="","",VLOOKUP(H53,'サイズ一覧(25年）'!$D:$Z,21,0))</f>
        <v>77100</v>
      </c>
      <c r="K53" s="499"/>
      <c r="L53" s="499" t="str">
        <f>IF(K53="","",(VLOOKUP(K53,'サイズ一覧(25年）'!$D:$AG,13,0)))</f>
        <v/>
      </c>
      <c r="M53" s="499" t="str">
        <f>IF(K53="","",VLOOKUP(K53,'サイズ一覧(25年）'!$D:$Z,21,0))</f>
        <v/>
      </c>
      <c r="N53" s="558"/>
      <c r="O53" s="499" t="str">
        <f>IF(N53="","",(VLOOKUP(N53,'サイズ一覧(25年）'!$D:$AG,13,0)))</f>
        <v/>
      </c>
      <c r="P53" s="498" t="str">
        <f>IF(N53="","",VLOOKUP(N53,'サイズ一覧(25年）'!$D:$Z,21,0))</f>
        <v/>
      </c>
      <c r="Q53" s="175"/>
      <c r="R53" s="319"/>
      <c r="S53" s="320"/>
      <c r="T53" s="373" t="s">
        <v>91</v>
      </c>
      <c r="U53" s="374" t="s">
        <v>351</v>
      </c>
      <c r="V53" s="375" t="s">
        <v>1801</v>
      </c>
      <c r="W53" s="375" t="str">
        <f>IF(V53="","",(VLOOKUP(V53,'サイズ一覧(25年）'!$D:$AG,13,0)))</f>
        <v>⑨</v>
      </c>
      <c r="X53" s="332">
        <f>IF(V53="","",VLOOKUP(V53,'サイズ一覧(25年）'!$D:$Z,21,0))</f>
        <v>19800</v>
      </c>
      <c r="Y53" s="376" t="s">
        <v>1220</v>
      </c>
      <c r="Z53" s="375" t="str">
        <f>IF(Y53="","",(VLOOKUP(Y53,'サイズ一覧(25年）'!$D:$AG,13,0)))</f>
        <v/>
      </c>
      <c r="AA53" s="377">
        <f>IF(Y53="","",VLOOKUP(Y53,'サイズ一覧(25年）'!$D:$Z,21,0))</f>
        <v>18700</v>
      </c>
      <c r="AB53" s="376" t="s">
        <v>656</v>
      </c>
      <c r="AC53" s="375" t="str">
        <f>IF(AB53="","",(VLOOKUP(AB53,'サイズ一覧(25年）'!$D:$AG,13,0)))</f>
        <v>△</v>
      </c>
      <c r="AD53" s="377">
        <f>IF(AB53="","",VLOOKUP(AB53,'サイズ一覧(25年）'!$D:$Z,21,0))</f>
        <v>17500</v>
      </c>
      <c r="AE53" s="849"/>
      <c r="AF53" s="849"/>
      <c r="AG53" s="850"/>
      <c r="AH53" s="175"/>
      <c r="AI53" s="328"/>
      <c r="AJ53" s="320">
        <v>50</v>
      </c>
      <c r="AK53" s="299" t="s">
        <v>1463</v>
      </c>
      <c r="AL53" s="379" t="s">
        <v>1514</v>
      </c>
      <c r="AM53" s="490" t="s">
        <v>1508</v>
      </c>
      <c r="AN53" s="301" t="str">
        <f>IF(AM53="","",(VLOOKUP(AM53,'サイズ一覧(25年）'!$D:$AG,13,0)))</f>
        <v/>
      </c>
      <c r="AO53" s="381">
        <f>IF(AM53="","",VLOOKUP(AM53,'サイズ一覧(25年）'!$D:$Z,21,0))</f>
        <v>44800</v>
      </c>
      <c r="AP53" s="382"/>
      <c r="AQ53" s="301" t="str">
        <f>IF(AP53="","",(VLOOKUP(AP53,'サイズ一覧(25年）'!$D:$AG,13,0)))</f>
        <v/>
      </c>
      <c r="AR53" s="383" t="str">
        <f>IF(AP53="","",VLOOKUP(AP53,'サイズ一覧(25年）'!$D:$Z,21,0))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IF(E54="","",VLOOKUP(E54,'サイズ一覧(25年）'!$D:$Z,21,0))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IF(H54="","",VLOOKUP(H54,'サイズ一覧(25年）'!$D:$Z,21,0))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IF(K54="","",VLOOKUP(K54,'サイズ一覧(25年）'!$D:$Z,21,0))</f>
        <v>81100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IF(N54="","",VLOOKUP(N54,'サイズ一覧(25年）'!$D:$Z,21,0))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IF(V54="","",VLOOKUP(V54,'サイズ一覧(25年）'!$D:$Z,21,0))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IF(Y54="","",VLOOKUP(Y54,'サイズ一覧(25年）'!$D:$Z,21,0))</f>
        <v>20800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IF(AB54="","",VLOOKUP(AB54,'サイズ一覧(25年）'!$D:$Z,21,0))</f>
        <v>19000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IF(AM54="","",VLOOKUP(AM54,'サイズ一覧(25年）'!$D:$Z,21,0))</f>
        <v>48400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IF(AP54="","",VLOOKUP(AP54,'サイズ一覧(25年）'!$D:$Z,21,0))</f>
        <v/>
      </c>
      <c r="AS54" s="62"/>
      <c r="AU54" s="162"/>
      <c r="BG54" s="181"/>
      <c r="BH54" s="995" t="s">
        <v>413</v>
      </c>
      <c r="BI54" s="1003" t="s">
        <v>937</v>
      </c>
      <c r="BJ54" s="1005" t="s">
        <v>1845</v>
      </c>
      <c r="BK54" s="1005" t="s">
        <v>1458</v>
      </c>
      <c r="BL54" s="1005"/>
      <c r="BM54" s="1005"/>
      <c r="BN54" s="100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299" t="s">
        <v>1123</v>
      </c>
      <c r="D55" s="300" t="s">
        <v>538</v>
      </c>
      <c r="E55" s="301" t="s">
        <v>1751</v>
      </c>
      <c r="F55" s="301" t="str">
        <f>IF(E55="","",(VLOOKUP(E55,'サイズ一覧(25年）'!$D:$AG,13,0)))</f>
        <v>★⑩</v>
      </c>
      <c r="G55" s="302">
        <f>IF(E55="","",VLOOKUP(E55,'サイズ一覧(25年）'!$D:$Z,21,0))</f>
        <v>54100</v>
      </c>
      <c r="H55" s="379" t="s">
        <v>1818</v>
      </c>
      <c r="I55" s="301" t="str">
        <f>IF(H55="","",(VLOOKUP(H55,'サイズ一覧(25年）'!$D:$AG,13,0)))</f>
        <v>△★</v>
      </c>
      <c r="J55" s="302">
        <f>IF(H55="","",VLOOKUP(H55,'サイズ一覧(25年）'!$D:$Z,21,0))</f>
        <v>49600</v>
      </c>
      <c r="K55" s="301"/>
      <c r="L55" s="301" t="str">
        <f>IF(K55="","",(VLOOKUP(K55,'サイズ一覧(25年）'!$D:$AG,13,0)))</f>
        <v/>
      </c>
      <c r="M55" s="302" t="str">
        <f>IF(K55="","",VLOOKUP(K55,'サイズ一覧(25年）'!$D:$Z,21,0))</f>
        <v/>
      </c>
      <c r="N55" s="382"/>
      <c r="O55" s="301" t="str">
        <f>IF(N55="","",(VLOOKUP(N55,'サイズ一覧(25年）'!$D:$AG,13,0)))</f>
        <v/>
      </c>
      <c r="P55" s="302" t="str">
        <f>IF(N55="","",VLOOKUP(N55,'サイズ一覧(25年）'!$D:$Z,21,0))</f>
        <v/>
      </c>
      <c r="Q55" s="175"/>
      <c r="R55" s="466"/>
      <c r="S55" s="311"/>
      <c r="T55" s="412" t="s">
        <v>93</v>
      </c>
      <c r="U55" s="462" t="s">
        <v>356</v>
      </c>
      <c r="V55" s="415"/>
      <c r="W55" s="415" t="str">
        <f>IF(V55="","",(VLOOKUP(V55,'サイズ一覧(25年）'!$D:$AG,13,0)))</f>
        <v/>
      </c>
      <c r="X55" s="464" t="str">
        <f>IF(V55="","",VLOOKUP(V55,'サイズ一覧(25年）'!$D:$Z,21,0))</f>
        <v/>
      </c>
      <c r="Y55" s="417"/>
      <c r="Z55" s="415" t="str">
        <f>IF(Y55="","",(VLOOKUP(Y55,'サイズ一覧(25年）'!$D:$AG,13,0)))</f>
        <v/>
      </c>
      <c r="AA55" s="463" t="str">
        <f>IF(Y55="","",VLOOKUP(Y55,'サイズ一覧(25年）'!$D:$Z,21,0))</f>
        <v/>
      </c>
      <c r="AB55" s="417" t="s">
        <v>658</v>
      </c>
      <c r="AC55" s="415" t="str">
        <f>IF(AB55="","",(VLOOKUP(AB55,'サイズ一覧(25年）'!$D:$AG,13,0)))</f>
        <v/>
      </c>
      <c r="AD55" s="463">
        <f>IF(AB55="","",VLOOKUP(AB55,'サイズ一覧(25年）'!$D:$Z,21,0))</f>
        <v>22700</v>
      </c>
      <c r="AE55" s="849"/>
      <c r="AF55" s="849"/>
      <c r="AG55" s="850"/>
      <c r="AH55" s="175"/>
      <c r="AI55" s="319"/>
      <c r="AJ55" s="320"/>
      <c r="AK55" s="412" t="s">
        <v>133</v>
      </c>
      <c r="AL55" s="413" t="s">
        <v>948</v>
      </c>
      <c r="AM55" s="579" t="s">
        <v>895</v>
      </c>
      <c r="AN55" s="315" t="str">
        <f>IF(AM55="","",(VLOOKUP(AM55,'サイズ一覧(25年）'!$D:$AG,13,0)))</f>
        <v>★</v>
      </c>
      <c r="AO55" s="416">
        <f>IF(AM55="","",VLOOKUP(AM55,'サイズ一覧(25年）'!$D:$Z,21,0))</f>
        <v>49100</v>
      </c>
      <c r="AP55" s="417"/>
      <c r="AQ55" s="415" t="str">
        <f>IF(AP55="","",(VLOOKUP(AP55,'サイズ一覧(25年）'!$D:$AG,13,0)))</f>
        <v/>
      </c>
      <c r="AR55" s="418" t="str">
        <f>IF(AP55="","",VLOOKUP(AP55,'サイズ一覧(25年）'!$D:$Z,21,0))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254" t="s">
        <v>938</v>
      </c>
      <c r="BK55" s="1006" t="s">
        <v>939</v>
      </c>
      <c r="BL55" s="1007"/>
      <c r="BM55" s="1008"/>
      <c r="BN55" s="100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IF(E56="","",VLOOKUP(E56,'サイズ一覧(25年）'!$D:$Z,21,0))</f>
        <v>59000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IF(H56="","",VLOOKUP(H56,'サイズ一覧(25年）'!$D:$Z,21,0))</f>
        <v>55500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IF(K56="","",VLOOKUP(K56,'サイズ一覧(25年）'!$D:$Z,21,0))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IF(N56="","",VLOOKUP(N56,'サイズ一覧(25年）'!$D:$Z,21,0))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IF(V56="","",VLOOKUP(V56,'サイズ一覧(25年）'!$D:$Z,21,0))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IF(Y56="","",VLOOKUP(Y56,'サイズ一覧(25年）'!$D:$Z,21,0))</f>
        <v>14400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IF(AB56="","",VLOOKUP(AB56,'サイズ一覧(25年）'!$D:$Z,21,0))</f>
        <v>13100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IF(AM56="","",VLOOKUP(AM56,'サイズ一覧(25年）'!$D:$Z,21,0))</f>
        <v>43700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IF(AP56="","",VLOOKUP(AP56,'サイズ一覧(25年）'!$D:$Z,21,0))</f>
        <v/>
      </c>
      <c r="AS56" s="62"/>
      <c r="AT56" s="995" t="s">
        <v>413</v>
      </c>
      <c r="AU56" s="995" t="s">
        <v>414</v>
      </c>
      <c r="AV56" s="991" t="s">
        <v>937</v>
      </c>
      <c r="AW56" s="992"/>
      <c r="AX56" s="991" t="s">
        <v>1846</v>
      </c>
      <c r="AY56" s="1013"/>
      <c r="AZ56" s="992"/>
      <c r="BA56" s="663"/>
      <c r="BB56" s="664"/>
      <c r="BC56" s="664"/>
      <c r="BG56" s="181"/>
      <c r="BH56" s="275">
        <v>17.5</v>
      </c>
      <c r="BI56" s="479" t="s">
        <v>382</v>
      </c>
      <c r="BJ56" s="480" t="s">
        <v>383</v>
      </c>
      <c r="BK56" s="305" t="s">
        <v>987</v>
      </c>
      <c r="BL56" s="304" t="str">
        <f>IF(BK56="","",(VLOOKUP(BK56,'サイズ一覧(25年）'!$D:$AG,13,0)))</f>
        <v/>
      </c>
      <c r="BM56" s="562">
        <f>IF(BK56="","",VLOOKUP(BK56,'サイズ一覧(25年）'!$D:$Z,21,0))</f>
        <v>34100</v>
      </c>
      <c r="BN56" s="483"/>
      <c r="BO56" s="484" t="str">
        <f>IF(BN56="","",(VLOOKUP(BN56,'サイズ一覧(25年）'!$D:$AG,13,0)))</f>
        <v/>
      </c>
      <c r="BP56" s="562" t="str">
        <f>IF(BN56="","",VLOOKUP(BN56,'サイズ一覧(25年）'!$D:$Z,21,0))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439" t="s">
        <v>530</v>
      </c>
      <c r="D57" s="497" t="s">
        <v>521</v>
      </c>
      <c r="E57" s="442"/>
      <c r="F57" s="442" t="str">
        <f>IF(E57="","",(VLOOKUP(E57,'サイズ一覧(25年）'!$D:$AG,13,0)))</f>
        <v/>
      </c>
      <c r="G57" s="498" t="str">
        <f>IF(E57="","",VLOOKUP(E57,'サイズ一覧(25年）'!$D:$Z,21,0))</f>
        <v/>
      </c>
      <c r="H57" s="440"/>
      <c r="I57" s="442" t="str">
        <f>IF(H57="","",(VLOOKUP(H57,'サイズ一覧(25年）'!$D:$AG,13,0)))</f>
        <v/>
      </c>
      <c r="J57" s="498" t="str">
        <f>IF(H57="","",VLOOKUP(H57,'サイズ一覧(25年）'!$D:$Z,21,0))</f>
        <v/>
      </c>
      <c r="K57" s="442"/>
      <c r="L57" s="442" t="str">
        <f>IF(K57="","",(VLOOKUP(K57,'サイズ一覧(25年）'!$D:$AG,13,0)))</f>
        <v/>
      </c>
      <c r="M57" s="499" t="str">
        <f>IF(K57="","",VLOOKUP(K57,'サイズ一覧(25年）'!$D:$Z,21,0))</f>
        <v/>
      </c>
      <c r="N57" s="444"/>
      <c r="O57" s="375" t="str">
        <f>IF(N57="","",(VLOOKUP(N57,'サイズ一覧(25年）'!$D:$AG,13,0)))</f>
        <v/>
      </c>
      <c r="P57" s="377" t="str">
        <f>IF(N57="","",VLOOKUP(N57,'サイズ一覧(25年）'!$D:$Z,21,0))</f>
        <v/>
      </c>
      <c r="Q57" s="175"/>
      <c r="R57" s="466"/>
      <c r="S57" s="311"/>
      <c r="T57" s="412" t="s">
        <v>100</v>
      </c>
      <c r="U57" s="462" t="s">
        <v>361</v>
      </c>
      <c r="V57" s="415"/>
      <c r="W57" s="415" t="str">
        <f>IF(V57="","",(VLOOKUP(V57,'サイズ一覧(25年）'!$D:$AG,13,0)))</f>
        <v/>
      </c>
      <c r="X57" s="464" t="str">
        <f>IF(V57="","",VLOOKUP(V57,'サイズ一覧(25年）'!$D:$Z,21,0))</f>
        <v/>
      </c>
      <c r="Y57" s="417" t="s">
        <v>1254</v>
      </c>
      <c r="Z57" s="415" t="str">
        <f>IF(Y57="","",(VLOOKUP(Y57,'サイズ一覧(25年）'!$D:$AG,13,0)))</f>
        <v/>
      </c>
      <c r="AA57" s="463">
        <f>IF(Y57="","",VLOOKUP(Y57,'サイズ一覧(25年）'!$D:$Z,21,0))</f>
        <v>16200</v>
      </c>
      <c r="AB57" s="417" t="s">
        <v>664</v>
      </c>
      <c r="AC57" s="415" t="str">
        <f>IF(AB57="","",(VLOOKUP(AB57,'サイズ一覧(25年）'!$D:$AG,13,0)))</f>
        <v>△</v>
      </c>
      <c r="AD57" s="463">
        <f>IF(AB57="","",VLOOKUP(AB57,'サイズ一覧(25年）'!$D:$Z,21,0))</f>
        <v>14700</v>
      </c>
      <c r="AE57" s="849"/>
      <c r="AF57" s="849"/>
      <c r="AG57" s="850"/>
      <c r="AH57" s="175"/>
      <c r="AI57" s="319"/>
      <c r="AJ57" s="320"/>
      <c r="AK57" s="526" t="s">
        <v>135</v>
      </c>
      <c r="AL57" s="420" t="s">
        <v>407</v>
      </c>
      <c r="AM57" s="421" t="s">
        <v>1432</v>
      </c>
      <c r="AN57" s="375" t="str">
        <f>IF(AM57="","",(VLOOKUP(AM57,'サイズ一覧(25年）'!$D:$AG,13,0)))</f>
        <v>★</v>
      </c>
      <c r="AO57" s="422">
        <f>IF(AM57="","",VLOOKUP(AM57,'サイズ一覧(25年）'!$D:$Z,21,0))</f>
        <v>45700</v>
      </c>
      <c r="AP57" s="376"/>
      <c r="AQ57" s="375" t="str">
        <f>IF(AP57="","",(VLOOKUP(AP57,'サイズ一覧(25年）'!$D:$AG,13,0)))</f>
        <v/>
      </c>
      <c r="AR57" s="335" t="str">
        <f>IF(AP57="","",VLOOKUP(AP57,'サイズ一覧(25年）'!$D:$Z,21,0))</f>
        <v/>
      </c>
      <c r="AS57" s="587"/>
      <c r="AT57" s="996"/>
      <c r="AU57" s="996"/>
      <c r="AV57" s="993"/>
      <c r="AW57" s="994"/>
      <c r="AX57" s="99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IF(BK57="","",VLOOKUP(BK57,'サイズ一覧(25年）'!$D:$Z,21,0))</f>
        <v>35300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IF(BN57="","",VLOOKUP(BN57,'サイズ一覧(25年）'!$D:$Z,21,0))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IF(E58="","",VLOOKUP(E58,'サイズ一覧(25年）'!$D:$Z,21,0))</f>
        <v>62500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IF(H58="","",VLOOKUP(H58,'サイズ一覧(25年）'!$D:$Z,21,0))</f>
        <v>57300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IF(K58="","",VLOOKUP(K58,'サイズ一覧(25年）'!$D:$Z,21,0))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IF(N58="","",VLOOKUP(N58,'サイズ一覧(25年）'!$D:$Z,21,0))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IF(AM58="","",VLOOKUP(AM58,'サイズ一覧(25年）'!$D:$Z,21,0))</f>
        <v>49300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IF(AP58="","",VLOOKUP(AP58,'サイズ一覧(25年）'!$D:$Z,21,0))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IF(AX58="","",VLOOKUP(AX58,'サイズ一覧(25年）'!$D:$Z,21,0))</f>
        <v>75300</v>
      </c>
      <c r="BA58" s="192"/>
      <c r="BB58" s="63"/>
      <c r="BC58" s="181"/>
      <c r="BG58" s="62"/>
      <c r="BH58" s="328"/>
      <c r="BI58" s="862" t="s">
        <v>386</v>
      </c>
      <c r="BJ58" s="863" t="s">
        <v>387</v>
      </c>
      <c r="BK58" s="558" t="s">
        <v>991</v>
      </c>
      <c r="BL58" s="499" t="str">
        <f>IF(BK58="","",(VLOOKUP(BK58,'サイズ一覧(25年）'!$D:$AG,13,0)))</f>
        <v/>
      </c>
      <c r="BM58" s="897">
        <f>IF(BK58="","",VLOOKUP(BK58,'サイズ一覧(25年）'!$D:$Z,21,0))</f>
        <v>37100</v>
      </c>
      <c r="BN58" s="865"/>
      <c r="BO58" s="866" t="str">
        <f>IF(BN58="","",(VLOOKUP(BN58,'サイズ一覧(25年）'!$D:$AG,13,0)))</f>
        <v/>
      </c>
      <c r="BP58" s="897" t="str">
        <f>IF(BN58="","",VLOOKUP(BN58,'サイズ一覧(25年）'!$D:$Z,21,0))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373" t="s">
        <v>417</v>
      </c>
      <c r="D59" s="377" t="s">
        <v>500</v>
      </c>
      <c r="E59" s="332" t="s">
        <v>1746</v>
      </c>
      <c r="F59" s="332" t="str">
        <f>IF(E59="","",(VLOOKUP(E59,'サイズ一覧(25年）'!$D:$AG,13,0)))</f>
        <v>★◇⑨</v>
      </c>
      <c r="G59" s="377">
        <f>IF(E59="","",VLOOKUP(E59,'サイズ一覧(25年）'!$D:$Z,21,0))</f>
        <v>65700</v>
      </c>
      <c r="H59" s="507" t="s">
        <v>1819</v>
      </c>
      <c r="I59" s="332" t="str">
        <f>IF(H59="","",(VLOOKUP(H59,'サイズ一覧(25年）'!$D:$AG,13,0)))</f>
        <v>△★◇</v>
      </c>
      <c r="J59" s="377">
        <f>IF(H59="","",VLOOKUP(H59,'サイズ一覧(25年）'!$D:$Z,21,0))</f>
        <v>60300</v>
      </c>
      <c r="K59" s="332"/>
      <c r="L59" s="332" t="str">
        <f>IF(K59="","",(VLOOKUP(K59,'サイズ一覧(25年）'!$D:$AG,13,0)))</f>
        <v/>
      </c>
      <c r="M59" s="332" t="str">
        <f>IF(K59="","",VLOOKUP(K59,'サイズ一覧(25年）'!$D:$Z,21,0))</f>
        <v/>
      </c>
      <c r="N59" s="331"/>
      <c r="O59" s="332" t="str">
        <f>IF(N59="","",(VLOOKUP(N59,'サイズ一覧(25年）'!$D:$AG,13,0)))</f>
        <v/>
      </c>
      <c r="P59" s="377" t="str">
        <f>IF(N59="","",VLOOKUP(N59,'サイズ一覧(25年）'!$D:$Z,21,0))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526" t="s">
        <v>817</v>
      </c>
      <c r="AL59" s="440" t="s">
        <v>956</v>
      </c>
      <c r="AM59" s="419" t="s">
        <v>1439</v>
      </c>
      <c r="AN59" s="375" t="str">
        <f>IF(AM59="","",(VLOOKUP(AM59,'サイズ一覧(25年）'!$D:$AG,13,0)))</f>
        <v>★</v>
      </c>
      <c r="AO59" s="422">
        <f>IF(AM59="","",VLOOKUP(AM59,'サイズ一覧(25年）'!$D:$Z,21,0))</f>
        <v>51500</v>
      </c>
      <c r="AP59" s="444"/>
      <c r="AQ59" s="442" t="str">
        <f>IF(AP59="","",(VLOOKUP(AP59,'サイズ一覧(25年）'!$D:$AG,13,0)))</f>
        <v/>
      </c>
      <c r="AR59" s="445" t="str">
        <f>IF(AP59="","",VLOOKUP(AP59,'サイズ一覧(25年）'!$D:$Z,21,0))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IF(BK59="","",VLOOKUP(BK59,'サイズ一覧(25年）'!$D:$Z,21,0))</f>
        <v>32100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IF(BN59="","",VLOOKUP(BN59,'サイズ一覧(25年）'!$D:$Z,21,0))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IF(E60="","",VLOOKUP(E60,'サイズ一覧(25年）'!$D:$Z,21,0))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IF(H60="","",VLOOKUP(H60,'サイズ一覧(25年）'!$D:$Z,21,0))</f>
        <v>67000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IF(K60="","",VLOOKUP(K60,'サイズ一覧(25年）'!$D:$Z,21,0))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IF(N60="","",VLOOKUP(N60,'サイズ一覧(25年）'!$D:$Z,21,0))</f>
        <v/>
      </c>
      <c r="Q60" s="175"/>
      <c r="R60" s="995" t="s">
        <v>413</v>
      </c>
      <c r="S60" s="995" t="s">
        <v>414</v>
      </c>
      <c r="T60" s="991" t="s">
        <v>937</v>
      </c>
      <c r="U60" s="992"/>
      <c r="V60" s="991" t="s">
        <v>587</v>
      </c>
      <c r="W60" s="1023"/>
      <c r="X60" s="1024"/>
      <c r="Y60" s="991" t="s">
        <v>587</v>
      </c>
      <c r="Z60" s="1013"/>
      <c r="AA60" s="992"/>
      <c r="AB60" s="991" t="s">
        <v>587</v>
      </c>
      <c r="AC60" s="1013"/>
      <c r="AD60" s="992"/>
      <c r="AE60" s="991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IF(AM60="","",VLOOKUP(AM60,'サイズ一覧(25年）'!$D:$Z,21,0))</f>
        <v>57500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IF(AP60="","",VLOOKUP(AP60,'サイズ一覧(25年）'!$D:$Z,21,0))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329" t="s">
        <v>391</v>
      </c>
      <c r="BJ60" s="330" t="s">
        <v>392</v>
      </c>
      <c r="BK60" s="331" t="s">
        <v>993</v>
      </c>
      <c r="BL60" s="332" t="str">
        <f>IF(BK60="","",(VLOOKUP(BK60,'サイズ一覧(25年）'!$D:$AG,13,0)))</f>
        <v/>
      </c>
      <c r="BM60" s="528">
        <f>IF(BK60="","",VLOOKUP(BK60,'サイズ一覧(25年）'!$D:$Z,21,0))</f>
        <v>34100</v>
      </c>
      <c r="BN60" s="336"/>
      <c r="BO60" s="337" t="str">
        <f>IF(BN60="","",(VLOOKUP(BN60,'サイズ一覧(25年）'!$D:$AG,13,0)))</f>
        <v/>
      </c>
      <c r="BP60" s="528" t="str">
        <f>IF(BN60="","",VLOOKUP(BN60,'サイズ一覧(25年）'!$D:$Z,21,0))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299" t="s">
        <v>1467</v>
      </c>
      <c r="D61" s="300" t="s">
        <v>289</v>
      </c>
      <c r="E61" s="301" t="s">
        <v>1754</v>
      </c>
      <c r="F61" s="301" t="str">
        <f>IF(E61="","",(VLOOKUP(E61,'サイズ一覧(25年）'!$D:$AG,13,0)))</f>
        <v>⑩</v>
      </c>
      <c r="G61" s="302">
        <f>IF(E61="","",VLOOKUP(E61,'サイズ一覧(25年）'!$D:$Z,21,0))</f>
        <v>56800</v>
      </c>
      <c r="H61" s="379" t="s">
        <v>1838</v>
      </c>
      <c r="I61" s="301" t="str">
        <f>IF(H61="","",(VLOOKUP(H61,'サイズ一覧(25年）'!$D:$AG,13,0)))</f>
        <v/>
      </c>
      <c r="J61" s="302">
        <f>IF(H61="","",VLOOKUP(H61,'サイズ一覧(25年）'!$D:$Z,21,0))</f>
        <v>53400</v>
      </c>
      <c r="K61" s="301"/>
      <c r="L61" s="301" t="str">
        <f>IF(K61="","",(VLOOKUP(K61,'サイズ一覧(25年）'!$D:$AG,13,0)))</f>
        <v/>
      </c>
      <c r="M61" s="302" t="str">
        <f>IF(K61="","",VLOOKUP(K61,'サイズ一覧(25年）'!$D:$Z,21,0))</f>
        <v/>
      </c>
      <c r="N61" s="382"/>
      <c r="O61" s="301" t="str">
        <f>IF(N61="","",(VLOOKUP(N61,'サイズ一覧(25年）'!$D:$AG,13,0)))</f>
        <v/>
      </c>
      <c r="P61" s="302" t="str">
        <f>IF(N61="","",VLOOKUP(N61,'サイズ一覧(25年）'!$D:$Z,21,0))</f>
        <v/>
      </c>
      <c r="Q61" s="175"/>
      <c r="R61" s="996"/>
      <c r="S61" s="996"/>
      <c r="T61" s="993"/>
      <c r="U61" s="994"/>
      <c r="V61" s="993" t="s">
        <v>1728</v>
      </c>
      <c r="W61" s="1025"/>
      <c r="X61" s="1026"/>
      <c r="Y61" s="993" t="s">
        <v>1247</v>
      </c>
      <c r="Z61" s="1016"/>
      <c r="AA61" s="994"/>
      <c r="AB61" s="993" t="s">
        <v>670</v>
      </c>
      <c r="AC61" s="1016"/>
      <c r="AD61" s="994"/>
      <c r="AE61" s="993" t="s">
        <v>466</v>
      </c>
      <c r="AF61" s="1016"/>
      <c r="AG61" s="994"/>
      <c r="AH61" s="175"/>
      <c r="AI61" s="319"/>
      <c r="AJ61" s="276">
        <v>60</v>
      </c>
      <c r="AK61" s="401" t="s">
        <v>1283</v>
      </c>
      <c r="AL61" s="448" t="s">
        <v>942</v>
      </c>
      <c r="AM61" s="581" t="s">
        <v>1436</v>
      </c>
      <c r="AN61" s="403" t="str">
        <f>IF(AM61="","",(VLOOKUP(AM61,'サイズ一覧(25年）'!$D:$AG,13,0)))</f>
        <v>★</v>
      </c>
      <c r="AO61" s="582">
        <f>IF(AM61="","",VLOOKUP(AM61,'サイズ一覧(25年）'!$D:$Z,21,0))</f>
        <v>39600</v>
      </c>
      <c r="AP61" s="451"/>
      <c r="AQ61" s="403" t="str">
        <f>IF(AP61="","",(VLOOKUP(AP61,'サイズ一覧(25年）'!$D:$AG,13,0)))</f>
        <v/>
      </c>
      <c r="AR61" s="452" t="str">
        <f>IF(AP61="","",VLOOKUP(AP61,'サイズ一覧(25年）'!$D:$Z,21,0))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IF(BK61="","",VLOOKUP(BK61,'サイズ一覧(25年）'!$D:$Z,21,0))</f>
        <v>35400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IF(BN61="","",VLOOKUP(BN61,'サイズ一覧(25年）'!$D:$Z,21,0))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IF(E62="","",VLOOKUP(E62,'サイズ一覧(25年）'!$D:$Z,21,0))</f>
        <v>59700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IF(H62="","",VLOOKUP(H62,'サイズ一覧(25年）'!$D:$Z,21,0))</f>
        <v>56200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IF(K62="","",VLOOKUP(K62,'サイズ一覧(25年）'!$D:$Z,21,0))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IF(N62="","",VLOOKUP(N62,'サイズ一覧(25年）'!$D:$Z,21,0))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IF(V62="","",VLOOKUP(V62,'サイズ一覧(25年）'!$D:$Z,21,0))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IF(Y62="","",VLOOKUP(Y62,'サイズ一覧(25年）'!$D:$Z,21,0))</f>
        <v>24900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IF(AB62="","",VLOOKUP(AB62,'サイズ一覧(25年）'!$D:$Z,21,0))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IF(AE62="","",VLOOKUP(AE62,'サイズ一覧(25年）'!$D:$Z,21,0))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IF(AM62="","",VLOOKUP(AM62,'サイズ一覧(25年）'!$D:$Z,21,0))</f>
        <v>39400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IF(AP62="","",VLOOKUP(AP62,'サイズ一覧(25年）'!$D:$Z,21,0))</f>
        <v/>
      </c>
      <c r="AS62" s="587"/>
      <c r="AU62" s="162"/>
      <c r="BG62" s="587"/>
      <c r="BH62" s="328"/>
      <c r="BI62" s="527" t="s">
        <v>396</v>
      </c>
      <c r="BJ62" s="596" t="s">
        <v>995</v>
      </c>
      <c r="BK62" s="597"/>
      <c r="BL62" s="598" t="str">
        <f>IF(BK62="","",(VLOOKUP(BK62,'サイズ一覧(25年）'!$D:$AG,13,0)))</f>
        <v/>
      </c>
      <c r="BM62" s="599" t="str">
        <f>IF(BK62="","",VLOOKUP(BK62,'サイズ一覧(25年）'!$D:$Z,21,0))</f>
        <v/>
      </c>
      <c r="BN62" s="597" t="s">
        <v>996</v>
      </c>
      <c r="BO62" s="598" t="str">
        <f>IF(BN62="","",(VLOOKUP(BN62,'サイズ一覧(25年）'!$D:$AG,13,0)))</f>
        <v>△</v>
      </c>
      <c r="BP62" s="599">
        <f>IF(BN62="","",VLOOKUP(BN62,'サイズ一覧(25年）'!$D:$Z,21,0))</f>
        <v>29400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439" t="s">
        <v>532</v>
      </c>
      <c r="D63" s="497" t="s">
        <v>533</v>
      </c>
      <c r="E63" s="442"/>
      <c r="F63" s="442" t="str">
        <f>IF(E63="","",(VLOOKUP(E63,'サイズ一覧(25年）'!$D:$AG,13,0)))</f>
        <v/>
      </c>
      <c r="G63" s="498" t="str">
        <f>IF(E63="","",VLOOKUP(E63,'サイズ一覧(25年）'!$D:$Z,21,0))</f>
        <v/>
      </c>
      <c r="H63" s="440" t="s">
        <v>1821</v>
      </c>
      <c r="I63" s="442" t="str">
        <f>IF(H63="","",(VLOOKUP(H63,'サイズ一覧(25年）'!$D:$AG,13,0)))</f>
        <v>△◇</v>
      </c>
      <c r="J63" s="498">
        <f>IF(H63="","",VLOOKUP(H63,'サイズ一覧(25年）'!$D:$Z,21,0))</f>
        <v>56500</v>
      </c>
      <c r="K63" s="442"/>
      <c r="L63" s="442" t="str">
        <f>IF(K63="","",(VLOOKUP(K63,'サイズ一覧(25年）'!$D:$AG,13,0)))</f>
        <v/>
      </c>
      <c r="M63" s="499" t="str">
        <f>IF(K63="","",VLOOKUP(K63,'サイズ一覧(25年）'!$D:$Z,21,0))</f>
        <v/>
      </c>
      <c r="N63" s="444"/>
      <c r="O63" s="375" t="str">
        <f>IF(N63="","",(VLOOKUP(N63,'サイズ一覧(25年）'!$D:$AG,13,0)))</f>
        <v/>
      </c>
      <c r="P63" s="377" t="str">
        <f>IF(N63="","",VLOOKUP(N63,'サイズ一覧(25年）'!$D:$Z,21,0))</f>
        <v/>
      </c>
      <c r="Q63" s="175"/>
      <c r="R63" s="594"/>
      <c r="S63" s="595"/>
      <c r="T63" s="419" t="s">
        <v>83</v>
      </c>
      <c r="U63" s="375" t="s">
        <v>522</v>
      </c>
      <c r="V63" s="376"/>
      <c r="W63" s="375" t="str">
        <f>IF(V63="","",(VLOOKUP(V63,'サイズ一覧(25年）'!$D:$AG,13,0)))</f>
        <v/>
      </c>
      <c r="X63" s="332" t="str">
        <f>IF(V63="","",VLOOKUP(V63,'サイズ一覧(25年）'!$D:$Z,21,0))</f>
        <v/>
      </c>
      <c r="Y63" s="376"/>
      <c r="Z63" s="375" t="str">
        <f>IF(Y63="","",(VLOOKUP(Y63,'サイズ一覧(25年）'!$D:$AG,13,0)))</f>
        <v/>
      </c>
      <c r="AA63" s="332" t="str">
        <f>IF(Y63="","",VLOOKUP(Y63,'サイズ一覧(25年）'!$D:$Z,21,0))</f>
        <v/>
      </c>
      <c r="AB63" s="376"/>
      <c r="AC63" s="375" t="str">
        <f>IF(AB63="","",(VLOOKUP(AB63,'サイズ一覧(25年）'!$D:$AG,13,0)))</f>
        <v/>
      </c>
      <c r="AD63" s="332" t="str">
        <f>IF(AB63="","",VLOOKUP(AB63,'サイズ一覧(25年）'!$D:$Z,21,0))</f>
        <v/>
      </c>
      <c r="AE63" s="376" t="s">
        <v>545</v>
      </c>
      <c r="AF63" s="375" t="str">
        <f>IF(AE63="","",(VLOOKUP(AE63,'サイズ一覧(25年）'!$D:$AG,13,0)))</f>
        <v>△</v>
      </c>
      <c r="AG63" s="377">
        <f>IF(AE63="","",VLOOKUP(AE63,'サイズ一覧(25年）'!$D:$Z,21,0))</f>
        <v>24200</v>
      </c>
      <c r="AH63" s="175"/>
      <c r="AI63" s="328"/>
      <c r="AJ63" s="320"/>
      <c r="AK63" s="408"/>
      <c r="AL63" s="322" t="s">
        <v>1807</v>
      </c>
      <c r="AM63" s="321" t="s">
        <v>1808</v>
      </c>
      <c r="AN63" s="323" t="str">
        <f>IF(AM63="","",(VLOOKUP(AM63,'サイズ一覧(25年）'!$D:$AG,13,0)))</f>
        <v/>
      </c>
      <c r="AO63" s="324">
        <f>IF(AM63="","",VLOOKUP(AM63,'サイズ一覧(25年）'!$D:$Z,21,0))</f>
        <v>41700</v>
      </c>
      <c r="AP63" s="326"/>
      <c r="AQ63" s="323" t="str">
        <f>IF(AP63="","",(VLOOKUP(AP63,'サイズ一覧(25年）'!$D:$AG,13,0)))</f>
        <v/>
      </c>
      <c r="AR63" s="327" t="str">
        <f>IF(AP63="","",VLOOKUP(AP63,'サイズ一覧(25年）'!$D:$Z,21,0))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IF(BK63="","",VLOOKUP(BK63,'サイズ一覧(25年）'!$D:$Z,21,0))</f>
        <v>32400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IF(BN63="","",VLOOKUP(BN63,'サイズ一覧(25年）'!$D:$Z,21,0))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IF(E64="","",VLOOKUP(E64,'サイズ一覧(25年）'!$D:$Z,21,0))</f>
        <v>61500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IF(H64="","",VLOOKUP(H64,'サイズ一覧(25年）'!$D:$Z,21,0))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IF(K64="","",VLOOKUP(K64,'サイズ一覧(25年）'!$D:$Z,21,0))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IF(N64="","",VLOOKUP(N64,'サイズ一覧(25年）'!$D:$Z,21,0))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IF(V64="","",VLOOKUP(V64,'サイズ一覧(25年）'!$D:$Z,21,0))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IF(Y64="","",VLOOKUP(Y64,'サイズ一覧(25年）'!$D:$Z,21,0))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IF(AB64="","",VLOOKUP(AB64,'サイズ一覧(25年）'!$D:$Z,21,0))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IF(AE64="","",VLOOKUP(AE64,'サイズ一覧(25年）'!$D:$Z,21,0))</f>
        <v>25400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IF(AM64="","",VLOOKUP(AM64,'サイズ一覧(25年）'!$D:$Z,21,0))</f>
        <v>43100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IF(AP64="","",VLOOKUP(AP64,'サイズ一覧(25年）'!$D:$Z,21,0))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572" t="s">
        <v>984</v>
      </c>
      <c r="BJ64" s="603" t="s">
        <v>1134</v>
      </c>
      <c r="BK64" s="604" t="s">
        <v>1131</v>
      </c>
      <c r="BL64" s="598" t="str">
        <f>IF(BK64="","",(VLOOKUP(BK64,'サイズ一覧(25年）'!$D:$AG,13,0)))</f>
        <v/>
      </c>
      <c r="BM64" s="599">
        <f>IF(BK64="","",VLOOKUP(BK64,'サイズ一覧(25年）'!$D:$Z,21,0))</f>
        <v>41100</v>
      </c>
      <c r="BN64" s="604"/>
      <c r="BO64" s="605" t="str">
        <f>IF(BN64="","",(VLOOKUP(BN64,'サイズ一覧(25年）'!$D:$AG,13,0)))</f>
        <v/>
      </c>
      <c r="BP64" s="606" t="str">
        <f>IF(BN64="","",VLOOKUP(BN64,'サイズ一覧(25年）'!$D:$Z,21,0))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373" t="s">
        <v>534</v>
      </c>
      <c r="D65" s="377" t="s">
        <v>467</v>
      </c>
      <c r="E65" s="332"/>
      <c r="F65" s="332" t="str">
        <f>IF(E65="","",(VLOOKUP(E65,'サイズ一覧(25年）'!$D:$AG,13,0)))</f>
        <v/>
      </c>
      <c r="G65" s="377" t="str">
        <f>IF(E65="","",VLOOKUP(E65,'サイズ一覧(25年）'!$D:$Z,21,0))</f>
        <v/>
      </c>
      <c r="H65" s="507" t="s">
        <v>1839</v>
      </c>
      <c r="I65" s="332" t="str">
        <f>IF(H65="","",(VLOOKUP(H65,'サイズ一覧(25年）'!$D:$AG,13,0)))</f>
        <v>★◇</v>
      </c>
      <c r="J65" s="377">
        <f>IF(H65="","",VLOOKUP(H65,'サイズ一覧(25年）'!$D:$Z,21,0))</f>
        <v>62900</v>
      </c>
      <c r="K65" s="332"/>
      <c r="L65" s="332" t="str">
        <f>IF(K65="","",(VLOOKUP(K65,'サイズ一覧(25年）'!$D:$AG,13,0)))</f>
        <v/>
      </c>
      <c r="M65" s="332" t="str">
        <f>IF(K65="","",VLOOKUP(K65,'サイズ一覧(25年）'!$D:$Z,21,0))</f>
        <v/>
      </c>
      <c r="N65" s="331"/>
      <c r="O65" s="332" t="str">
        <f>IF(N65="","",(VLOOKUP(N65,'サイズ一覧(25年）'!$D:$AG,13,0)))</f>
        <v/>
      </c>
      <c r="P65" s="377" t="str">
        <f>IF(N65="","",VLOOKUP(N65,'サイズ一覧(25年）'!$D:$Z,21,0))</f>
        <v/>
      </c>
      <c r="Q65" s="175"/>
      <c r="R65" s="525">
        <v>14</v>
      </c>
      <c r="S65" s="378">
        <v>70</v>
      </c>
      <c r="T65" s="490" t="s">
        <v>94</v>
      </c>
      <c r="U65" s="301" t="s">
        <v>330</v>
      </c>
      <c r="V65" s="382" t="s">
        <v>1806</v>
      </c>
      <c r="W65" s="301" t="str">
        <f>IF(V65="","",(VLOOKUP(V65,'サイズ一覧(25年）'!$D:$AG,13,0)))</f>
        <v>⑨</v>
      </c>
      <c r="X65" s="304">
        <f>IF(V65="","",VLOOKUP(V65,'サイズ一覧(25年）'!$D:$Z,21,0))</f>
        <v>17100</v>
      </c>
      <c r="Y65" s="382" t="s">
        <v>1221</v>
      </c>
      <c r="Z65" s="301" t="str">
        <f>IF(Y65="","",(VLOOKUP(Y65,'サイズ一覧(25年）'!$D:$AG,13,0)))</f>
        <v/>
      </c>
      <c r="AA65" s="304">
        <f>IF(Y65="","",VLOOKUP(Y65,'サイズ一覧(25年）'!$D:$Z,21,0))</f>
        <v>16200</v>
      </c>
      <c r="AB65" s="382" t="s">
        <v>659</v>
      </c>
      <c r="AC65" s="301" t="str">
        <f>IF(AB65="","",(VLOOKUP(AB65,'サイズ一覧(25年）'!$D:$AG,13,0)))</f>
        <v>△</v>
      </c>
      <c r="AD65" s="304">
        <f>IF(AB65="","",VLOOKUP(AB65,'サイズ一覧(25年）'!$D:$Z,21,0))</f>
        <v>15200</v>
      </c>
      <c r="AE65" s="382"/>
      <c r="AF65" s="301" t="str">
        <f>IF(AE65="","",(VLOOKUP(AE65,'サイズ一覧(25年）'!$D:$AG,13,0)))</f>
        <v/>
      </c>
      <c r="AG65" s="302" t="str">
        <f>IF(AE65="","",VLOOKUP(AE65,'サイズ一覧(25年）'!$D:$Z,21,0))</f>
        <v/>
      </c>
      <c r="AH65" s="175"/>
      <c r="AI65" s="319"/>
      <c r="AJ65" s="311"/>
      <c r="AK65" s="412" t="s">
        <v>131</v>
      </c>
      <c r="AL65" s="413" t="s">
        <v>371</v>
      </c>
      <c r="AM65" s="579" t="s">
        <v>899</v>
      </c>
      <c r="AN65" s="415" t="str">
        <f>IF(AM65="","",(VLOOKUP(AM65,'サイズ一覧(25年）'!$D:$AG,13,0)))</f>
        <v>★</v>
      </c>
      <c r="AO65" s="416">
        <f>IF(AM65="","",VLOOKUP(AM65,'サイズ一覧(25年）'!$D:$Z,21,0))</f>
        <v>47100</v>
      </c>
      <c r="AP65" s="417"/>
      <c r="AQ65" s="415" t="str">
        <f>IF(AP65="","",(VLOOKUP(AP65,'サイズ一覧(25年）'!$D:$AG,13,0)))</f>
        <v/>
      </c>
      <c r="AR65" s="418" t="str">
        <f>IF(AP65="","",VLOOKUP(AP65,'サイズ一覧(25年）'!$D:$Z,21,0))</f>
        <v/>
      </c>
      <c r="AS65" s="62"/>
      <c r="AT65" s="995" t="s">
        <v>413</v>
      </c>
      <c r="AU65" s="1009" t="s">
        <v>937</v>
      </c>
      <c r="AV65" s="1010"/>
      <c r="AW65" s="608"/>
      <c r="AX65" s="991" t="s">
        <v>1846</v>
      </c>
      <c r="AY65" s="1013"/>
      <c r="AZ65" s="992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IF(BK65="","",VLOOKUP(BK65,'サイズ一覧(25年）'!$D:$Z,21,0))</f>
        <v>35300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IF(BN65="","",VLOOKUP(BN65,'サイズ一覧(25年）'!$D:$Z,21,0))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IF(E66="","",VLOOKUP(E66,'サイズ一覧(25年）'!$D:$Z,21,0))</f>
        <v>56600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IF(H66="","",VLOOKUP(H66,'サイズ一覧(25年）'!$D:$Z,21,0))</f>
        <v>51800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IF(K66="","",VLOOKUP(K66,'サイズ一覧(25年）'!$D:$Z,21,0))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IF(N66="","",VLOOKUP(N66,'サイズ一覧(25年）'!$D:$Z,21,0))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IF(V66="","",VLOOKUP(V66,'サイズ一覧(25年）'!$D:$Z,21,0))</f>
        <v>18600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IF(Y66="","",VLOOKUP(Y66,'サイズ一覧(25年）'!$D:$Z,21,0))</f>
        <v>17500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IF(AB66="","",VLOOKUP(AB66,'サイズ一覧(25年）'!$D:$Z,21,0))</f>
        <v>16400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IF(AE66="","",VLOOKUP(AE66,'サイズ一覧(25年）'!$D:$Z,21,0))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IF(AM66="","",VLOOKUP(AM66,'サイズ一覧(25年）'!$D:$Z,21,0))</f>
        <v>35400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IF(AP66="","",VLOOKUP(AP66,'サイズ一覧(25年）'!$D:$Z,21,0))</f>
        <v/>
      </c>
      <c r="AS66" s="62"/>
      <c r="AT66" s="996"/>
      <c r="AU66" s="1011"/>
      <c r="AV66" s="1012"/>
      <c r="AW66" s="843" t="s">
        <v>1429</v>
      </c>
      <c r="AX66" s="1004" t="s">
        <v>469</v>
      </c>
      <c r="AY66" s="1014"/>
      <c r="AZ66" s="1015"/>
      <c r="BG66" s="62"/>
      <c r="BH66" s="328"/>
      <c r="BI66" s="479" t="s">
        <v>398</v>
      </c>
      <c r="BJ66" s="480" t="s">
        <v>322</v>
      </c>
      <c r="BK66" s="483" t="s">
        <v>1000</v>
      </c>
      <c r="BL66" s="484" t="str">
        <f>IF(BK66="","",(VLOOKUP(BK66,'サイズ一覧(25年）'!$D:$AG,13,0)))</f>
        <v/>
      </c>
      <c r="BM66" s="562">
        <f>IF(BK66="","",VLOOKUP(BK66,'サイズ一覧(25年）'!$D:$Z,21,0))</f>
        <v>29200</v>
      </c>
      <c r="BN66" s="483"/>
      <c r="BO66" s="484" t="str">
        <f>IF(BN66="","",(VLOOKUP(BN66,'サイズ一覧(25年）'!$D:$AG,13,0)))</f>
        <v/>
      </c>
      <c r="BP66" s="562" t="str">
        <f>IF(BN66="","",VLOOKUP(BN66,'サイズ一覧(25年）'!$D:$Z,21,0))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433" t="s">
        <v>421</v>
      </c>
      <c r="D67" s="438" t="s">
        <v>419</v>
      </c>
      <c r="E67" s="436"/>
      <c r="F67" s="436" t="str">
        <f>IF(E67="","",(VLOOKUP(E67,'サイズ一覧(25年）'!$D:$AG,13,0)))</f>
        <v/>
      </c>
      <c r="G67" s="438" t="str">
        <f>IF(E67="","",VLOOKUP(E67,'サイズ一覧(25年）'!$D:$Z,21,0))</f>
        <v/>
      </c>
      <c r="H67" s="532" t="s">
        <v>1162</v>
      </c>
      <c r="I67" s="436" t="str">
        <f>IF(H67="","",(VLOOKUP(H67,'サイズ一覧(25年）'!$D:$AG,13,0)))</f>
        <v>△</v>
      </c>
      <c r="J67" s="438">
        <f>IF(H67="","",VLOOKUP(H67,'サイズ一覧(25年）'!$D:$Z,21,0))</f>
        <v>51000</v>
      </c>
      <c r="K67" s="436"/>
      <c r="L67" s="436" t="str">
        <f>IF(K67="","",(VLOOKUP(K67,'サイズ一覧(25年）'!$D:$AG,13,0)))</f>
        <v/>
      </c>
      <c r="M67" s="436" t="str">
        <f>IF(K67="","",VLOOKUP(K67,'サイズ一覧(25年）'!$D:$Z,21,0))</f>
        <v/>
      </c>
      <c r="N67" s="533"/>
      <c r="O67" s="436" t="str">
        <f>IF(N67="","",(VLOOKUP(N67,'サイズ一覧(25年）'!$D:$AG,13,0)))</f>
        <v/>
      </c>
      <c r="P67" s="438" t="str">
        <f>IF(N67="","",VLOOKUP(N67,'サイズ一覧(25年）'!$D:$Z,21,0))</f>
        <v/>
      </c>
      <c r="Q67" s="175"/>
      <c r="R67" s="319"/>
      <c r="S67" s="320"/>
      <c r="T67" s="421" t="s">
        <v>96</v>
      </c>
      <c r="U67" s="375" t="s">
        <v>336</v>
      </c>
      <c r="V67" s="376" t="s">
        <v>1804</v>
      </c>
      <c r="W67" s="375" t="str">
        <f>IF(V67="","",(VLOOKUP(V67,'サイズ一覧(25年）'!$D:$AG,13,0)))</f>
        <v>⑩</v>
      </c>
      <c r="X67" s="332">
        <f>IF(V67="","",VLOOKUP(V67,'サイズ一覧(25年）'!$D:$Z,21,0))</f>
        <v>20800</v>
      </c>
      <c r="Y67" s="376" t="s">
        <v>1263</v>
      </c>
      <c r="Z67" s="375" t="str">
        <f>IF(Y67="","",(VLOOKUP(Y67,'サイズ一覧(25年）'!$D:$AG,13,0)))</f>
        <v/>
      </c>
      <c r="AA67" s="332">
        <f>IF(Y67="","",VLOOKUP(Y67,'サイズ一覧(25年）'!$D:$Z,21,0))</f>
        <v>19700</v>
      </c>
      <c r="AB67" s="376" t="s">
        <v>661</v>
      </c>
      <c r="AC67" s="375" t="str">
        <f>IF(AB67="","",(VLOOKUP(AB67,'サイズ一覧(25年）'!$D:$AG,13,0)))</f>
        <v>△</v>
      </c>
      <c r="AD67" s="332">
        <f>IF(AB67="","",VLOOKUP(AB67,'サイズ一覧(25年）'!$D:$Z,21,0))</f>
        <v>18400</v>
      </c>
      <c r="AE67" s="376"/>
      <c r="AF67" s="375" t="str">
        <f>IF(AE67="","",(VLOOKUP(AE67,'サイズ一覧(25年）'!$D:$AG,13,0)))</f>
        <v/>
      </c>
      <c r="AG67" s="377" t="str">
        <f>IF(AE67="","",VLOOKUP(AE67,'サイズ一覧(25年）'!$D:$Z,21,0))</f>
        <v/>
      </c>
      <c r="AH67" s="175"/>
      <c r="AI67" s="319"/>
      <c r="AJ67" s="320"/>
      <c r="AK67" s="433" t="s">
        <v>979</v>
      </c>
      <c r="AL67" s="322" t="s">
        <v>942</v>
      </c>
      <c r="AM67" s="321" t="s">
        <v>428</v>
      </c>
      <c r="AN67" s="323" t="str">
        <f>IF(AM67="","",(VLOOKUP(AM67,'サイズ一覧(25年）'!$D:$AG,13,0)))</f>
        <v>△★</v>
      </c>
      <c r="AO67" s="324">
        <f>IF(AM67="","",VLOOKUP(AM67,'サイズ一覧(25年）'!$D:$Z,21,0))</f>
        <v>34000</v>
      </c>
      <c r="AP67" s="326"/>
      <c r="AQ67" s="323" t="str">
        <f>IF(AP67="","",(VLOOKUP(AP67,'サイズ一覧(25年）'!$D:$AG,13,0)))</f>
        <v/>
      </c>
      <c r="AR67" s="327" t="str">
        <f>IF(AP67="","",VLOOKUP(AP67,'サイズ一覧(25年）'!$D:$Z,21,0))</f>
        <v/>
      </c>
      <c r="AS67" s="587"/>
      <c r="AT67" s="275">
        <v>15</v>
      </c>
      <c r="AU67" s="651" t="s">
        <v>165</v>
      </c>
      <c r="AV67" s="609"/>
      <c r="AW67" s="851" t="s">
        <v>364</v>
      </c>
      <c r="AX67" s="610" t="s">
        <v>561</v>
      </c>
      <c r="AY67" s="481" t="str">
        <f>IF(AX67="","",(VLOOKUP(AX67,'サイズ一覧(25年）'!$D:$AG,13,0)))</f>
        <v/>
      </c>
      <c r="AZ67" s="383">
        <f>IF(AX67="","",VLOOKUP(AX67,'サイズ一覧(25年）'!$D:$Z,21,0))</f>
        <v>24600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IF(BK67="","",VLOOKUP(BK67,'サイズ一覧(25年）'!$D:$Z,21,0))</f>
        <v>31000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IF(BN67="","",VLOOKUP(BN67,'サイズ一覧(25年）'!$D:$Z,21,0))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IF(E68="","",VLOOKUP(E68,'サイズ一覧(25年）'!$D:$Z,21,0))</f>
        <v>58300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IF(H68="","",VLOOKUP(H68,'サイズ一覧(25年）'!$D:$Z,21,0))</f>
        <v>51000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IF(K68="","",VLOOKUP(K68,'サイズ一覧(25年）'!$D:$Z,21,0))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IF(N68="","",VLOOKUP(N68,'サイズ一覧(25年）'!$D:$Z,21,0))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IF(V68="","",VLOOKUP(V68,'サイズ一覧(25年）'!$D:$Z,21,0))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IF(Y68="","",VLOOKUP(Y68,'サイズ一覧(25年）'!$D:$Z,21,0))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IF(AB68="","",VLOOKUP(AB68,'サイズ一覧(25年）'!$D:$Z,21,0))</f>
        <v>21700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IF(AE68="","",VLOOKUP(AE68,'サイズ一覧(25年）'!$D:$Z,21,0))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IF(AM68="","",VLOOKUP(AM68,'サイズ一覧(25年）'!$D:$Z,21,0))</f>
        <v>36000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IF(AP68="","",VLOOKUP(AP68,'サイズ一覧(25年）'!$D:$Z,21,0))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IF(AX68="","",VLOOKUP(AX68,'サイズ一覧(25年）'!$D:$Z,21,0))</f>
        <v>26000</v>
      </c>
      <c r="BD68" s="181"/>
      <c r="BE68" s="181"/>
      <c r="BF68" s="181"/>
      <c r="BG68" s="587"/>
      <c r="BH68" s="275">
        <v>14.5</v>
      </c>
      <c r="BI68" s="479" t="s">
        <v>400</v>
      </c>
      <c r="BJ68" s="480" t="s">
        <v>401</v>
      </c>
      <c r="BK68" s="483"/>
      <c r="BL68" s="484" t="str">
        <f>IF(BK68="","",(VLOOKUP(BK68,'サイズ一覧(25年）'!$D:$AG,13,0)))</f>
        <v/>
      </c>
      <c r="BM68" s="562" t="str">
        <f>IF(BK68="","",VLOOKUP(BK68,'サイズ一覧(25年）'!$D:$Z,21,0))</f>
        <v/>
      </c>
      <c r="BN68" s="483" t="s">
        <v>1002</v>
      </c>
      <c r="BO68" s="484" t="str">
        <f>IF(BN68="","",(VLOOKUP(BN68,'サイズ一覧(25年）'!$D:$AG,13,0)))</f>
        <v>△</v>
      </c>
      <c r="BP68" s="562">
        <f>IF(BN68="","",VLOOKUP(BN68,'サイズ一覧(25年）'!$D:$Z,21,0))</f>
        <v>25700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412" t="s">
        <v>1319</v>
      </c>
      <c r="D69" s="463" t="s">
        <v>750</v>
      </c>
      <c r="E69" s="464"/>
      <c r="F69" s="464" t="str">
        <f>IF(E69="","",(VLOOKUP(E69,'サイズ一覧(25年）'!$D:$AG,13,0)))</f>
        <v/>
      </c>
      <c r="G69" s="463" t="str">
        <f>IF(E69="","",VLOOKUP(E69,'サイズ一覧(25年）'!$D:$Z,21,0))</f>
        <v/>
      </c>
      <c r="H69" s="524" t="s">
        <v>1823</v>
      </c>
      <c r="I69" s="464" t="str">
        <f>IF(H69="","",(VLOOKUP(H69,'サイズ一覧(25年）'!$D:$AG,13,0)))</f>
        <v>★◇</v>
      </c>
      <c r="J69" s="463">
        <f>IF(H69="","",VLOOKUP(H69,'サイズ一覧(25年）'!$D:$Z,21,0))</f>
        <v>66100</v>
      </c>
      <c r="K69" s="464"/>
      <c r="L69" s="464" t="str">
        <f>IF(K69="","",(VLOOKUP(K69,'サイズ一覧(25年）'!$D:$AG,13,0)))</f>
        <v/>
      </c>
      <c r="M69" s="464" t="str">
        <f>IF(K69="","",VLOOKUP(K69,'サイズ一覧(25年）'!$D:$Z,21,0))</f>
        <v/>
      </c>
      <c r="N69" s="512"/>
      <c r="O69" s="464" t="str">
        <f>IF(N69="","",(VLOOKUP(N69,'サイズ一覧(25年）'!$D:$AG,13,0)))</f>
        <v/>
      </c>
      <c r="P69" s="463" t="str">
        <f>IF(N69="","",VLOOKUP(N69,'サイズ一覧(25年）'!$D:$Z,21,0))</f>
        <v/>
      </c>
      <c r="Q69" s="175"/>
      <c r="R69" s="466"/>
      <c r="S69" s="311"/>
      <c r="T69" s="579" t="s">
        <v>98</v>
      </c>
      <c r="U69" s="415" t="s">
        <v>335</v>
      </c>
      <c r="V69" s="417"/>
      <c r="W69" s="415" t="str">
        <f>IF(V69="","",(VLOOKUP(V69,'サイズ一覧(25年）'!$D:$AG,13,0)))</f>
        <v/>
      </c>
      <c r="X69" s="464" t="str">
        <f>IF(V69="","",VLOOKUP(V69,'サイズ一覧(25年）'!$D:$Z,21,0))</f>
        <v/>
      </c>
      <c r="Y69" s="417"/>
      <c r="Z69" s="415" t="str">
        <f>IF(Y69="","",(VLOOKUP(Y69,'サイズ一覧(25年）'!$D:$AG,13,0)))</f>
        <v/>
      </c>
      <c r="AA69" s="464" t="str">
        <f>IF(Y69="","",VLOOKUP(Y69,'サイズ一覧(25年）'!$D:$Z,21,0))</f>
        <v/>
      </c>
      <c r="AB69" s="417"/>
      <c r="AC69" s="415" t="str">
        <f>IF(AB69="","",(VLOOKUP(AB69,'サイズ一覧(25年）'!$D:$AG,13,0)))</f>
        <v/>
      </c>
      <c r="AD69" s="464" t="str">
        <f>IF(AB69="","",VLOOKUP(AB69,'サイズ一覧(25年）'!$D:$Z,21,0))</f>
        <v/>
      </c>
      <c r="AE69" s="417" t="s">
        <v>547</v>
      </c>
      <c r="AF69" s="415" t="str">
        <f>IF(AE69="","",(VLOOKUP(AE69,'サイズ一覧(25年）'!$D:$AG,13,0)))</f>
        <v>△</v>
      </c>
      <c r="AG69" s="463">
        <f>IF(AE69="","",VLOOKUP(AE69,'サイズ一覧(25年）'!$D:$Z,21,0))</f>
        <v>22000</v>
      </c>
      <c r="AH69" s="175"/>
      <c r="AI69" s="319"/>
      <c r="AJ69" s="320"/>
      <c r="AK69" s="373" t="s">
        <v>147</v>
      </c>
      <c r="AL69" s="322" t="s">
        <v>750</v>
      </c>
      <c r="AM69" s="321" t="s">
        <v>1510</v>
      </c>
      <c r="AN69" s="323" t="str">
        <f>IF(AM69="","",(VLOOKUP(AM69,'サイズ一覧(25年）'!$D:$AG,13,0)))</f>
        <v>★</v>
      </c>
      <c r="AO69" s="324">
        <f>IF(AM69="","",VLOOKUP(AM69,'サイズ一覧(25年）'!$D:$Z,21,0))</f>
        <v>37600</v>
      </c>
      <c r="AP69" s="326"/>
      <c r="AQ69" s="323" t="str">
        <f>IF(AP69="","",(VLOOKUP(AP69,'サイズ一覧(25年）'!$D:$AG,13,0)))</f>
        <v/>
      </c>
      <c r="AR69" s="327" t="str">
        <f>IF(AP69="","",VLOOKUP(AP69,'サイズ一覧(25年）'!$D:$Z,21,0))</f>
        <v/>
      </c>
      <c r="AS69" s="587"/>
      <c r="AT69" s="275">
        <v>14</v>
      </c>
      <c r="AU69" s="653" t="s">
        <v>944</v>
      </c>
      <c r="AV69" s="469"/>
      <c r="AW69" s="853" t="s">
        <v>753</v>
      </c>
      <c r="AX69" s="613" t="s">
        <v>464</v>
      </c>
      <c r="AY69" s="406" t="str">
        <f>IF(AX69="","",(VLOOKUP(AX69,'サイズ一覧(25年）'!$D:$AG,13,0)))</f>
        <v/>
      </c>
      <c r="AZ69" s="452">
        <f>IF(AX69="","",VLOOKUP(AX69,'サイズ一覧(25年）'!$D:$Z,21,0))</f>
        <v>16000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IF(BK69="","",VLOOKUP(BK69,'サイズ一覧(25年）'!$D:$Z,21,0))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IF(BN69="","",VLOOKUP(BN69,'サイズ一覧(25年）'!$D:$Z,21,0))</f>
        <v>23300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IF(E70="","",VLOOKUP(E70,'サイズ一覧(25年）'!$D:$Z,21,0))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IF(H70="","",VLOOKUP(H70,'サイズ一覧(25年）'!$D:$Z,21,0))</f>
        <v>53400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IF(K70="","",VLOOKUP(K70,'サイズ一覧(25年）'!$D:$Z,21,0))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IF(N70="","",VLOOKUP(N70,'サイズ一覧(25年）'!$D:$Z,21,0))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IF(V70="","",VLOOKUP(V70,'サイズ一覧(25年）'!$D:$Z,21,0))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IF(Y70="","",VLOOKUP(Y70,'サイズ一覧(25年）'!$D:$Z,21,0))</f>
        <v>14300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IF(AB70="","",VLOOKUP(AB70,'サイズ一覧(25年）'!$D:$Z,21,0))</f>
        <v>13000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IF(AE70="","",VLOOKUP(AE70,'サイズ一覧(25年）'!$D:$Z,21,0))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IF(AM70="","",VLOOKUP(AM70,'サイズ一覧(25年）'!$D:$Z,21,0))</f>
        <v>38600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IF(AP70="","",VLOOKUP(AP70,'サイズ一覧(25年）'!$D:$Z,21,0))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IF(AX70="","",VLOOKUP(AX70,'サイズ一覧(25年）'!$D:$Z,21,0))</f>
        <v>17500</v>
      </c>
      <c r="BG70" s="587"/>
      <c r="BH70" s="310"/>
      <c r="BI70" s="510" t="s">
        <v>1006</v>
      </c>
      <c r="BJ70" s="511" t="s">
        <v>1007</v>
      </c>
      <c r="BK70" s="515"/>
      <c r="BL70" s="516" t="str">
        <f>IF(BK70="","",(VLOOKUP(BK70,'サイズ一覧(25年）'!$D:$AG,13,0)))</f>
        <v/>
      </c>
      <c r="BM70" s="573" t="str">
        <f>IF(BK70="","",VLOOKUP(BK70,'サイズ一覧(25年）'!$D:$Z,21,0))</f>
        <v/>
      </c>
      <c r="BN70" s="515" t="s">
        <v>1008</v>
      </c>
      <c r="BO70" s="516" t="str">
        <f>IF(BN70="","",(VLOOKUP(BN70,'サイズ一覧(25年）'!$D:$AG,13,0)))</f>
        <v/>
      </c>
      <c r="BP70" s="573">
        <f>IF(BN70="","",VLOOKUP(BN70,'サイズ一覧(25年）'!$D:$Z,21,0))</f>
        <v>27200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299" t="s">
        <v>864</v>
      </c>
      <c r="D71" s="300" t="s">
        <v>865</v>
      </c>
      <c r="E71" s="301"/>
      <c r="F71" s="301" t="str">
        <f>IF(E71="","",(VLOOKUP(E71,'サイズ一覧(25年）'!$D:$AG,13,0)))</f>
        <v/>
      </c>
      <c r="G71" s="302" t="str">
        <f>IF(E71="","",VLOOKUP(E71,'サイズ一覧(25年）'!$D:$Z,21,0))</f>
        <v/>
      </c>
      <c r="H71" s="379"/>
      <c r="I71" s="301" t="str">
        <f>IF(H71="","",(VLOOKUP(H71,'サイズ一覧(25年）'!$D:$AG,13,0)))</f>
        <v/>
      </c>
      <c r="J71" s="302" t="str">
        <f>IF(H71="","",VLOOKUP(H71,'サイズ一覧(25年）'!$D:$Z,21,0))</f>
        <v/>
      </c>
      <c r="K71" s="301" t="s">
        <v>866</v>
      </c>
      <c r="L71" s="301" t="str">
        <f>IF(K71="","",(VLOOKUP(K71,'サイズ一覧(25年）'!$D:$AG,13,0)))</f>
        <v>△</v>
      </c>
      <c r="M71" s="302">
        <f>IF(K71="","",VLOOKUP(K71,'サイズ一覧(25年）'!$D:$Z,21,0))</f>
        <v>36000</v>
      </c>
      <c r="N71" s="382"/>
      <c r="O71" s="301" t="str">
        <f>IF(N71="","",(VLOOKUP(N71,'サイズ一覧(25年）'!$D:$AG,13,0)))</f>
        <v/>
      </c>
      <c r="P71" s="302" t="str">
        <f>IF(N71="","",VLOOKUP(N71,'サイズ一覧(25年）'!$D:$Z,21,0))</f>
        <v/>
      </c>
      <c r="Q71" s="175"/>
      <c r="R71" s="319"/>
      <c r="S71" s="320"/>
      <c r="T71" s="421" t="s">
        <v>102</v>
      </c>
      <c r="U71" s="375" t="s">
        <v>348</v>
      </c>
      <c r="V71" s="376"/>
      <c r="W71" s="375" t="str">
        <f>IF(V71="","",(VLOOKUP(V71,'サイズ一覧(25年）'!$D:$AG,13,0)))</f>
        <v/>
      </c>
      <c r="X71" s="332" t="str">
        <f>IF(V71="","",VLOOKUP(V71,'サイズ一覧(25年）'!$D:$Z,21,0))</f>
        <v/>
      </c>
      <c r="Y71" s="376" t="s">
        <v>1256</v>
      </c>
      <c r="Z71" s="375" t="str">
        <f>IF(Y71="","",(VLOOKUP(Y71,'サイズ一覧(25年）'!$D:$AG,13,0)))</f>
        <v/>
      </c>
      <c r="AA71" s="332">
        <f>IF(Y71="","",VLOOKUP(Y71,'サイズ一覧(25年）'!$D:$Z,21,0))</f>
        <v>14400</v>
      </c>
      <c r="AB71" s="376"/>
      <c r="AC71" s="375" t="str">
        <f>IF(AB71="","",(VLOOKUP(AB71,'サイズ一覧(25年）'!$D:$AG,13,0)))</f>
        <v/>
      </c>
      <c r="AD71" s="332" t="str">
        <f>IF(AB71="","",VLOOKUP(AB71,'サイズ一覧(25年）'!$D:$Z,21,0))</f>
        <v/>
      </c>
      <c r="AE71" s="376"/>
      <c r="AF71" s="375" t="str">
        <f>IF(AE71="","",(VLOOKUP(AE71,'サイズ一覧(25年）'!$D:$AG,13,0)))</f>
        <v/>
      </c>
      <c r="AG71" s="377" t="str">
        <f>IF(AE71="","",VLOOKUP(AE71,'サイズ一覧(25年）'!$D:$Z,21,0))</f>
        <v/>
      </c>
      <c r="AH71" s="175"/>
      <c r="AI71" s="319"/>
      <c r="AJ71" s="320"/>
      <c r="AK71" s="439" t="s">
        <v>980</v>
      </c>
      <c r="AL71" s="440" t="s">
        <v>948</v>
      </c>
      <c r="AM71" s="419" t="s">
        <v>499</v>
      </c>
      <c r="AN71" s="442" t="str">
        <f>IF(AM71="","",(VLOOKUP(AM71,'サイズ一覧(25年）'!$D:$AG,13,0)))</f>
        <v/>
      </c>
      <c r="AO71" s="443">
        <f>IF(AM71="","",VLOOKUP(AM71,'サイズ一覧(25年）'!$D:$Z,21,0))</f>
        <v>40500</v>
      </c>
      <c r="AP71" s="444"/>
      <c r="AQ71" s="442" t="str">
        <f>IF(AP71="","",(VLOOKUP(AP71,'サイズ一覧(25年）'!$D:$AG,13,0)))</f>
        <v/>
      </c>
      <c r="AR71" s="445" t="str">
        <f>IF(AP71="","",VLOOKUP(AP71,'サイズ一覧(25年）'!$D:$Z,21,0))</f>
        <v/>
      </c>
      <c r="AS71" s="587"/>
      <c r="AT71" s="328"/>
      <c r="AU71" s="655"/>
      <c r="AV71" s="544"/>
      <c r="AW71" s="855" t="s">
        <v>754</v>
      </c>
      <c r="AX71" s="510" t="s">
        <v>563</v>
      </c>
      <c r="AY71" s="517" t="str">
        <f>IF(AX71="","",(VLOOKUP(AX71,'サイズ一覧(25年）'!$D:$AG,13,0)))</f>
        <v/>
      </c>
      <c r="AZ71" s="573">
        <f>IF(AX71="","",VLOOKUP(AX71,'サイズ一覧(25年）'!$D:$Z,21,0))</f>
        <v>18200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IF(BK71="","",VLOOKUP(BK71,'サイズ一覧(25年）'!$D:$Z,21,0))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IF(BN71="","",VLOOKUP(BN71,'サイズ一覧(25年）'!$D:$Z,21,0))</f>
        <v>19000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IF(E72="","",VLOOKUP(E72,'サイズ一覧(25年）'!$D:$Z,21,0))</f>
        <v>44100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IF(H72="","",VLOOKUP(H72,'サイズ一覧(25年）'!$D:$Z,21,0))</f>
        <v>40500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IF(K72="","",VLOOKUP(K72,'サイズ一覧(25年）'!$D:$Z,21,0))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IF(N72="","",VLOOKUP(N72,'サイズ一覧(25年）'!$D:$Z,21,0))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IF(V72="","",VLOOKUP(V72,'サイズ一覧(25年）'!$D:$Z,21,0))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IF(Y72="","",VLOOKUP(Y72,'サイズ一覧(25年）'!$D:$Z,21,0))</f>
        <v>16700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IF(AB72="","",VLOOKUP(AB72,'サイズ一覧(25年）'!$D:$Z,21,0))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IF(AE72="","",VLOOKUP(AE72,'サイズ一覧(25年）'!$D:$Z,21,0))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IF(AM72="","",VLOOKUP(AM72,'サイズ一覧(25年）'!$D:$Z,21,0))</f>
        <v>41600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IF(AP72="","",VLOOKUP(AP72,'サイズ一覧(25年）'!$D:$Z,21,0))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IF(AX72="","",VLOOKUP(AX72,'サイズ一覧(25年）'!$D:$Z,21,0))</f>
        <v>19500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373" t="s">
        <v>537</v>
      </c>
      <c r="D73" s="497" t="s">
        <v>468</v>
      </c>
      <c r="E73" s="442" t="s">
        <v>1763</v>
      </c>
      <c r="F73" s="442" t="str">
        <f>IF(E73="","",(VLOOKUP(E73,'サイズ一覧(25年）'!$D:$AG,13,0)))</f>
        <v>★⑨</v>
      </c>
      <c r="G73" s="498">
        <f>IF(E73="","",VLOOKUP(E73,'サイズ一覧(25年）'!$D:$Z,21,0))</f>
        <v>47400</v>
      </c>
      <c r="H73" s="440" t="s">
        <v>1824</v>
      </c>
      <c r="I73" s="442" t="str">
        <f>IF(H73="","",(VLOOKUP(H73,'サイズ一覧(25年）'!$D:$AG,13,0)))</f>
        <v>△★</v>
      </c>
      <c r="J73" s="498">
        <f>IF(H73="","",VLOOKUP(H73,'サイズ一覧(25年）'!$D:$Z,21,0))</f>
        <v>43400</v>
      </c>
      <c r="K73" s="442"/>
      <c r="L73" s="442" t="str">
        <f>IF(K73="","",(VLOOKUP(K73,'サイズ一覧(25年）'!$D:$AG,13,0)))</f>
        <v/>
      </c>
      <c r="M73" s="499" t="str">
        <f>IF(K73="","",VLOOKUP(K73,'サイズ一覧(25年）'!$D:$Z,21,0))</f>
        <v/>
      </c>
      <c r="N73" s="444"/>
      <c r="O73" s="375" t="str">
        <f>IF(N73="","",(VLOOKUP(N73,'サイズ一覧(25年）'!$D:$AG,13,0)))</f>
        <v/>
      </c>
      <c r="P73" s="377" t="str">
        <f>IF(N73="","",VLOOKUP(N73,'サイズ一覧(25年）'!$D:$Z,21,0))</f>
        <v/>
      </c>
      <c r="Q73" s="175"/>
      <c r="R73" s="525">
        <v>12</v>
      </c>
      <c r="S73" s="378">
        <v>70</v>
      </c>
      <c r="T73" s="490" t="s">
        <v>108</v>
      </c>
      <c r="U73" s="301" t="s">
        <v>358</v>
      </c>
      <c r="V73" s="382"/>
      <c r="W73" s="301" t="str">
        <f>IF(V73="","",(VLOOKUP(V73,'サイズ一覧(25年）'!$D:$AG,13,0)))</f>
        <v/>
      </c>
      <c r="X73" s="304" t="str">
        <f>IF(V73="","",VLOOKUP(V73,'サイズ一覧(25年）'!$D:$Z,21,0))</f>
        <v/>
      </c>
      <c r="Y73" s="382"/>
      <c r="Z73" s="301" t="str">
        <f>IF(Y73="","",(VLOOKUP(Y73,'サイズ一覧(25年）'!$D:$AG,13,0)))</f>
        <v/>
      </c>
      <c r="AA73" s="304" t="str">
        <f>IF(Y73="","",VLOOKUP(Y73,'サイズ一覧(25年）'!$D:$Z,21,0))</f>
        <v/>
      </c>
      <c r="AB73" s="382"/>
      <c r="AC73" s="301" t="str">
        <f>IF(AB73="","",(VLOOKUP(AB73,'サイズ一覧(25年）'!$D:$AG,13,0)))</f>
        <v/>
      </c>
      <c r="AD73" s="304" t="str">
        <f>IF(AB73="","",VLOOKUP(AB73,'サイズ一覧(25年）'!$D:$Z,21,0))</f>
        <v/>
      </c>
      <c r="AE73" s="382" t="s">
        <v>673</v>
      </c>
      <c r="AF73" s="301" t="str">
        <f>IF(AE73="","",(VLOOKUP(AE73,'サイズ一覧(25年）'!$D:$AG,13,0)))</f>
        <v/>
      </c>
      <c r="AG73" s="302">
        <f>IF(AE73="","",VLOOKUP(AE73,'サイズ一覧(25年）'!$D:$Z,21,0))</f>
        <v>9700</v>
      </c>
      <c r="AH73" s="175"/>
      <c r="AI73" s="319"/>
      <c r="AJ73" s="311"/>
      <c r="AK73" s="439" t="s">
        <v>981</v>
      </c>
      <c r="AL73" s="440" t="s">
        <v>892</v>
      </c>
      <c r="AM73" s="419" t="s">
        <v>699</v>
      </c>
      <c r="AN73" s="442" t="str">
        <f>IF(AM73="","",(VLOOKUP(AM73,'サイズ一覧(25年）'!$D:$AG,13,0)))</f>
        <v/>
      </c>
      <c r="AO73" s="443">
        <f>IF(AM73="","",VLOOKUP(AM73,'サイズ一覧(25年）'!$D:$Z,21,0))</f>
        <v>43600</v>
      </c>
      <c r="AP73" s="444"/>
      <c r="AQ73" s="442" t="str">
        <f>IF(AP73="","",(VLOOKUP(AP73,'サイズ一覧(25年）'!$D:$AG,13,0)))</f>
        <v/>
      </c>
      <c r="AR73" s="445" t="str">
        <f>IF(AP73="","",VLOOKUP(AP73,'サイズ一覧(25年）'!$D:$Z,21,0))</f>
        <v/>
      </c>
      <c r="AS73" s="587"/>
      <c r="AT73" s="328"/>
      <c r="AU73" s="655"/>
      <c r="AV73" s="544"/>
      <c r="AW73" s="856" t="s">
        <v>755</v>
      </c>
      <c r="AX73" s="510" t="s">
        <v>564</v>
      </c>
      <c r="AY73" s="517" t="str">
        <f>IF(AX73="","",(VLOOKUP(AX73,'サイズ一覧(25年）'!$D:$AG,13,0)))</f>
        <v/>
      </c>
      <c r="AZ73" s="418">
        <f>IF(AX73="","",VLOOKUP(AX73,'サイズ一覧(25年）'!$D:$Z,21,0))</f>
        <v>20400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IF(E74="","",VLOOKUP(E74,'サイズ一覧(25年）'!$D:$Z,21,0))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IF(H74="","",VLOOKUP(H74,'サイズ一覧(25年）'!$D:$Z,21,0))</f>
        <v>47700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IF(K74="","",VLOOKUP(K74,'サイズ一覧(25年）'!$D:$Z,21,0))</f>
        <v>44600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IF(N74="","",VLOOKUP(N74,'サイズ一覧(25年）'!$D:$Z,21,0))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IF(V74="","",VLOOKUP(V74,'サイズ一覧(25年）'!$D:$Z,21,0))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IF(Y74="","",VLOOKUP(Y74,'サイズ一覧(25年）'!$D:$Z,21,0))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IF(AB74="","",VLOOKUP(AB74,'サイズ一覧(25年）'!$D:$Z,21,0))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IF(AE74="","",VLOOKUP(AE74,'サイズ一覧(25年）'!$D:$Z,21,0))</f>
        <v>10800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IF(AM74="","",VLOOKUP(AM74,'サイズ一覧(25年）'!$D:$Z,21,0))</f>
        <v>34000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IF(AP74="","",VLOOKUP(AP74,'サイズ一覧(25年）'!$D:$Z,21,0))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IF(AX74="","",VLOOKUP(AX74,'サイズ一覧(25年）'!$D:$Z,21,0))</f>
        <v>20200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408"/>
      <c r="D75" s="377" t="s">
        <v>502</v>
      </c>
      <c r="E75" s="332" t="s">
        <v>1762</v>
      </c>
      <c r="F75" s="332" t="str">
        <f>IF(E75="","",(VLOOKUP(E75,'サイズ一覧(25年）'!$D:$AG,13,0)))</f>
        <v>★⑨</v>
      </c>
      <c r="G75" s="377">
        <f>IF(E75="","",VLOOKUP(E75,'サイズ一覧(25年）'!$D:$Z,21,0))</f>
        <v>50600</v>
      </c>
      <c r="H75" s="507"/>
      <c r="I75" s="332" t="str">
        <f>IF(H75="","",(VLOOKUP(H75,'サイズ一覧(25年）'!$D:$AG,13,0)))</f>
        <v/>
      </c>
      <c r="J75" s="377" t="str">
        <f>IF(H75="","",VLOOKUP(H75,'サイズ一覧(25年）'!$D:$Z,21,0))</f>
        <v/>
      </c>
      <c r="K75" s="332"/>
      <c r="L75" s="332" t="str">
        <f>IF(K75="","",(VLOOKUP(K75,'サイズ一覧(25年）'!$D:$AG,13,0)))</f>
        <v/>
      </c>
      <c r="M75" s="332" t="str">
        <f>IF(K75="","",VLOOKUP(K75,'サイズ一覧(25年）'!$D:$Z,21,0))</f>
        <v/>
      </c>
      <c r="N75" s="331"/>
      <c r="O75" s="332" t="str">
        <f>IF(N75="","",(VLOOKUP(N75,'サイズ一覧(25年）'!$D:$AG,13,0)))</f>
        <v/>
      </c>
      <c r="P75" s="377" t="str">
        <f>IF(N75="","",VLOOKUP(N75,'サイズ一覧(25年）'!$D:$Z,21,0))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373" t="s">
        <v>982</v>
      </c>
      <c r="AL75" s="420" t="s">
        <v>946</v>
      </c>
      <c r="AM75" s="421" t="s">
        <v>498</v>
      </c>
      <c r="AN75" s="375" t="str">
        <f>IF(AM75="","",(VLOOKUP(AM75,'サイズ一覧(25年）'!$D:$AG,13,0)))</f>
        <v/>
      </c>
      <c r="AO75" s="422">
        <f>IF(AM75="","",VLOOKUP(AM75,'サイズ一覧(25年）'!$D:$Z,21,0))</f>
        <v>36600</v>
      </c>
      <c r="AP75" s="376"/>
      <c r="AQ75" s="375" t="str">
        <f>IF(AP75="","",(VLOOKUP(AP75,'サイズ一覧(25年）'!$D:$AG,13,0)))</f>
        <v/>
      </c>
      <c r="AR75" s="335" t="str">
        <f>IF(AP75="","",VLOOKUP(AP75,'サイズ一覧(25年）'!$D:$Z,21,0))</f>
        <v/>
      </c>
      <c r="AS75" s="587"/>
      <c r="AT75" s="328"/>
      <c r="AU75" s="655"/>
      <c r="AV75" s="544"/>
      <c r="AW75" s="856" t="s">
        <v>756</v>
      </c>
      <c r="AX75" s="624" t="s">
        <v>566</v>
      </c>
      <c r="AY75" s="513" t="str">
        <f>IF(AX75="","",(VLOOKUP(AX75,'サイズ一覧(25年）'!$D:$AG,13,0)))</f>
        <v/>
      </c>
      <c r="AZ75" s="418">
        <f>IF(AX75="","",VLOOKUP(AX75,'サイズ一覧(25年）'!$D:$Z,21,0))</f>
        <v>20900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IF(E76="","",VLOOKUP(E76,'サイズ一覧(25年）'!$D:$Z,21,0))</f>
        <v>54100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IF(H76="","",VLOOKUP(H76,'サイズ一覧(25年）'!$D:$Z,21,0))</f>
        <v>49600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IF(K76="","",VLOOKUP(K76,'サイズ一覧(25年）'!$D:$Z,21,0))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IF(N76="","",VLOOKUP(N76,'サイズ一覧(25年）'!$D:$Z,21,0))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IF(AM76="","",VLOOKUP(AM76,'サイズ一覧(25年）'!$D:$Z,21,0))</f>
        <v>38700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IF(AP76="","",VLOOKUP(AP76,'サイズ一覧(25年）'!$D:$Z,21,0))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IF(AX76="","",VLOOKUP(AX76,'サイズ一覧(25年）'!$D:$Z,21,0))</f>
        <v>23200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373" t="s">
        <v>1472</v>
      </c>
      <c r="D77" s="374" t="s">
        <v>521</v>
      </c>
      <c r="E77" s="375"/>
      <c r="F77" s="375" t="str">
        <f>IF(E77="","",(VLOOKUP(E77,'サイズ一覧(25年）'!$D:$AG,13,0)))</f>
        <v/>
      </c>
      <c r="G77" s="377" t="str">
        <f>IF(E77="","",VLOOKUP(E77,'サイズ一覧(25年）'!$D:$Z,21,0))</f>
        <v/>
      </c>
      <c r="H77" s="420" t="s">
        <v>1170</v>
      </c>
      <c r="I77" s="375" t="str">
        <f>IF(H77="","",(VLOOKUP(H77,'サイズ一覧(25年）'!$D:$AG,13,0)))</f>
        <v>◇</v>
      </c>
      <c r="J77" s="377">
        <f>IF(H77="","",VLOOKUP(H77,'サイズ一覧(25年）'!$D:$Z,21,0))</f>
        <v>55700</v>
      </c>
      <c r="K77" s="375"/>
      <c r="L77" s="375" t="str">
        <f>IF(K77="","",(VLOOKUP(K77,'サイズ一覧(25年）'!$D:$AG,13,0)))</f>
        <v/>
      </c>
      <c r="M77" s="332" t="str">
        <f>IF(K77="","",VLOOKUP(K77,'サイズ一覧(25年）'!$D:$Z,21,0))</f>
        <v/>
      </c>
      <c r="N77" s="376"/>
      <c r="O77" s="375" t="str">
        <f>IF(N77="","",(VLOOKUP(N77,'サイズ一覧(25年）'!$D:$AG,13,0)))</f>
        <v/>
      </c>
      <c r="P77" s="377" t="str">
        <f>IF(N77="","",VLOOKUP(N77,'サイズ一覧(25年）'!$D:$Z,21,0))</f>
        <v/>
      </c>
      <c r="Q77" s="175"/>
      <c r="R77" s="995" t="s">
        <v>413</v>
      </c>
      <c r="S77" s="995" t="s">
        <v>414</v>
      </c>
      <c r="T77" s="991" t="s">
        <v>937</v>
      </c>
      <c r="U77" s="992"/>
      <c r="V77" s="991" t="s">
        <v>587</v>
      </c>
      <c r="W77" s="1013"/>
      <c r="X77" s="992"/>
      <c r="Y77" s="991" t="s">
        <v>587</v>
      </c>
      <c r="Z77" s="1013"/>
      <c r="AA77" s="992"/>
      <c r="AB77" s="991" t="s">
        <v>587</v>
      </c>
      <c r="AC77" s="1013"/>
      <c r="AD77" s="992"/>
      <c r="AH77" s="175"/>
      <c r="AI77" s="319"/>
      <c r="AJ77" s="311"/>
      <c r="AK77" s="412" t="s">
        <v>1341</v>
      </c>
      <c r="AL77" s="413" t="s">
        <v>748</v>
      </c>
      <c r="AM77" s="579" t="s">
        <v>1302</v>
      </c>
      <c r="AN77" s="415" t="str">
        <f>IF(AM77="","",(VLOOKUP(AM77,'サイズ一覧(25年）'!$D:$AG,13,0)))</f>
        <v/>
      </c>
      <c r="AO77" s="416">
        <f>IF(AM77="","",VLOOKUP(AM77,'サイズ一覧(25年）'!$D:$Z,21,0))</f>
        <v>40000</v>
      </c>
      <c r="AP77" s="417"/>
      <c r="AQ77" s="415" t="str">
        <f>IF(AP77="","",(VLOOKUP(AP77,'サイズ一覧(25年）'!$D:$AG,13,0)))</f>
        <v/>
      </c>
      <c r="AR77" s="418" t="str">
        <f>IF(AP77="","",VLOOKUP(AP77,'サイズ一覧(25年）'!$D:$Z,21,0))</f>
        <v/>
      </c>
      <c r="AS77" s="587"/>
      <c r="AT77" s="310"/>
      <c r="AU77" s="655"/>
      <c r="AV77" s="544"/>
      <c r="AW77" s="856" t="s">
        <v>1119</v>
      </c>
      <c r="AX77" s="624" t="s">
        <v>569</v>
      </c>
      <c r="AY77" s="513" t="str">
        <f>IF(AX77="","",(VLOOKUP(AX77,'サイズ一覧(25年）'!$D:$AG,13,0)))</f>
        <v/>
      </c>
      <c r="AZ77" s="418">
        <f>IF(AX77="","",VLOOKUP(AX77,'サイズ一覧(25年）'!$D:$Z,21,0))</f>
        <v>24400</v>
      </c>
      <c r="BD77" s="587"/>
      <c r="BE77" s="587"/>
      <c r="BF77" s="587"/>
      <c r="BG77" s="587"/>
      <c r="BH77" s="995" t="s">
        <v>413</v>
      </c>
      <c r="BI77" s="991" t="s">
        <v>1113</v>
      </c>
      <c r="BJ77" s="992"/>
      <c r="BK77" s="997" t="s">
        <v>1847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IF(E78="","",VLOOKUP(E78,'サイズ一覧(25年）'!$D:$Z,21,0))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IF(H78="","",VLOOKUP(H78,'サイズ一覧(25年）'!$D:$Z,21,0))</f>
        <v>59100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IF(K78="","",VLOOKUP(K78,'サイズ一覧(25年）'!$D:$Z,21,0))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IF(N78="","",VLOOKUP(N78,'サイズ一覧(25年）'!$D:$Z,21,0))</f>
        <v/>
      </c>
      <c r="Q78" s="175"/>
      <c r="R78" s="996"/>
      <c r="S78" s="996"/>
      <c r="T78" s="993"/>
      <c r="U78" s="994"/>
      <c r="V78" s="993" t="s">
        <v>1247</v>
      </c>
      <c r="W78" s="1016"/>
      <c r="X78" s="994"/>
      <c r="Y78" s="993" t="s">
        <v>670</v>
      </c>
      <c r="Z78" s="1016"/>
      <c r="AA78" s="994"/>
      <c r="AB78" s="99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IF(AM78="","",VLOOKUP(AM78,'サイズ一覧(25年）'!$D:$Z,21,0))</f>
        <v>38900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IF(AP78="","",VLOOKUP(AP78,'サイズ一覧(25年）'!$D:$Z,21,0))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IF(AX78="","",VLOOKUP(AX78,'サイズ一覧(25年）'!$D:$Z,21,0))</f>
        <v>12500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997" t="s">
        <v>514</v>
      </c>
      <c r="BL78" s="998"/>
      <c r="BM78" s="999"/>
      <c r="BN78" s="997" t="s">
        <v>515</v>
      </c>
      <c r="BO78" s="998"/>
      <c r="BP78" s="999"/>
      <c r="BQ78" s="1000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299" t="s">
        <v>1474</v>
      </c>
      <c r="D79" s="300" t="s">
        <v>538</v>
      </c>
      <c r="E79" s="301" t="s">
        <v>1767</v>
      </c>
      <c r="F79" s="301" t="str">
        <f>IF(E79="","",(VLOOKUP(E79,'サイズ一覧(25年）'!$D:$AG,13,0)))</f>
        <v>★⑨</v>
      </c>
      <c r="G79" s="302">
        <f>IF(E79="","",VLOOKUP(E79,'サイズ一覧(25年）'!$D:$Z,21,0))</f>
        <v>47900</v>
      </c>
      <c r="H79" s="379" t="s">
        <v>1840</v>
      </c>
      <c r="I79" s="301" t="str">
        <f>IF(H79="","",(VLOOKUP(H79,'サイズ一覧(25年）'!$D:$AG,13,0)))</f>
        <v>△★</v>
      </c>
      <c r="J79" s="302">
        <f>IF(H79="","",VLOOKUP(H79,'サイズ一覧(25年）'!$D:$Z,21,0))</f>
        <v>43900</v>
      </c>
      <c r="K79" s="301"/>
      <c r="L79" s="301" t="str">
        <f>IF(K79="","",(VLOOKUP(K79,'サイズ一覧(25年）'!$D:$AG,13,0)))</f>
        <v/>
      </c>
      <c r="M79" s="304" t="str">
        <f>IF(K79="","",VLOOKUP(K79,'サイズ一覧(25年）'!$D:$Z,21,0))</f>
        <v/>
      </c>
      <c r="N79" s="382"/>
      <c r="O79" s="301" t="str">
        <f>IF(N79="","",(VLOOKUP(N79,'サイズ一覧(25年）'!$D:$AG,13,0)))</f>
        <v/>
      </c>
      <c r="P79" s="302" t="str">
        <f>IF(N79="","",VLOOKUP(N79,'サイズ一覧(25年）'!$D:$Z,21,0))</f>
        <v/>
      </c>
      <c r="Q79" s="175"/>
      <c r="R79" s="306">
        <v>14</v>
      </c>
      <c r="S79" s="265">
        <v>80</v>
      </c>
      <c r="T79" s="490" t="s">
        <v>120</v>
      </c>
      <c r="U79" s="301" t="s">
        <v>336</v>
      </c>
      <c r="V79" s="382" t="s">
        <v>1264</v>
      </c>
      <c r="W79" s="301" t="str">
        <f>IF(V79="","",(VLOOKUP(V79,'サイズ一覧(25年）'!$D:$AG,13,0)))</f>
        <v/>
      </c>
      <c r="X79" s="304">
        <f>IF(V79="","",VLOOKUP(V79,'サイズ一覧(25年）'!$D:$Z,21,0))</f>
        <v>18300</v>
      </c>
      <c r="Y79" s="382"/>
      <c r="Z79" s="301" t="str">
        <f>IF(Y79="","",(VLOOKUP(Y79,'サイズ一覧(25年）'!$D:$AG,13,0)))</f>
        <v/>
      </c>
      <c r="AA79" s="304" t="str">
        <f>IF(Y79="","",VLOOKUP(Y79,'サイズ一覧(25年）'!$D:$Z,21,0))</f>
        <v/>
      </c>
      <c r="AB79" s="382"/>
      <c r="AC79" s="301" t="str">
        <f>IF(AB79="","",(VLOOKUP(AB79,'サイズ一覧(25年）'!$D:$AG,13,0)))</f>
        <v/>
      </c>
      <c r="AD79" s="302" t="str">
        <f>IF(AB79="","",VLOOKUP(AB79,'サイズ一覧(25年）'!$D:$Z,21,0))</f>
        <v/>
      </c>
      <c r="AH79" s="175"/>
      <c r="AI79" s="466"/>
      <c r="AJ79" s="311"/>
      <c r="AK79" s="312" t="s">
        <v>1513</v>
      </c>
      <c r="AL79" s="313" t="s">
        <v>1515</v>
      </c>
      <c r="AM79" s="576" t="s">
        <v>1512</v>
      </c>
      <c r="AN79" s="315" t="str">
        <f>IF(AM79="","",(VLOOKUP(AM79,'サイズ一覧(25年）'!$D:$AG,13,0)))</f>
        <v/>
      </c>
      <c r="AO79" s="316">
        <f>IF(AM79="","",VLOOKUP(AM79,'サイズ一覧(25年）'!$D:$Z,21,0))</f>
        <v>41900</v>
      </c>
      <c r="AP79" s="317"/>
      <c r="AQ79" s="315" t="str">
        <f>IF(AP79="","",(VLOOKUP(AP79,'サイズ一覧(25年）'!$D:$AG,13,0)))</f>
        <v/>
      </c>
      <c r="AR79" s="318" t="str">
        <f>IF(AP79="","",VLOOKUP(AP79,'サイズ一覧(25年）'!$D:$Z,21,0))</f>
        <v/>
      </c>
      <c r="AS79" s="587"/>
      <c r="AT79" s="328"/>
      <c r="AU79" s="655"/>
      <c r="AV79" s="544"/>
      <c r="AW79" s="856" t="s">
        <v>753</v>
      </c>
      <c r="AX79" s="624" t="s">
        <v>571</v>
      </c>
      <c r="AY79" s="524" t="str">
        <f>IF(AX79="","",(VLOOKUP(AX79,'サイズ一覧(25年）'!$D:$AG,13,0)))</f>
        <v/>
      </c>
      <c r="AZ79" s="418">
        <f>IF(AX79="","",VLOOKUP(AX79,'サイズ一覧(25年）'!$D:$Z,21,0))</f>
        <v>12800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IF(BK79="","",VLOOKUP(BK79,'サイズ一覧(25年）'!$D:$Z,21,0))</f>
        <v>21600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IF(BQ79="","",VLOOKUP(BQ79,'サイズ一覧(25年）'!$D:$Z,21,0))</f>
        <v>21600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IF(E80="","",VLOOKUP(E80,'サイズ一覧(25年）'!$D:$Z,21,0))</f>
        <v>52900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IF(H80="","",VLOOKUP(H80,'サイズ一覧(25年）'!$D:$Z,21,0))</f>
        <v>50000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IF(K80="","",VLOOKUP(K80,'サイズ一覧(25年）'!$D:$Z,21,0))</f>
        <v>46700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IF(N80="","",VLOOKUP(N80,'サイズ一覧(25年）'!$D:$Z,21,0))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IF(V80="","",VLOOKUP(V80,'サイズ一覧(25年）'!$D:$Z,21,0))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IF(Y80="","",VLOOKUP(Y80,'サイズ一覧(25年）'!$D:$Z,21,0))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IF(AB80="","",VLOOKUP(AB80,'サイズ一覧(25年）'!$D:$Z,21,0))</f>
        <v>17200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IF(AM80="","",VLOOKUP(AM80,'サイズ一覧(25年）'!$D:$Z,21,0))</f>
        <v>35500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IF(AP80="","",VLOOKUP(AP80,'サイズ一覧(25年）'!$D:$Z,21,0))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IF(AX80="","",VLOOKUP(AX80,'サイズ一覧(25年）'!$D:$Z,21,0))</f>
        <v>14400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IF(BK80="","",VLOOKUP(BK80,'サイズ一覧(25年）'!$D:$Z,21,0))</f>
        <v>23900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IF(BN80="","",VLOOKUP(BN80,'サイズ一覧(25年）'!$D:$Z,21,0))</f>
        <v>23900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IF(BQ80="","",VLOOKUP(BQ80,'サイズ一覧(25年）'!$D:$Z,21,0))</f>
        <v>23900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439" t="s">
        <v>1476</v>
      </c>
      <c r="D81" s="497" t="s">
        <v>419</v>
      </c>
      <c r="E81" s="442" t="s">
        <v>1765</v>
      </c>
      <c r="F81" s="442" t="str">
        <f>IF(E81="","",(VLOOKUP(E81,'サイズ一覧(25年）'!$D:$AG,13,0)))</f>
        <v>★⑨</v>
      </c>
      <c r="G81" s="498">
        <f>IF(E81="","",VLOOKUP(E81,'サイズ一覧(25年）'!$D:$Z,21,0))</f>
        <v>55700</v>
      </c>
      <c r="H81" s="440" t="s">
        <v>1174</v>
      </c>
      <c r="I81" s="442" t="str">
        <f>IF(H81="","",(VLOOKUP(H81,'サイズ一覧(25年）'!$D:$AG,13,0)))</f>
        <v>★</v>
      </c>
      <c r="J81" s="498">
        <f>IF(H81="","",VLOOKUP(H81,'サイズ一覧(25年）'!$D:$Z,21,0))</f>
        <v>52500</v>
      </c>
      <c r="K81" s="442"/>
      <c r="L81" s="442" t="str">
        <f>IF(K81="","",(VLOOKUP(K81,'サイズ一覧(25年）'!$D:$AG,13,0)))</f>
        <v/>
      </c>
      <c r="M81" s="499" t="str">
        <f>IF(K81="","",VLOOKUP(K81,'サイズ一覧(25年）'!$D:$Z,21,0))</f>
        <v/>
      </c>
      <c r="N81" s="444"/>
      <c r="O81" s="442" t="str">
        <f>IF(N81="","",(VLOOKUP(N81,'サイズ一覧(25年）'!$D:$AG,13,0)))</f>
        <v/>
      </c>
      <c r="P81" s="498" t="str">
        <f>IF(N81="","",VLOOKUP(N81,'サイズ一覧(25年）'!$D:$Z,21,0))</f>
        <v/>
      </c>
      <c r="Q81" s="175"/>
      <c r="R81" s="306">
        <v>13</v>
      </c>
      <c r="S81" s="265">
        <v>80</v>
      </c>
      <c r="T81" s="321" t="s">
        <v>104</v>
      </c>
      <c r="U81" s="323" t="s">
        <v>384</v>
      </c>
      <c r="V81" s="437"/>
      <c r="W81" s="435" t="str">
        <f>IF(V81="","",(VLOOKUP(V81,'サイズ一覧(25年）'!$D:$AG,13,0)))</f>
        <v/>
      </c>
      <c r="X81" s="436" t="str">
        <f>IF(V81="","",VLOOKUP(V81,'サイズ一覧(25年）'!$D:$Z,21,0))</f>
        <v/>
      </c>
      <c r="Y81" s="437" t="s">
        <v>666</v>
      </c>
      <c r="Z81" s="435" t="str">
        <f>IF(Y81="","",(VLOOKUP(Y81,'サイズ一覧(25年）'!$D:$AG,13,0)))</f>
        <v>△</v>
      </c>
      <c r="AA81" s="436">
        <f>IF(Y81="","",VLOOKUP(Y81,'サイズ一覧(25年）'!$D:$Z,21,0))</f>
        <v>10400</v>
      </c>
      <c r="AB81" s="437"/>
      <c r="AC81" s="435" t="str">
        <f>IF(AB81="","",(VLOOKUP(AB81,'サイズ一覧(25年）'!$D:$AG,13,0)))</f>
        <v/>
      </c>
      <c r="AD81" s="411" t="str">
        <f>IF(AB81="","",VLOOKUP(AB81,'サイズ一覧(25年）'!$D:$Z,21,0))</f>
        <v/>
      </c>
      <c r="AH81" s="175"/>
      <c r="AI81" s="319"/>
      <c r="AJ81" s="378">
        <v>60</v>
      </c>
      <c r="AK81" s="299" t="s">
        <v>983</v>
      </c>
      <c r="AL81" s="379" t="s">
        <v>522</v>
      </c>
      <c r="AM81" s="490"/>
      <c r="AN81" s="301" t="str">
        <f>IF(AM81="","",(VLOOKUP(AM81,'サイズ一覧(25年）'!$D:$AG,13,0)))</f>
        <v/>
      </c>
      <c r="AO81" s="381" t="str">
        <f>IF(AM81="","",VLOOKUP(AM81,'サイズ一覧(25年）'!$D:$Z,21,0))</f>
        <v/>
      </c>
      <c r="AP81" s="382" t="s">
        <v>1098</v>
      </c>
      <c r="AQ81" s="301" t="str">
        <f>IF(AP81="","",(VLOOKUP(AP81,'サイズ一覧(25年）'!$D:$AG,13,0)))</f>
        <v/>
      </c>
      <c r="AR81" s="383">
        <f>IF(AP81="","",VLOOKUP(AP81,'サイズ一覧(25年）'!$D:$Z,21,0))</f>
        <v>30600</v>
      </c>
      <c r="AS81" s="587"/>
      <c r="AT81" s="328"/>
      <c r="AU81" s="655"/>
      <c r="AV81" s="544"/>
      <c r="AW81" s="856" t="s">
        <v>760</v>
      </c>
      <c r="AX81" s="624" t="s">
        <v>573</v>
      </c>
      <c r="AY81" s="513" t="str">
        <f>IF(AX81="","",(VLOOKUP(AX81,'サイズ一覧(25年）'!$D:$AG,13,0)))</f>
        <v/>
      </c>
      <c r="AZ81" s="418">
        <f>IF(AX81="","",VLOOKUP(AX81,'サイズ一覧(25年）'!$D:$Z,21,0))</f>
        <v>15100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IF(BK81="","",VLOOKUP(BK81,'サイズ一覧(25年）'!$D:$Z,21,0))</f>
        <v>16000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IF(BN81="","",VLOOKUP(BN81,'サイズ一覧(25年）'!$D:$Z,21,0))</f>
        <v>16000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IF(BQ81="","",VLOOKUP(BQ81,'サイズ一覧(25年）'!$D:$Z,21,0))</f>
        <v>16000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IF(E82="","",VLOOKUP(E82,'サイズ一覧(25年）'!$D:$Z,21,0))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IF(H82="","",VLOOKUP(H82,'サイズ一覧(25年）'!$D:$Z,21,0))</f>
        <v>55100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IF(K82="","",VLOOKUP(K82,'サイズ一覧(25年）'!$D:$Z,21,0))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IF(N82="","",VLOOKUP(N82,'サイズ一覧(25年）'!$D:$Z,21,0))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IF(V82="","",VLOOKUP(V82,'サイズ一覧(25年）'!$D:$Z,21,0))</f>
        <v>11200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IF(Y82="","",VLOOKUP(Y82,'サイズ一覧(25年）'!$D:$Z,21,0))</f>
        <v>10400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IF(AB82="","",VLOOKUP(AB82,'サイズ一覧(25年）'!$D:$Z,21,0))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IF(AM82="","",VLOOKUP(AM82,'サイズ一覧(25年）'!$D:$Z,21,0))</f>
        <v>32400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IF(AP82="","",VLOOKUP(AP82,'サイズ一覧(25年）'!$D:$Z,21,0))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IF(AX82="","",VLOOKUP(AX82,'サイズ一覧(25年）'!$D:$Z,21,0))</f>
        <v>15500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307" t="s">
        <v>501</v>
      </c>
      <c r="D83" s="300" t="s">
        <v>502</v>
      </c>
      <c r="E83" s="301"/>
      <c r="F83" s="301" t="str">
        <f>IF(E83="","",(VLOOKUP(E83,'サイズ一覧(25年）'!$D:$AG,13,0)))</f>
        <v/>
      </c>
      <c r="G83" s="302" t="str">
        <f>IF(E83="","",VLOOKUP(E83,'サイズ一覧(25年）'!$D:$Z,21,0))</f>
        <v/>
      </c>
      <c r="H83" s="379"/>
      <c r="I83" s="301" t="str">
        <f>IF(H83="","",(VLOOKUP(H83,'サイズ一覧(25年）'!$D:$AG,13,0)))</f>
        <v/>
      </c>
      <c r="J83" s="302" t="str">
        <f>IF(H83="","",VLOOKUP(H83,'サイズ一覧(25年）'!$D:$Z,21,0))</f>
        <v/>
      </c>
      <c r="K83" s="301" t="s">
        <v>625</v>
      </c>
      <c r="L83" s="301" t="str">
        <f>IF(K83="","",(VLOOKUP(K83,'サイズ一覧(25年）'!$D:$AG,13,0)))</f>
        <v>△</v>
      </c>
      <c r="M83" s="304">
        <f>IF(K83="","",VLOOKUP(K83,'サイズ一覧(25年）'!$D:$Z,21,0))</f>
        <v>43200</v>
      </c>
      <c r="N83" s="382"/>
      <c r="O83" s="301" t="str">
        <f>IF(N83="","",(VLOOKUP(N83,'サイズ一覧(25年）'!$D:$AG,13,0)))</f>
        <v/>
      </c>
      <c r="P83" s="302" t="str">
        <f>IF(N83="","",VLOOKUP(N83,'サイズ一覧(25年）'!$D:$Z,21,0))</f>
        <v/>
      </c>
      <c r="Q83" s="175"/>
      <c r="R83" s="255"/>
      <c r="S83" s="348"/>
      <c r="T83" s="421" t="s">
        <v>106</v>
      </c>
      <c r="U83" s="375" t="s">
        <v>348</v>
      </c>
      <c r="V83" s="376" t="s">
        <v>1259</v>
      </c>
      <c r="W83" s="375" t="str">
        <f>IF(V83="","",(VLOOKUP(V83,'サイズ一覧(25年）'!$D:$AG,13,0)))</f>
        <v/>
      </c>
      <c r="X83" s="332">
        <f>IF(V83="","",VLOOKUP(V83,'サイズ一覧(25年）'!$D:$Z,21,0))</f>
        <v>13200</v>
      </c>
      <c r="Y83" s="376" t="s">
        <v>668</v>
      </c>
      <c r="Z83" s="375" t="str">
        <f>IF(Y83="","",(VLOOKUP(Y83,'サイズ一覧(25年）'!$D:$AG,13,0)))</f>
        <v>△</v>
      </c>
      <c r="AA83" s="332">
        <f>IF(Y83="","",VLOOKUP(Y83,'サイズ一覧(25年）'!$D:$Z,21,0))</f>
        <v>12100</v>
      </c>
      <c r="AB83" s="376"/>
      <c r="AC83" s="375" t="str">
        <f>IF(AB83="","",(VLOOKUP(AB83,'サイズ一覧(25年）'!$D:$AG,13,0)))</f>
        <v/>
      </c>
      <c r="AD83" s="411" t="str">
        <f>IF(AB83="","",VLOOKUP(AB83,'サイズ一覧(25年）'!$D:$Z,21,0))</f>
        <v/>
      </c>
      <c r="AH83" s="175"/>
      <c r="AI83" s="319"/>
      <c r="AJ83" s="320"/>
      <c r="AK83" s="433" t="s">
        <v>984</v>
      </c>
      <c r="AL83" s="486" t="s">
        <v>832</v>
      </c>
      <c r="AM83" s="467" t="s">
        <v>701</v>
      </c>
      <c r="AN83" s="435" t="str">
        <f>IF(AM83="","",(VLOOKUP(AM83,'サイズ一覧(25年）'!$D:$AG,13,0)))</f>
        <v/>
      </c>
      <c r="AO83" s="468">
        <f>IF(AM83="","",VLOOKUP(AM83,'サイズ一覧(25年）'!$D:$Z,21,0))</f>
        <v>35100</v>
      </c>
      <c r="AP83" s="437"/>
      <c r="AQ83" s="435" t="str">
        <f>IF(AP83="","",(VLOOKUP(AP83,'サイズ一覧(25年）'!$D:$AG,13,0)))</f>
        <v/>
      </c>
      <c r="AR83" s="470" t="str">
        <f>IF(AP83="","",VLOOKUP(AP83,'サイズ一覧(25年）'!$D:$Z,21,0))</f>
        <v/>
      </c>
      <c r="AS83" s="587"/>
      <c r="AT83" s="328"/>
      <c r="AU83" s="655"/>
      <c r="AV83" s="544"/>
      <c r="AW83" s="856" t="s">
        <v>752</v>
      </c>
      <c r="AX83" s="510" t="s">
        <v>575</v>
      </c>
      <c r="AY83" s="517" t="str">
        <f>IF(AX83="","",(VLOOKUP(AX83,'サイズ一覧(25年）'!$D:$AG,13,0)))</f>
        <v/>
      </c>
      <c r="AZ83" s="573">
        <f>IF(AX83="","",VLOOKUP(AX83,'サイズ一覧(25年）'!$D:$Z,21,0))</f>
        <v>16400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IF(E84="","",VLOOKUP(E84,'サイズ一覧(25年）'!$D:$Z,21,0))</f>
        <v>48900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IF(H84="","",VLOOKUP(H84,'サイズ一覧(25年）'!$D:$Z,21,0))</f>
        <v>46100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IF(K84="","",VLOOKUP(K84,'サイズ一覧(25年）'!$D:$Z,21,0))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IF(N84="","",VLOOKUP(N84,'サイズ一覧(25年）'!$D:$Z,21,0))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IF(V84="","",VLOOKUP(V84,'サイズ一覧(25年）'!$D:$Z,21,0))</f>
        <v>14500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IF(Y84="","",VLOOKUP(Y84,'サイズ一覧(25年）'!$D:$Z,21,0))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IF(AB84="","",VLOOKUP(AB84,'サイズ一覧(25年）'!$D:$Z,21,0))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IF(AM84="","",VLOOKUP(AM84,'サイズ一覧(25年）'!$D:$Z,21,0))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IF(AP84="","",VLOOKUP(AP84,'サイズ一覧(25年）'!$D:$Z,21,0))</f>
        <v>34200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IF(AX84="","",VLOOKUP(AX84,'サイズ一覧(25年）'!$D:$Z,21,0))</f>
        <v>18500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373" t="s">
        <v>1478</v>
      </c>
      <c r="D85" s="374" t="s">
        <v>521</v>
      </c>
      <c r="E85" s="375" t="s">
        <v>1769</v>
      </c>
      <c r="F85" s="375" t="str">
        <f>IF(E85="","",(VLOOKUP(E85,'サイズ一覧(25年）'!$D:$AG,13,0)))</f>
        <v>⑨</v>
      </c>
      <c r="G85" s="377">
        <f>IF(E85="","",VLOOKUP(E85,'サイズ一覧(25年）'!$D:$Z,21,0))</f>
        <v>50800</v>
      </c>
      <c r="H85" s="420" t="s">
        <v>1176</v>
      </c>
      <c r="I85" s="375" t="str">
        <f>IF(H85="","",(VLOOKUP(H85,'サイズ一覧(25年）'!$D:$AG,13,0)))</f>
        <v/>
      </c>
      <c r="J85" s="377">
        <f>IF(H85="","",VLOOKUP(H85,'サイズ一覧(25年）'!$D:$Z,21,0))</f>
        <v>47900</v>
      </c>
      <c r="K85" s="375" t="s">
        <v>626</v>
      </c>
      <c r="L85" s="375" t="str">
        <f>IF(K85="","",(VLOOKUP(K85,'サイズ一覧(25年）'!$D:$AG,13,0)))</f>
        <v>△</v>
      </c>
      <c r="M85" s="332">
        <f>IF(K85="","",VLOOKUP(K85,'サイズ一覧(25年）'!$D:$Z,21,0))</f>
        <v>44800</v>
      </c>
      <c r="N85" s="376"/>
      <c r="O85" s="375" t="str">
        <f>IF(N85="","",(VLOOKUP(N85,'サイズ一覧(25年）'!$D:$AG,13,0)))</f>
        <v/>
      </c>
      <c r="P85" s="377" t="str">
        <f>IF(N85="","",VLOOKUP(N85,'サイズ一覧(25年）'!$D:$Z,21,0))</f>
        <v/>
      </c>
      <c r="Q85" s="175"/>
      <c r="R85" s="306">
        <v>12</v>
      </c>
      <c r="S85" s="265">
        <v>80</v>
      </c>
      <c r="T85" s="490" t="s">
        <v>110</v>
      </c>
      <c r="U85" s="301" t="s">
        <v>393</v>
      </c>
      <c r="V85" s="382"/>
      <c r="W85" s="301" t="str">
        <f>IF(V85="","",(VLOOKUP(V85,'サイズ一覧(25年）'!$D:$AG,13,0)))</f>
        <v/>
      </c>
      <c r="X85" s="304" t="str">
        <f>IF(V85="","",VLOOKUP(V85,'サイズ一覧(25年）'!$D:$Z,21,0))</f>
        <v/>
      </c>
      <c r="Y85" s="382"/>
      <c r="Z85" s="301" t="str">
        <f>IF(Y85="","",(VLOOKUP(Y85,'サイズ一覧(25年）'!$D:$AG,13,0)))</f>
        <v/>
      </c>
      <c r="AA85" s="304" t="str">
        <f>IF(Y85="","",VLOOKUP(Y85,'サイズ一覧(25年）'!$D:$Z,21,0))</f>
        <v/>
      </c>
      <c r="AB85" s="382" t="s">
        <v>675</v>
      </c>
      <c r="AC85" s="301" t="str">
        <f>IF(AB85="","",(VLOOKUP(AB85,'サイズ一覧(25年）'!$D:$AG,13,0)))</f>
        <v/>
      </c>
      <c r="AD85" s="302">
        <f>IF(AB85="","",VLOOKUP(AB85,'サイズ一覧(25年）'!$D:$Z,21,0))</f>
        <v>8700</v>
      </c>
      <c r="AH85" s="175"/>
      <c r="AI85" s="319"/>
      <c r="AJ85" s="320">
        <v>65</v>
      </c>
      <c r="AK85" s="299" t="s">
        <v>747</v>
      </c>
      <c r="AL85" s="379" t="s">
        <v>529</v>
      </c>
      <c r="AM85" s="490" t="s">
        <v>702</v>
      </c>
      <c r="AN85" s="301" t="str">
        <f>IF(AM85="","",(VLOOKUP(AM85,'サイズ一覧(25年）'!$D:$AG,13,0)))</f>
        <v/>
      </c>
      <c r="AO85" s="381">
        <f>IF(AM85="","",VLOOKUP(AM85,'サイズ一覧(25年）'!$D:$Z,21,0))</f>
        <v>31400</v>
      </c>
      <c r="AP85" s="382"/>
      <c r="AQ85" s="301" t="str">
        <f>IF(AP85="","",(VLOOKUP(AP85,'サイズ一覧(25年）'!$D:$AG,13,0)))</f>
        <v/>
      </c>
      <c r="AR85" s="383" t="str">
        <f>IF(AP85="","",VLOOKUP(AP85,'サイズ一覧(25年）'!$D:$Z,21,0))</f>
        <v/>
      </c>
      <c r="AS85" s="587"/>
      <c r="AT85" s="328">
        <v>12</v>
      </c>
      <c r="AU85" s="651" t="s">
        <v>111</v>
      </c>
      <c r="AV85" s="609"/>
      <c r="AW85" s="851" t="s">
        <v>762</v>
      </c>
      <c r="AX85" s="610" t="s">
        <v>577</v>
      </c>
      <c r="AY85" s="481" t="str">
        <f>IF(AX85="","",(VLOOKUP(AX85,'サイズ一覧(25年）'!$D:$AG,13,0)))</f>
        <v/>
      </c>
      <c r="AZ85" s="383">
        <f>IF(AX85="","",VLOOKUP(AX85,'サイズ一覧(25年）'!$D:$Z,21,0))</f>
        <v>9800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IF(E86="","",VLOOKUP(E86,'サイズ一覧(25年）'!$D:$Z,21,0))</f>
        <v>53700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IF(H86="","",VLOOKUP(H86,'サイズ一覧(25年）'!$D:$Z,21,0))</f>
        <v>50700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IF(K86="","",VLOOKUP(K86,'サイズ一覧(25年）'!$D:$Z,21,0))</f>
        <v>47400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IF(N86="","",VLOOKUP(N86,'サイズ一覧(25年）'!$D:$Z,21,0))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IF(V86="","",VLOOKUP(V86,'サイズ一覧(25年）'!$D:$Z,21,0))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IF(Y86="","",VLOOKUP(Y86,'サイズ一覧(25年）'!$D:$Z,21,0))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IF(AB86="","",VLOOKUP(AB86,'サイズ一覧(25年）'!$D:$Z,21,0))</f>
        <v>9600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IF(AM86="","",VLOOKUP(AM86,'サイズ一覧(25年）'!$D:$Z,21,0))</f>
        <v>28600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IF(AP86="","",VLOOKUP(AP86,'サイズ一覧(25年）'!$D:$Z,21,0))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IF(AX86="","",VLOOKUP(AX86,'サイズ一覧(25年）'!$D:$Z,21,0))</f>
        <v>12600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412" t="s">
        <v>901</v>
      </c>
      <c r="D87" s="462" t="s">
        <v>529</v>
      </c>
      <c r="E87" s="415"/>
      <c r="F87" s="415" t="str">
        <f>IF(E87="","",(VLOOKUP(E87,'サイズ一覧(25年）'!$D:$AG,13,0)))</f>
        <v/>
      </c>
      <c r="G87" s="463" t="str">
        <f>IF(E87="","",VLOOKUP(E87,'サイズ一覧(25年）'!$D:$Z,21,0))</f>
        <v/>
      </c>
      <c r="H87" s="413" t="s">
        <v>1178</v>
      </c>
      <c r="I87" s="415" t="str">
        <f>IF(H87="","",(VLOOKUP(H87,'サイズ一覧(25年）'!$D:$AG,13,0)))</f>
        <v>△◇</v>
      </c>
      <c r="J87" s="463">
        <f>IF(H87="","",VLOOKUP(H87,'サイズ一覧(25年）'!$D:$Z,21,0))</f>
        <v>51800</v>
      </c>
      <c r="K87" s="415"/>
      <c r="L87" s="415" t="str">
        <f>IF(K87="","",(VLOOKUP(K87,'サイズ一覧(25年）'!$D:$AG,13,0)))</f>
        <v/>
      </c>
      <c r="M87" s="464" t="str">
        <f>IF(K87="","",VLOOKUP(K87,'サイズ一覧(25年）'!$D:$Z,21,0))</f>
        <v/>
      </c>
      <c r="N87" s="417"/>
      <c r="O87" s="415" t="str">
        <f>IF(N87="","",(VLOOKUP(N87,'サイズ一覧(25年）'!$D:$AG,13,0)))</f>
        <v/>
      </c>
      <c r="P87" s="463" t="str">
        <f>IF(N87="","",VLOOKUP(N87,'サイズ一覧(25年）'!$D:$Z,21,0))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408"/>
      <c r="AL87" s="420" t="s">
        <v>1811</v>
      </c>
      <c r="AM87" s="421" t="s">
        <v>1812</v>
      </c>
      <c r="AN87" s="375" t="str">
        <f>IF(AM87="","",(VLOOKUP(AM87,'サイズ一覧(25年）'!$D:$AG,13,0)))</f>
        <v/>
      </c>
      <c r="AO87" s="422">
        <f>IF(AM87="","",VLOOKUP(AM87,'サイズ一覧(25年）'!$D:$Z,21,0))</f>
        <v>30300</v>
      </c>
      <c r="AP87" s="376"/>
      <c r="AQ87" s="375" t="str">
        <f>IF(AP87="","",(VLOOKUP(AP87,'サイズ一覧(25年）'!$D:$AG,13,0)))</f>
        <v/>
      </c>
      <c r="AR87" s="335" t="str">
        <f>IF(AP87="","",VLOOKUP(AP87,'サイズ一覧(25年）'!$D:$Z,21,0))</f>
        <v/>
      </c>
      <c r="AS87" s="587"/>
      <c r="AT87" s="328"/>
      <c r="AU87" s="651" t="s">
        <v>585</v>
      </c>
      <c r="AV87" s="609"/>
      <c r="AW87" s="851" t="s">
        <v>764</v>
      </c>
      <c r="AX87" s="610" t="s">
        <v>579</v>
      </c>
      <c r="AY87" s="481" t="str">
        <f>IF(AX87="","",(VLOOKUP(AX87,'サイズ一覧(25年）'!$D:$AG,13,0)))</f>
        <v/>
      </c>
      <c r="AZ87" s="383">
        <f>IF(AX87="","",VLOOKUP(AX87,'サイズ一覧(25年）'!$D:$Z,21,0))</f>
        <v>13700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IF(E88="","",VLOOKUP(E88,'サイズ一覧(25年）'!$D:$Z,21,0))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IF(H88="","",VLOOKUP(H88,'サイズ一覧(25年）'!$D:$Z,21,0))</f>
        <v>38700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IF(K88="","",VLOOKUP(K88,'サイズ一覧(25年）'!$D:$Z,21,0))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IF(N88="","",VLOOKUP(N88,'サイズ一覧(25年）'!$D:$Z,21,0))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IF(AM88="","",VLOOKUP(AM88,'サイズ一覧(25年）'!$D:$Z,21,0))</f>
        <v>32900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IF(AP88="","",VLOOKUP(AP88,'サイズ一覧(25年）'!$D:$Z,21,0))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IF(AX88="","",VLOOKUP(AX88,'サイズ一覧(25年）'!$D:$Z,21,0))</f>
        <v>14400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412" t="s">
        <v>505</v>
      </c>
      <c r="D89" s="462" t="s">
        <v>506</v>
      </c>
      <c r="E89" s="415"/>
      <c r="F89" s="415" t="str">
        <f>IF(E89="","",(VLOOKUP(E89,'サイズ一覧(25年）'!$D:$AG,13,0)))</f>
        <v/>
      </c>
      <c r="G89" s="463" t="str">
        <f>IF(E89="","",VLOOKUP(E89,'サイズ一覧(25年）'!$D:$Z,21,0))</f>
        <v/>
      </c>
      <c r="H89" s="413"/>
      <c r="I89" s="415" t="str">
        <f>IF(H89="","",(VLOOKUP(H89,'サイズ一覧(25年）'!$D:$AG,13,0)))</f>
        <v/>
      </c>
      <c r="J89" s="463" t="str">
        <f>IF(H89="","",VLOOKUP(H89,'サイズ一覧(25年）'!$D:$Z,21,0))</f>
        <v/>
      </c>
      <c r="K89" s="415"/>
      <c r="L89" s="415" t="str">
        <f>IF(K89="","",(VLOOKUP(K89,'サイズ一覧(25年）'!$D:$AG,13,0)))</f>
        <v/>
      </c>
      <c r="M89" s="464" t="str">
        <f>IF(K89="","",VLOOKUP(K89,'サイズ一覧(25年）'!$D:$Z,21,0))</f>
        <v/>
      </c>
      <c r="N89" s="417" t="s">
        <v>540</v>
      </c>
      <c r="O89" s="415" t="str">
        <f>IF(N89="","",(VLOOKUP(N89,'サイズ一覧(25年）'!$D:$AG,13,0)))</f>
        <v>△★</v>
      </c>
      <c r="P89" s="463">
        <f>IF(N89="","",VLOOKUP(N89,'サイズ一覧(25年）'!$D:$Z,21,0))</f>
        <v>37500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373" t="s">
        <v>152</v>
      </c>
      <c r="AL89" s="420" t="s">
        <v>381</v>
      </c>
      <c r="AM89" s="321" t="s">
        <v>432</v>
      </c>
      <c r="AN89" s="323" t="str">
        <f>IF(AM89="","",(VLOOKUP(AM89,'サイズ一覧(25年）'!$D:$AG,13,0)))</f>
        <v/>
      </c>
      <c r="AO89" s="324">
        <f>IF(AM89="","",VLOOKUP(AM89,'サイズ一覧(25年）'!$D:$Z,21,0))</f>
        <v>34900</v>
      </c>
      <c r="AP89" s="326"/>
      <c r="AQ89" s="323" t="str">
        <f>IF(AP89="","",(VLOOKUP(AP89,'サイズ一覧(25年）'!$D:$AG,13,0)))</f>
        <v/>
      </c>
      <c r="AR89" s="335" t="str">
        <f>IF(AP89="","",VLOOKUP(AP89,'サイズ一覧(25年）'!$D:$Z,21,0))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IF(E90="","",VLOOKUP(E90,'サイズ一覧(25年）'!$D:$Z,21,0))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IF(H90="","",VLOOKUP(H90,'サイズ一覧(25年）'!$D:$Z,21,0))</f>
        <v>32300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IF(K90="","",VLOOKUP(K90,'サイズ一覧(25年）'!$D:$Z,21,0))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IF(N90="","",VLOOKUP(N90,'サイズ一覧(25年）'!$D:$Z,21,0))</f>
        <v/>
      </c>
      <c r="Q90" s="175"/>
      <c r="R90" s="995" t="s">
        <v>413</v>
      </c>
      <c r="S90" s="995" t="s">
        <v>414</v>
      </c>
      <c r="T90" s="991" t="s">
        <v>937</v>
      </c>
      <c r="U90" s="992"/>
      <c r="V90" s="991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IF(AM90="","",VLOOKUP(AM90,'サイズ一覧(25年）'!$D:$Z,21,0))</f>
        <v>36300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IF(AP90="","",VLOOKUP(AP90,'サイズ一覧(25年）'!$D:$Z,21,0))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408" t="s">
        <v>867</v>
      </c>
      <c r="D91" s="409" t="s">
        <v>536</v>
      </c>
      <c r="E91" s="323"/>
      <c r="F91" s="323" t="str">
        <f>IF(E91="","",(VLOOKUP(E91,'サイズ一覧(25年）'!$D:$AG,13,0)))</f>
        <v/>
      </c>
      <c r="G91" s="377" t="str">
        <f>IF(E91="","",VLOOKUP(E91,'サイズ一覧(25年）'!$D:$Z,21,0))</f>
        <v/>
      </c>
      <c r="H91" s="322"/>
      <c r="I91" s="323" t="str">
        <f>IF(H91="","",(VLOOKUP(H91,'サイズ一覧(25年）'!$D:$AG,13,0)))</f>
        <v/>
      </c>
      <c r="J91" s="377" t="str">
        <f>IF(H91="","",VLOOKUP(H91,'サイズ一覧(25年）'!$D:$Z,21,0))</f>
        <v/>
      </c>
      <c r="K91" s="323" t="s">
        <v>868</v>
      </c>
      <c r="L91" s="323" t="str">
        <f>IF(K91="","",(VLOOKUP(K91,'サイズ一覧(25年）'!$D:$AG,13,0)))</f>
        <v/>
      </c>
      <c r="M91" s="332">
        <f>IF(K91="","",VLOOKUP(K91,'サイズ一覧(25年）'!$D:$Z,21,0))</f>
        <v>36800</v>
      </c>
      <c r="N91" s="326"/>
      <c r="O91" s="323" t="str">
        <f>IF(N91="","",(VLOOKUP(N91,'サイズ一覧(25年）'!$D:$AG,13,0)))</f>
        <v/>
      </c>
      <c r="P91" s="411" t="str">
        <f>IF(N91="","",VLOOKUP(N91,'サイズ一覧(25年）'!$D:$Z,21,0))</f>
        <v/>
      </c>
      <c r="Q91" s="175"/>
      <c r="R91" s="996"/>
      <c r="S91" s="996"/>
      <c r="T91" s="993"/>
      <c r="U91" s="994"/>
      <c r="V91" s="99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439" t="s">
        <v>154</v>
      </c>
      <c r="AL91" s="440" t="s">
        <v>986</v>
      </c>
      <c r="AM91" s="419" t="s">
        <v>703</v>
      </c>
      <c r="AN91" s="442" t="str">
        <f>IF(AM91="","",(VLOOKUP(AM91,'サイズ一覧(25年）'!$D:$AG,13,0)))</f>
        <v/>
      </c>
      <c r="AO91" s="443">
        <f>IF(AM91="","",VLOOKUP(AM91,'サイズ一覧(25年）'!$D:$Z,21,0))</f>
        <v>37400</v>
      </c>
      <c r="AP91" s="444"/>
      <c r="AQ91" s="442" t="str">
        <f>IF(AP91="","",(VLOOKUP(AP91,'サイズ一覧(25年）'!$D:$AG,13,0)))</f>
        <v/>
      </c>
      <c r="AR91" s="445" t="str">
        <f>IF(AP91="","",VLOOKUP(AP91,'サイズ一覧(25年）'!$D:$Z,21,0))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IF(E92="","",VLOOKUP(E92,'サイズ一覧(25年）'!$D:$Z,21,0))</f>
        <v>41900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IF(H92="","",VLOOKUP(H92,'サイズ一覧(25年）'!$D:$Z,21,0))</f>
        <v>38600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IF(K92="","",VLOOKUP(K92,'サイズ一覧(25年）'!$D:$Z,21,0))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IF(N92="","",VLOOKUP(N92,'サイズ一覧(25年）'!$D:$Z,21,0))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IF(V92="","",VLOOKUP(V92,'サイズ一覧(25年）'!$D:$Z,21,0))</f>
        <v>110300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IF(AM92="","",VLOOKUP(AM92,'サイズ一覧(25年）'!$D:$Z,21,0))</f>
        <v>40900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IF(AP92="","",VLOOKUP(AP92,'サイズ一覧(25年）'!$D:$Z,21,0))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373" t="s">
        <v>1481</v>
      </c>
      <c r="D93" s="374" t="s">
        <v>1470</v>
      </c>
      <c r="E93" s="375"/>
      <c r="F93" s="375" t="str">
        <f>IF(E93="","",(VLOOKUP(E93,'サイズ一覧(25年）'!$D:$AG,13,0)))</f>
        <v/>
      </c>
      <c r="G93" s="377" t="str">
        <f>IF(E93="","",VLOOKUP(E93,'サイズ一覧(25年）'!$D:$Z,21,0))</f>
        <v/>
      </c>
      <c r="H93" s="420"/>
      <c r="I93" s="375" t="str">
        <f>IF(H93="","",(VLOOKUP(H93,'サイズ一覧(25年）'!$D:$AG,13,0)))</f>
        <v/>
      </c>
      <c r="J93" s="377" t="str">
        <f>IF(H93="","",VLOOKUP(H93,'サイズ一覧(25年）'!$D:$Z,21,0))</f>
        <v/>
      </c>
      <c r="K93" s="375" t="s">
        <v>630</v>
      </c>
      <c r="L93" s="375" t="str">
        <f>IF(K93="","",(VLOOKUP(K93,'サイズ一覧(25年）'!$D:$AG,13,0)))</f>
        <v/>
      </c>
      <c r="M93" s="332">
        <f>IF(K93="","",VLOOKUP(K93,'サイズ一覧(25年）'!$D:$Z,21,0))</f>
        <v>42000</v>
      </c>
      <c r="N93" s="376"/>
      <c r="O93" s="375" t="str">
        <f>IF(N93="","",(VLOOKUP(N93,'サイズ一覧(25年）'!$D:$AG,13,0)))</f>
        <v/>
      </c>
      <c r="P93" s="377" t="str">
        <f>IF(N93="","",VLOOKUP(N93,'サイズ一覧(25年）'!$D:$Z,21,0))</f>
        <v/>
      </c>
      <c r="Q93" s="175"/>
      <c r="R93" s="632"/>
      <c r="S93" s="633">
        <v>45</v>
      </c>
      <c r="T93" s="634" t="s">
        <v>873</v>
      </c>
      <c r="U93" s="541" t="s">
        <v>529</v>
      </c>
      <c r="V93" s="635" t="s">
        <v>878</v>
      </c>
      <c r="W93" s="541" t="str">
        <f>IF(V93="","",(VLOOKUP(V93,'サイズ一覧(25年）'!$D:$AG,13,0)))</f>
        <v>◇</v>
      </c>
      <c r="X93" s="316">
        <f>IF(V93="","",VLOOKUP(V93,'サイズ一覧(25年）'!$D:$Z,21,0))</f>
        <v>76800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307" t="s">
        <v>988</v>
      </c>
      <c r="AL93" s="628" t="s">
        <v>948</v>
      </c>
      <c r="AM93" s="384"/>
      <c r="AN93" s="308" t="str">
        <f>IF(AM93="","",(VLOOKUP(AM93,'サイズ一覧(25年）'!$D:$AG,13,0)))</f>
        <v/>
      </c>
      <c r="AO93" s="450" t="str">
        <f>IF(AM93="","",VLOOKUP(AM93,'サイズ一覧(25年）'!$D:$Z,21,0))</f>
        <v/>
      </c>
      <c r="AP93" s="309" t="s">
        <v>1102</v>
      </c>
      <c r="AQ93" s="301" t="str">
        <f>IF(AP93="","",(VLOOKUP(AP93,'サイズ一覧(25年）'!$D:$AG,13,0)))</f>
        <v/>
      </c>
      <c r="AR93" s="640">
        <f>IF(AP93="","",VLOOKUP(AP93,'サイズ一覧(25年）'!$D:$Z,21,0))</f>
        <v>33300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IF(E94="","",VLOOKUP(E94,'サイズ一覧(25年）'!$D:$Z,21,0))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IF(H94="","",VLOOKUP(H94,'サイズ一覧(25年）'!$D:$Z,21,0))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IF(K94="","",VLOOKUP(K94,'サイズ一覧(25年）'!$D:$Z,21,0))</f>
        <v>47700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IF(N94="","",VLOOKUP(N94,'サイズ一覧(25年）'!$D:$Z,21,0))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IF(V94="","",VLOOKUP(V94,'サイズ一覧(25年）'!$D:$Z,21,0))</f>
        <v>72500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IF(AM94="","",VLOOKUP(AM94,'サイズ一覧(25年）'!$D:$Z,21,0))</f>
        <v>33200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IF(AP94="","",VLOOKUP(AP94,'サイズ一覧(25年）'!$D:$Z,21,0))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299" t="s">
        <v>509</v>
      </c>
      <c r="D95" s="300" t="s">
        <v>510</v>
      </c>
      <c r="E95" s="301" t="s">
        <v>1780</v>
      </c>
      <c r="F95" s="301" t="str">
        <f>IF(E95="","",(VLOOKUP(E95,'サイズ一覧(25年）'!$D:$AG,13,0)))</f>
        <v>⑨</v>
      </c>
      <c r="G95" s="302">
        <f>IF(E95="","",VLOOKUP(E95,'サイズ一覧(25年）'!$D:$Z,21,0))</f>
        <v>39000</v>
      </c>
      <c r="H95" s="379" t="s">
        <v>1186</v>
      </c>
      <c r="I95" s="301" t="str">
        <f>IF(H95="","",(VLOOKUP(H95,'サイズ一覧(25年）'!$D:$AG,13,0)))</f>
        <v/>
      </c>
      <c r="J95" s="302">
        <f>IF(H95="","",VLOOKUP(H95,'サイズ一覧(25年）'!$D:$Z,21,0))</f>
        <v>36600</v>
      </c>
      <c r="K95" s="301"/>
      <c r="L95" s="301" t="str">
        <f>IF(K95="","",(VLOOKUP(K95,'サイズ一覧(25年）'!$D:$AG,13,0)))</f>
        <v/>
      </c>
      <c r="M95" s="304" t="str">
        <f>IF(K95="","",VLOOKUP(K95,'サイズ一覧(25年）'!$D:$Z,21,0))</f>
        <v/>
      </c>
      <c r="N95" s="382"/>
      <c r="O95" s="301" t="str">
        <f>IF(N95="","",(VLOOKUP(N95,'サイズ一覧(25年）'!$D:$AG,13,0)))</f>
        <v/>
      </c>
      <c r="P95" s="302" t="str">
        <f>IF(N95="","",VLOOKUP(N95,'サイズ一覧(25年）'!$D:$Z,21,0))</f>
        <v/>
      </c>
      <c r="Q95" s="175"/>
      <c r="R95" s="630">
        <v>18</v>
      </c>
      <c r="S95" s="631">
        <v>50</v>
      </c>
      <c r="T95" s="490" t="s">
        <v>285</v>
      </c>
      <c r="U95" s="301" t="s">
        <v>286</v>
      </c>
      <c r="V95" s="382" t="s">
        <v>287</v>
      </c>
      <c r="W95" s="301" t="str">
        <f>IF(V95="","",(VLOOKUP(V95,'サイズ一覧(25年）'!$D:$AG,13,0)))</f>
        <v/>
      </c>
      <c r="X95" s="381">
        <f>IF(V95="","",VLOOKUP(V95,'サイズ一覧(25年）'!$D:$Z,21,0))</f>
        <v>63100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IF(E96="","",VLOOKUP(E96,'サイズ一覧(25年）'!$D:$Z,21,0))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IF(H96="","",VLOOKUP(H96,'サイズ一覧(25年）'!$D:$Z,21,0))</f>
        <v>39500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IF(K96="","",VLOOKUP(K96,'サイズ一覧(25年）'!$D:$Z,21,0))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IF(N96="","",VLOOKUP(N96,'サイズ一覧(25年）'!$D:$Z,21,0))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IF(V96="","",VLOOKUP(V96,'サイズ一覧(25年）'!$D:$Z,21,0))</f>
        <v>52300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433"/>
      <c r="D97" s="374" t="s">
        <v>502</v>
      </c>
      <c r="E97" s="375" t="s">
        <v>1779</v>
      </c>
      <c r="F97" s="375" t="str">
        <f>IF(E97="","",(VLOOKUP(E97,'サイズ一覧(25年）'!$D:$AG,13,0)))</f>
        <v>★⑨</v>
      </c>
      <c r="G97" s="377">
        <f>IF(E97="","",VLOOKUP(E97,'サイズ一覧(25年）'!$D:$Z,21,0))</f>
        <v>41900</v>
      </c>
      <c r="H97" s="420"/>
      <c r="I97" s="375" t="str">
        <f>IF(H97="","",(VLOOKUP(H97,'サイズ一覧(25年）'!$D:$AG,13,0)))</f>
        <v/>
      </c>
      <c r="J97" s="377" t="str">
        <f>IF(H97="","",VLOOKUP(H97,'サイズ一覧(25年）'!$D:$Z,21,0))</f>
        <v/>
      </c>
      <c r="K97" s="375"/>
      <c r="L97" s="375" t="str">
        <f>IF(K97="","",(VLOOKUP(K97,'サイズ一覧(25年）'!$D:$AG,13,0)))</f>
        <v/>
      </c>
      <c r="M97" s="332" t="str">
        <f>IF(K97="","",VLOOKUP(K97,'サイズ一覧(25年）'!$D:$Z,21,0))</f>
        <v/>
      </c>
      <c r="N97" s="376"/>
      <c r="O97" s="375" t="str">
        <f>IF(N97="","",(VLOOKUP(N97,'サイズ一覧(25年）'!$D:$AG,13,0)))</f>
        <v/>
      </c>
      <c r="P97" s="377" t="str">
        <f>IF(N97="","",VLOOKUP(N97,'サイズ一覧(25年）'!$D:$Z,21,0))</f>
        <v/>
      </c>
      <c r="Q97" s="175"/>
      <c r="R97" s="636">
        <v>17</v>
      </c>
      <c r="S97" s="639">
        <v>55</v>
      </c>
      <c r="T97" s="384" t="s">
        <v>908</v>
      </c>
      <c r="U97" s="308" t="s">
        <v>533</v>
      </c>
      <c r="V97" s="309" t="s">
        <v>1120</v>
      </c>
      <c r="W97" s="308" t="str">
        <f>IF(V97="","",(VLOOKUP(V97,'サイズ一覧(25年）'!$D:$AG,13,0)))</f>
        <v/>
      </c>
      <c r="X97" s="450">
        <f>IF(V97="","",VLOOKUP(V97,'サイズ一覧(25年）'!$D:$Z,21,0))</f>
        <v>56700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IF(E98="","",VLOOKUP(E98,'サイズ一覧(25年）'!$D:$Z,21,0))</f>
        <v>44800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IF(H98="","",VLOOKUP(H98,'サイズ一覧(25年）'!$D:$Z,21,0))</f>
        <v>42200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IF(K98="","",VLOOKUP(K98,'サイズ一覧(25年）'!$D:$Z,21,0))</f>
        <v>39500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IF(N98="","",VLOOKUP(N98,'サイズ一覧(25年）'!$D:$Z,21,0))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IF(V98="","",VLOOKUP(V98,'サイズ一覧(25年）'!$D:$Z,21,0))</f>
        <v>40000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439" t="s">
        <v>1485</v>
      </c>
      <c r="D99" s="374" t="s">
        <v>538</v>
      </c>
      <c r="E99" s="375"/>
      <c r="F99" s="375" t="str">
        <f>IF(E99="","",(VLOOKUP(E99,'サイズ一覧(25年）'!$D:$AG,13,0)))</f>
        <v/>
      </c>
      <c r="G99" s="377" t="str">
        <f>IF(E99="","",VLOOKUP(E99,'サイズ一覧(25年）'!$D:$Z,21,0))</f>
        <v/>
      </c>
      <c r="H99" s="420" t="s">
        <v>1189</v>
      </c>
      <c r="I99" s="375" t="str">
        <f>IF(H99="","",(VLOOKUP(H99,'サイズ一覧(25年）'!$D:$AG,13,0)))</f>
        <v/>
      </c>
      <c r="J99" s="377">
        <f>IF(H99="","",VLOOKUP(H99,'サイズ一覧(25年）'!$D:$Z,21,0))</f>
        <v>45400</v>
      </c>
      <c r="K99" s="375"/>
      <c r="L99" s="375" t="str">
        <f>IF(K99="","",(VLOOKUP(K99,'サイズ一覧(25年）'!$D:$AG,13,0)))</f>
        <v/>
      </c>
      <c r="M99" s="332" t="str">
        <f>IF(K99="","",VLOOKUP(K99,'サイズ一覧(25年）'!$D:$Z,21,0))</f>
        <v/>
      </c>
      <c r="N99" s="376"/>
      <c r="O99" s="375" t="str">
        <f>IF(N99="","",(VLOOKUP(N99,'サイズ一覧(25年）'!$D:$AG,13,0)))</f>
        <v/>
      </c>
      <c r="P99" s="377" t="str">
        <f>IF(N99="","",VLOOKUP(N99,'サイズ一覧(25年）'!$D:$Z,21,0))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IF(E100="","",VLOOKUP(E100,'サイズ一覧(25年）'!$D:$Z,21,0))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IF(H100="","",VLOOKUP(H100,'サイズ一覧(25年）'!$D:$Z,21,0))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IF(K100="","",VLOOKUP(K100,'サイズ一覧(25年）'!$D:$Z,21,0))</f>
        <v>46600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IF(N100="","",VLOOKUP(N100,'サイズ一覧(25年）'!$D:$Z,21,0))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299" t="s">
        <v>1487</v>
      </c>
      <c r="D101" s="300" t="s">
        <v>1488</v>
      </c>
      <c r="E101" s="301"/>
      <c r="F101" s="301" t="str">
        <f>IF(E101="","",(VLOOKUP(E101,'サイズ一覧(25年）'!$D:$AG,13,0)))</f>
        <v/>
      </c>
      <c r="G101" s="302" t="str">
        <f>IF(E101="","",VLOOKUP(E101,'サイズ一覧(25年）'!$D:$Z,21,0))</f>
        <v/>
      </c>
      <c r="H101" s="379" t="s">
        <v>1827</v>
      </c>
      <c r="I101" s="301" t="str">
        <f>IF(H101="","",(VLOOKUP(H101,'サイズ一覧(25年）'!$D:$AG,13,0)))</f>
        <v/>
      </c>
      <c r="J101" s="302">
        <f>IF(H101="","",VLOOKUP(H101,'サイズ一覧(25年）'!$D:$Z,21,0))</f>
        <v>29400</v>
      </c>
      <c r="K101" s="301"/>
      <c r="L101" s="301" t="str">
        <f>IF(K101="","",(VLOOKUP(K101,'サイズ一覧(25年）'!$D:$AG,13,0)))</f>
        <v/>
      </c>
      <c r="M101" s="304" t="str">
        <f>IF(K101="","",VLOOKUP(K101,'サイズ一覧(25年）'!$D:$Z,21,0))</f>
        <v/>
      </c>
      <c r="N101" s="382"/>
      <c r="O101" s="301" t="str">
        <f>IF(N101="","",(VLOOKUP(N101,'サイズ一覧(25年）'!$D:$AG,13,0)))</f>
        <v/>
      </c>
      <c r="P101" s="302" t="str">
        <f>IF(N101="","",VLOOKUP(N101,'サイズ一覧(25年）'!$D:$Z,21,0))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IF(E102="","",VLOOKUP(E102,'サイズ一覧(25年）'!$D:$Z,21,0))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IF(H102="","",VLOOKUP(H102,'サイズ一覧(25年）'!$D:$Z,21,0))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IF(K102="","",VLOOKUP(K102,'サイズ一覧(25年）'!$D:$Z,21,0))</f>
        <v>32600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IF(N102="","",VLOOKUP(N102,'サイズ一覧(25年）'!$D:$Z,21,0))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299" t="s">
        <v>1491</v>
      </c>
      <c r="D103" s="300" t="s">
        <v>508</v>
      </c>
      <c r="E103" s="301" t="s">
        <v>1791</v>
      </c>
      <c r="F103" s="301" t="str">
        <f>IF(E103="","",(VLOOKUP(E103,'サイズ一覧(25年）'!$D:$AG,13,0)))</f>
        <v>⑨</v>
      </c>
      <c r="G103" s="302">
        <f>IF(E103="","",VLOOKUP(E103,'サイズ一覧(25年）'!$D:$Z,21,0))</f>
        <v>28100</v>
      </c>
      <c r="H103" s="379" t="s">
        <v>1828</v>
      </c>
      <c r="I103" s="301" t="str">
        <f>IF(H103="","",(VLOOKUP(H103,'サイズ一覧(25年）'!$D:$AG,13,0)))</f>
        <v/>
      </c>
      <c r="J103" s="302">
        <f>IF(H103="","",VLOOKUP(H103,'サイズ一覧(25年）'!$D:$Z,21,0))</f>
        <v>26600</v>
      </c>
      <c r="K103" s="301" t="s">
        <v>642</v>
      </c>
      <c r="L103" s="301" t="str">
        <f>IF(K103="","",(VLOOKUP(K103,'サイズ一覧(25年）'!$D:$AG,13,0)))</f>
        <v>△</v>
      </c>
      <c r="M103" s="304">
        <f>IF(K103="","",VLOOKUP(K103,'サイズ一覧(25年）'!$D:$Z,21,0))</f>
        <v>24900</v>
      </c>
      <c r="N103" s="382"/>
      <c r="O103" s="301" t="str">
        <f>IF(N103="","",(VLOOKUP(N103,'サイズ一覧(25年）'!$D:$AG,13,0)))</f>
        <v/>
      </c>
      <c r="P103" s="302" t="str">
        <f>IF(N103="","",VLOOKUP(N103,'サイズ一覧(25年）'!$D:$Z,21,0))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IF(E104="","",VLOOKUP(E104,'サイズ一覧(25年）'!$D:$Z,21,0))</f>
        <v>32100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IF(H104="","",VLOOKUP(H104,'サイズ一覧(25年）'!$D:$Z,21,0))</f>
        <v>29500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IF(K104="","",VLOOKUP(K104,'サイズ一覧(25年）'!$D:$Z,21,0))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IF(N104="","",VLOOKUP(N104,'サイズ一覧(25年）'!$D:$Z,21,0))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439" t="s">
        <v>1493</v>
      </c>
      <c r="D105" s="497" t="s">
        <v>1490</v>
      </c>
      <c r="E105" s="442" t="s">
        <v>1789</v>
      </c>
      <c r="F105" s="442" t="str">
        <f>IF(E105="","",(VLOOKUP(E105,'サイズ一覧(25年）'!$D:$AG,13,0)))</f>
        <v>⑩</v>
      </c>
      <c r="G105" s="498">
        <f>IF(E105="","",VLOOKUP(E105,'サイズ一覧(25年）'!$D:$Z,21,0))</f>
        <v>33100</v>
      </c>
      <c r="H105" s="440" t="s">
        <v>1202</v>
      </c>
      <c r="I105" s="442" t="str">
        <f>IF(H105="","",(VLOOKUP(H105,'サイズ一覧(25年）'!$D:$AG,13,0)))</f>
        <v/>
      </c>
      <c r="J105" s="498">
        <f>IF(H105="","",VLOOKUP(H105,'サイズ一覧(25年）'!$D:$Z,21,0))</f>
        <v>31300</v>
      </c>
      <c r="K105" s="442"/>
      <c r="L105" s="442" t="str">
        <f>IF(K105="","",(VLOOKUP(K105,'サイズ一覧(25年）'!$D:$AG,13,0)))</f>
        <v/>
      </c>
      <c r="M105" s="499" t="str">
        <f>IF(K105="","",VLOOKUP(K105,'サイズ一覧(25年）'!$D:$Z,21,0))</f>
        <v/>
      </c>
      <c r="N105" s="444"/>
      <c r="O105" s="442" t="str">
        <f>IF(N105="","",(VLOOKUP(N105,'サイズ一覧(25年）'!$D:$AG,13,0)))</f>
        <v/>
      </c>
      <c r="P105" s="498" t="str">
        <f>IF(N105="","",VLOOKUP(N105,'サイズ一覧(25年）'!$D:$Z,21,0))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IF(E106="","",VLOOKUP(E106,'サイズ一覧(25年）'!$D:$Z,21,0))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IF(H106="","",VLOOKUP(H106,'サイズ一覧(25年）'!$D:$Z,21,0))</f>
        <v>33100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IF(K106="","",VLOOKUP(K106,'サイズ一覧(25年）'!$D:$Z,21,0))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IF(N106="","",VLOOKUP(N106,'サイズ一覧(25年）'!$D:$Z,21,0))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412" t="s">
        <v>591</v>
      </c>
      <c r="D107" s="462" t="s">
        <v>468</v>
      </c>
      <c r="E107" s="415"/>
      <c r="F107" s="415" t="str">
        <f>IF(E107="","",(VLOOKUP(E107,'サイズ一覧(25年）'!$D:$AG,13,0)))</f>
        <v/>
      </c>
      <c r="G107" s="463" t="str">
        <f>IF(E107="","",VLOOKUP(E107,'サイズ一覧(25年）'!$D:$Z,21,0))</f>
        <v/>
      </c>
      <c r="H107" s="413"/>
      <c r="I107" s="415" t="str">
        <f>IF(H107="","",(VLOOKUP(H107,'サイズ一覧(25年）'!$D:$AG,13,0)))</f>
        <v/>
      </c>
      <c r="J107" s="463" t="str">
        <f>IF(H107="","",VLOOKUP(H107,'サイズ一覧(25年）'!$D:$Z,21,0))</f>
        <v/>
      </c>
      <c r="K107" s="415"/>
      <c r="L107" s="415" t="str">
        <f>IF(K107="","",(VLOOKUP(K107,'サイズ一覧(25年）'!$D:$AG,13,0)))</f>
        <v/>
      </c>
      <c r="M107" s="464" t="str">
        <f>IF(K107="","",VLOOKUP(K107,'サイズ一覧(25年）'!$D:$Z,21,0))</f>
        <v/>
      </c>
      <c r="N107" s="417" t="s">
        <v>544</v>
      </c>
      <c r="O107" s="415" t="str">
        <f>IF(N107="","",(VLOOKUP(N107,'サイズ一覧(25年）'!$D:$AG,13,0)))</f>
        <v>△</v>
      </c>
      <c r="P107" s="463">
        <f>IF(N107="","",VLOOKUP(N107,'サイズ一覧(25年）'!$D:$Z,21,0))</f>
        <v>31600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IF(E108="","",VLOOKUP(E108,'サイズ一覧(25年）'!$D:$Z,21,0))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IF(H108="","",VLOOKUP(H108,'サイズ一覧(25年）'!$D:$Z,21,0))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IF(K108="","",VLOOKUP(K108,'サイズ一覧(25年）'!$D:$Z,21,0))</f>
        <v>18800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IF(N108="","",VLOOKUP(N108,'サイズ一覧(25年）'!$D:$Z,21,0))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412" t="s">
        <v>1831</v>
      </c>
      <c r="D109" s="463" t="s">
        <v>1832</v>
      </c>
      <c r="E109" s="464" t="s">
        <v>1799</v>
      </c>
      <c r="F109" s="464" t="str">
        <f>IF(E109="","",(VLOOKUP(E109,'サイズ一覧(25年）'!$D:$AG,13,0)))</f>
        <v>⑨</v>
      </c>
      <c r="G109" s="463">
        <f>IF(E109="","",VLOOKUP(E109,'サイズ一覧(25年）'!$D:$Z,21,0))</f>
        <v>24200</v>
      </c>
      <c r="H109" s="524" t="s">
        <v>1216</v>
      </c>
      <c r="I109" s="464" t="str">
        <f>IF(H109="","",(VLOOKUP(H109,'サイズ一覧(25年）'!$D:$AG,13,0)))</f>
        <v/>
      </c>
      <c r="J109" s="463">
        <f>IF(H109="","",VLOOKUP(H109,'サイズ一覧(25年）'!$D:$Z,21,0))</f>
        <v>22800</v>
      </c>
      <c r="K109" s="464" t="s">
        <v>651</v>
      </c>
      <c r="L109" s="464" t="str">
        <f>IF(K109="","",(VLOOKUP(K109,'サイズ一覧(25年）'!$D:$AG,13,0)))</f>
        <v>△</v>
      </c>
      <c r="M109" s="464">
        <f>IF(K109="","",VLOOKUP(K109,'サイズ一覧(25年）'!$D:$Z,21,0))</f>
        <v>21400</v>
      </c>
      <c r="N109" s="512"/>
      <c r="O109" s="464" t="str">
        <f>IF(N109="","",(VLOOKUP(N109,'サイズ一覧(25年）'!$D:$AG,13,0)))</f>
        <v/>
      </c>
      <c r="P109" s="463" t="str">
        <f>IF(N109="","",VLOOKUP(N109,'サイズ一覧(25年）'!$D:$Z,21,0))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A1:AH1"/>
    <mergeCell ref="A8:A9"/>
    <mergeCell ref="B8:B9"/>
    <mergeCell ref="C8:D9"/>
    <mergeCell ref="E8:G8"/>
    <mergeCell ref="H8:J8"/>
    <mergeCell ref="K8:M8"/>
    <mergeCell ref="N8:P8"/>
    <mergeCell ref="R8:R9"/>
    <mergeCell ref="S8:S9"/>
    <mergeCell ref="Y9:AA9"/>
    <mergeCell ref="Y8:AA8"/>
    <mergeCell ref="AB8:AD8"/>
    <mergeCell ref="AE8:AG8"/>
    <mergeCell ref="AB9:AD9"/>
    <mergeCell ref="AE9:AG9"/>
    <mergeCell ref="E9:G9"/>
    <mergeCell ref="H9:J9"/>
    <mergeCell ref="K9:M9"/>
    <mergeCell ref="N9:P9"/>
    <mergeCell ref="V9:X9"/>
    <mergeCell ref="T8:U9"/>
    <mergeCell ref="V8:X8"/>
    <mergeCell ref="BD38:BF38"/>
    <mergeCell ref="R37:R38"/>
    <mergeCell ref="S37:S38"/>
    <mergeCell ref="V37:X37"/>
    <mergeCell ref="Y37:AA37"/>
    <mergeCell ref="AB37:AD37"/>
    <mergeCell ref="AE37:AG37"/>
    <mergeCell ref="V38:X38"/>
    <mergeCell ref="Y38:AA38"/>
    <mergeCell ref="AB38:AD38"/>
    <mergeCell ref="AE38:AG38"/>
    <mergeCell ref="AT37:AT38"/>
    <mergeCell ref="AU37:AW38"/>
    <mergeCell ref="AX37:AZ37"/>
    <mergeCell ref="BA37:BC37"/>
    <mergeCell ref="BD37:BF37"/>
    <mergeCell ref="AX38:AZ38"/>
    <mergeCell ref="BA38:BC38"/>
    <mergeCell ref="T37:U38"/>
    <mergeCell ref="AM8:AO8"/>
    <mergeCell ref="AP8:AR8"/>
    <mergeCell ref="AM9:AO9"/>
    <mergeCell ref="AP9:AR9"/>
    <mergeCell ref="AB60:AD60"/>
    <mergeCell ref="AE60:AG60"/>
    <mergeCell ref="V61:X61"/>
    <mergeCell ref="Y61:AA61"/>
    <mergeCell ref="AB61:AD61"/>
    <mergeCell ref="AE61:AG61"/>
    <mergeCell ref="R60:R61"/>
    <mergeCell ref="S60:S61"/>
    <mergeCell ref="V60:X60"/>
    <mergeCell ref="Y60:AA60"/>
    <mergeCell ref="AB77:AD77"/>
    <mergeCell ref="V78:X78"/>
    <mergeCell ref="Y78:AA78"/>
    <mergeCell ref="AB78:AD78"/>
    <mergeCell ref="Y77:AA77"/>
    <mergeCell ref="T60:U61"/>
    <mergeCell ref="R90:R91"/>
    <mergeCell ref="S90:S91"/>
    <mergeCell ref="V90:X90"/>
    <mergeCell ref="V91:X91"/>
    <mergeCell ref="R77:R78"/>
    <mergeCell ref="S77:S78"/>
    <mergeCell ref="V77:X77"/>
    <mergeCell ref="T77:U78"/>
    <mergeCell ref="T90:U91"/>
    <mergeCell ref="AI1:BG1"/>
    <mergeCell ref="BH1:CF1"/>
    <mergeCell ref="BH8:BH9"/>
    <mergeCell ref="BI8:BI9"/>
    <mergeCell ref="BJ8:BP8"/>
    <mergeCell ref="BQ8:BS8"/>
    <mergeCell ref="BT8:BY8"/>
    <mergeCell ref="BK9:BM9"/>
    <mergeCell ref="BN9:BP9"/>
    <mergeCell ref="BQ9:BS9"/>
    <mergeCell ref="BT9:BV9"/>
    <mergeCell ref="BW9:BY9"/>
    <mergeCell ref="AX9:AZ9"/>
    <mergeCell ref="BA9:BC9"/>
    <mergeCell ref="BD9:BF9"/>
    <mergeCell ref="AV8:AW9"/>
    <mergeCell ref="AX8:AZ8"/>
    <mergeCell ref="BA8:BC8"/>
    <mergeCell ref="BD8:BF8"/>
    <mergeCell ref="AT8:AT9"/>
    <mergeCell ref="AU8:AU9"/>
    <mergeCell ref="AI8:AI9"/>
    <mergeCell ref="AJ8:AJ9"/>
    <mergeCell ref="AK8:AL9"/>
    <mergeCell ref="AT56:AT57"/>
    <mergeCell ref="AU56:AU57"/>
    <mergeCell ref="AV56:AW57"/>
    <mergeCell ref="AX56:AZ56"/>
    <mergeCell ref="AX57:AZ57"/>
    <mergeCell ref="BH54:BH55"/>
    <mergeCell ref="BI54:BI55"/>
    <mergeCell ref="BJ54:BM54"/>
    <mergeCell ref="BN54:BP54"/>
    <mergeCell ref="BK55:BM55"/>
    <mergeCell ref="BN55:BP55"/>
    <mergeCell ref="BI77:BJ78"/>
    <mergeCell ref="BK77:BS77"/>
    <mergeCell ref="BK78:BM78"/>
    <mergeCell ref="BN78:BP78"/>
    <mergeCell ref="BQ78:BS78"/>
    <mergeCell ref="AT65:AT66"/>
    <mergeCell ref="AU65:AV66"/>
    <mergeCell ref="AX65:AZ65"/>
    <mergeCell ref="AX66:AZ66"/>
    <mergeCell ref="BH77:BH78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F189"/>
  <sheetViews>
    <sheetView showGridLines="0" view="pageBreakPreview" zoomScale="55" zoomScaleNormal="75" zoomScaleSheetLayoutView="55" workbookViewId="0">
      <selection activeCell="K9" sqref="K9:M9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4.87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3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3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3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1030" t="s">
        <v>413</v>
      </c>
      <c r="B8" s="1030" t="s">
        <v>414</v>
      </c>
      <c r="C8" s="1027" t="s">
        <v>937</v>
      </c>
      <c r="D8" s="992"/>
      <c r="E8" s="1027" t="s">
        <v>1457</v>
      </c>
      <c r="F8" s="1023"/>
      <c r="G8" s="1024"/>
      <c r="H8" s="1027" t="s">
        <v>587</v>
      </c>
      <c r="I8" s="1013"/>
      <c r="J8" s="992"/>
      <c r="K8" s="1027" t="s">
        <v>587</v>
      </c>
      <c r="L8" s="1013"/>
      <c r="M8" s="992"/>
      <c r="N8" s="1027" t="s">
        <v>587</v>
      </c>
      <c r="O8" s="1013"/>
      <c r="P8" s="992"/>
      <c r="Q8" s="139"/>
      <c r="R8" s="1030" t="s">
        <v>413</v>
      </c>
      <c r="S8" s="1030" t="s">
        <v>414</v>
      </c>
      <c r="T8" s="1027" t="s">
        <v>937</v>
      </c>
      <c r="U8" s="992"/>
      <c r="V8" s="1027" t="s">
        <v>587</v>
      </c>
      <c r="W8" s="1023"/>
      <c r="X8" s="1024"/>
      <c r="Y8" s="1027" t="s">
        <v>587</v>
      </c>
      <c r="Z8" s="1013"/>
      <c r="AA8" s="992"/>
      <c r="AB8" s="1027" t="s">
        <v>587</v>
      </c>
      <c r="AC8" s="1013"/>
      <c r="AD8" s="992"/>
      <c r="AE8" s="1019"/>
      <c r="AF8" s="1019"/>
      <c r="AG8" s="1019"/>
      <c r="AH8" s="658"/>
      <c r="AI8" s="1030" t="s">
        <v>413</v>
      </c>
      <c r="AJ8" s="1030" t="s">
        <v>414</v>
      </c>
      <c r="AK8" s="1027" t="s">
        <v>937</v>
      </c>
      <c r="AL8" s="992"/>
      <c r="AM8" s="1027" t="s">
        <v>1846</v>
      </c>
      <c r="AN8" s="1013"/>
      <c r="AO8" s="992"/>
      <c r="AP8" s="1039" t="s">
        <v>932</v>
      </c>
      <c r="AQ8" s="1021"/>
      <c r="AR8" s="1022"/>
      <c r="AS8" s="138"/>
      <c r="AT8" s="1030" t="s">
        <v>413</v>
      </c>
      <c r="AU8" s="1030" t="s">
        <v>414</v>
      </c>
      <c r="AV8" s="1027" t="s">
        <v>937</v>
      </c>
      <c r="AW8" s="992"/>
      <c r="AX8" s="1027" t="s">
        <v>1846</v>
      </c>
      <c r="AY8" s="1013"/>
      <c r="AZ8" s="992"/>
      <c r="BA8" s="1027" t="s">
        <v>932</v>
      </c>
      <c r="BB8" s="1013"/>
      <c r="BC8" s="992"/>
      <c r="BD8" s="1027" t="s">
        <v>933</v>
      </c>
      <c r="BE8" s="1013"/>
      <c r="BF8" s="992"/>
      <c r="BG8" s="239"/>
      <c r="BH8" s="1030" t="s">
        <v>413</v>
      </c>
      <c r="BI8" s="1034" t="s">
        <v>937</v>
      </c>
      <c r="BJ8" s="1038" t="s">
        <v>1845</v>
      </c>
      <c r="BK8" s="1018" t="s">
        <v>1458</v>
      </c>
      <c r="BL8" s="1018"/>
      <c r="BM8" s="1018"/>
      <c r="BN8" s="1018"/>
      <c r="BO8" s="1018"/>
      <c r="BP8" s="1018"/>
      <c r="BQ8" s="1036" t="s">
        <v>934</v>
      </c>
      <c r="BR8" s="1007"/>
      <c r="BS8" s="1008"/>
      <c r="BT8" s="103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1033" t="s">
        <v>1728</v>
      </c>
      <c r="F9" s="1025"/>
      <c r="G9" s="1026"/>
      <c r="H9" s="1033" t="s">
        <v>1247</v>
      </c>
      <c r="I9" s="1016"/>
      <c r="J9" s="994"/>
      <c r="K9" s="1033" t="s">
        <v>670</v>
      </c>
      <c r="L9" s="1016"/>
      <c r="M9" s="994"/>
      <c r="N9" s="1033" t="s">
        <v>466</v>
      </c>
      <c r="O9" s="1016"/>
      <c r="P9" s="994"/>
      <c r="Q9" s="139"/>
      <c r="R9" s="996"/>
      <c r="S9" s="996"/>
      <c r="T9" s="993"/>
      <c r="U9" s="994"/>
      <c r="V9" s="1033" t="s">
        <v>1728</v>
      </c>
      <c r="W9" s="1025"/>
      <c r="X9" s="1026"/>
      <c r="Y9" s="1033" t="s">
        <v>1247</v>
      </c>
      <c r="Z9" s="1016"/>
      <c r="AA9" s="994"/>
      <c r="AB9" s="103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1033" t="s">
        <v>424</v>
      </c>
      <c r="AN9" s="1016"/>
      <c r="AO9" s="994"/>
      <c r="AP9" s="1033" t="s">
        <v>935</v>
      </c>
      <c r="AQ9" s="1016"/>
      <c r="AR9" s="994"/>
      <c r="AS9" s="138"/>
      <c r="AT9" s="996"/>
      <c r="AU9" s="996"/>
      <c r="AV9" s="993"/>
      <c r="AW9" s="994"/>
      <c r="AX9" s="1033" t="s">
        <v>424</v>
      </c>
      <c r="AY9" s="1016"/>
      <c r="AZ9" s="994"/>
      <c r="BA9" s="1033" t="s">
        <v>935</v>
      </c>
      <c r="BB9" s="1016"/>
      <c r="BC9" s="994"/>
      <c r="BD9" s="1033" t="s">
        <v>936</v>
      </c>
      <c r="BE9" s="1016"/>
      <c r="BF9" s="994"/>
      <c r="BG9" s="192"/>
      <c r="BH9" s="996"/>
      <c r="BI9" s="1004"/>
      <c r="BJ9" s="837" t="s">
        <v>938</v>
      </c>
      <c r="BK9" s="1036" t="s">
        <v>939</v>
      </c>
      <c r="BL9" s="1007"/>
      <c r="BM9" s="1008"/>
      <c r="BN9" s="1029" t="s">
        <v>941</v>
      </c>
      <c r="BO9" s="1001"/>
      <c r="BP9" s="1002"/>
      <c r="BQ9" s="1036" t="s">
        <v>940</v>
      </c>
      <c r="BR9" s="1007"/>
      <c r="BS9" s="1008"/>
      <c r="BT9" s="1036" t="s">
        <v>939</v>
      </c>
      <c r="BU9" s="1007"/>
      <c r="BV9" s="1008"/>
      <c r="BW9" s="1029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IF(E10="","",VLOOKUP(E10,'サイズ一覧(25年）'!$D:$AE,26,0))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IF(H10="","",VLOOKUP(H10,'サイズ一覧(25年）'!$D:$AE,26,0))</f>
        <v>125500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IF(K10="","",VLOOKUP(K10,'サイズ一覧(25年）'!$D:$AE,26,0))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IF(N10="","",VLOOKUP(N10,'サイズ一覧(25年）'!$D:$AE,26,0))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IF(V10="","",VLOOKUP(V10,'サイズ一覧(25年）'!$D:$AE,26,0))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IF(Y10="","",VLOOKUP(Y10,'サイズ一覧(25年）'!$D:$AE,26,0))</f>
        <v>49000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IF(AB10="","",VLOOKUP(AB10,'サイズ一覧(25年）'!$D:$AE,26,0))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IF(AM10="","",VLOOKUP(AM10,'サイズ一覧(25年）'!$D:$AE,26,0))</f>
        <v>118100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IF(AP10="","",VLOOKUP(AP10,'サイズ一覧(25年）'!$D:$AE,26,0))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IF(AX10="","",VLOOKUP(AX10,'サイズ一覧(25年）'!$D:$AE,26,0))</f>
        <v>31200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IF(BA10="","",VLOOKUP(BA10,'サイズ一覧(25年）'!$D:$AE,26,0))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IF(BD10="","",VLOOKUP(BD10,'サイズ一覧(25年）'!$D:$AE,26,0))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IF(BK10="","",VLOOKUP(BK10,'サイズ一覧(25年）'!$D:$AE,26,0))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IF(BN10="","",VLOOKUP(BN10,'サイズ一覧(25年）'!$D:$AE,26,0))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IF(BQ10="","",VLOOKUP(BQ10,'サイズ一覧(25年）'!$D:$AE,26,0))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IF(BT10="","",VLOOKUP(BT10,'サイズ一覧(25年）'!$D:$AE,26,0))</f>
        <v>33300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IF(BW10="","",VLOOKUP(BW10,'サイズ一覧(25年）'!$D:$AE,26,0))</f>
        <v/>
      </c>
    </row>
    <row r="11" spans="1:84" s="134" customFormat="1" ht="21" customHeight="1">
      <c r="A11" s="255"/>
      <c r="B11" s="265">
        <v>40</v>
      </c>
      <c r="C11" s="667" t="s">
        <v>1499</v>
      </c>
      <c r="D11" s="668" t="s">
        <v>500</v>
      </c>
      <c r="E11" s="707"/>
      <c r="F11" s="707" t="str">
        <f>IF(E11="","",(VLOOKUP(E11,'サイズ一覧(25年）'!$D:$AG,13,0)))</f>
        <v/>
      </c>
      <c r="G11" s="671" t="str">
        <f>IF(E11="","",VLOOKUP(E11,'サイズ一覧(25年）'!$D:$AE,26,0))</f>
        <v/>
      </c>
      <c r="H11" s="669" t="s">
        <v>1498</v>
      </c>
      <c r="I11" s="670" t="str">
        <f>IF(H11="","",(VLOOKUP(H11,'サイズ一覧(25年）'!$D:$AG,13,0)))</f>
        <v>★◇</v>
      </c>
      <c r="J11" s="671">
        <f>IF(H11="","",VLOOKUP(H11,'サイズ一覧(25年）'!$D:$AE,26,0))</f>
        <v>95000</v>
      </c>
      <c r="K11" s="670"/>
      <c r="L11" s="670" t="str">
        <f>IF(K11="","",(VLOOKUP(K11,'サイズ一覧(25年）'!$D:$AG,13,0)))</f>
        <v/>
      </c>
      <c r="M11" s="670" t="str">
        <f>IF(K11="","",VLOOKUP(K11,'サイズ一覧(25年）'!$D:$AE,26,0))</f>
        <v/>
      </c>
      <c r="N11" s="672"/>
      <c r="O11" s="670" t="str">
        <f>IF(N11="","",(VLOOKUP(N11,'サイズ一覧(25年）'!$D:$AG,13,0)))</f>
        <v/>
      </c>
      <c r="P11" s="671" t="str">
        <f>IF(N11="","",VLOOKUP(N11,'サイズ一覧(25年）'!$D:$AE,26,0))</f>
        <v/>
      </c>
      <c r="Q11" s="63"/>
      <c r="R11" s="306">
        <v>18</v>
      </c>
      <c r="S11" s="265">
        <v>60</v>
      </c>
      <c r="T11" s="700" t="s">
        <v>1126</v>
      </c>
      <c r="U11" s="701" t="s">
        <v>832</v>
      </c>
      <c r="V11" s="703" t="s">
        <v>1759</v>
      </c>
      <c r="W11" s="703" t="str">
        <f>IF(V11="","",(VLOOKUP(V11,'サイズ一覧(25年）'!$D:$AG,13,0)))</f>
        <v>★⑩</v>
      </c>
      <c r="X11" s="693">
        <f>IF(V11="","",VLOOKUP(V11,'サイズ一覧(25年）'!$D:$AE,26,0))</f>
        <v>47900</v>
      </c>
      <c r="Y11" s="702" t="s">
        <v>1163</v>
      </c>
      <c r="Z11" s="703" t="str">
        <f>IF(Y11="","",(VLOOKUP(Y11,'サイズ一覧(25年）'!$D:$AG,13,0)))</f>
        <v>△★</v>
      </c>
      <c r="AA11" s="704">
        <f>IF(Y11="","",VLOOKUP(Y11,'サイズ一覧(25年）'!$D:$AE,26,0))</f>
        <v>46400</v>
      </c>
      <c r="AB11" s="702"/>
      <c r="AC11" s="703" t="str">
        <f>IF(AB11="","",(VLOOKUP(AB11,'サイズ一覧(25年）'!$D:$AG,13,0)))</f>
        <v/>
      </c>
      <c r="AD11" s="704" t="str">
        <f>IF(AB11="","",VLOOKUP(AB11,'サイズ一覧(25年）'!$D:$AE,26,0))</f>
        <v/>
      </c>
      <c r="AE11" s="849"/>
      <c r="AF11" s="849"/>
      <c r="AG11" s="849"/>
      <c r="AH11" s="63"/>
      <c r="AI11" s="310"/>
      <c r="AJ11" s="311">
        <v>35</v>
      </c>
      <c r="AK11" s="676" t="s">
        <v>1409</v>
      </c>
      <c r="AL11" s="677" t="s">
        <v>467</v>
      </c>
      <c r="AM11" s="678" t="s">
        <v>1437</v>
      </c>
      <c r="AN11" s="679" t="str">
        <f>IF(AM11="","",(VLOOKUP(AM11,'サイズ一覧(25年）'!$D:$AG,13,0)))</f>
        <v>★</v>
      </c>
      <c r="AO11" s="680">
        <f>IF(AM11="","",VLOOKUP(AM11,'サイズ一覧(25年）'!$D:$AE,26,0))</f>
        <v>102800</v>
      </c>
      <c r="AP11" s="681"/>
      <c r="AQ11" s="679" t="str">
        <f>IF(AP11="","",(VLOOKUP(AP11,'サイズ一覧(25年）'!$D:$AG,13,0)))</f>
        <v/>
      </c>
      <c r="AR11" s="682" t="str">
        <f>IF(AP11="","",VLOOKUP(AP11,'サイズ一覧(25年）'!$D:$AE,26,0))</f>
        <v/>
      </c>
      <c r="AS11" s="138"/>
      <c r="AT11" s="319"/>
      <c r="AU11" s="320">
        <v>65</v>
      </c>
      <c r="AV11" s="683" t="s">
        <v>63</v>
      </c>
      <c r="AW11" s="684" t="s">
        <v>325</v>
      </c>
      <c r="AX11" s="683"/>
      <c r="AY11" s="685" t="str">
        <f>IF(AX11="","",(VLOOKUP(AX11,'サイズ一覧(25年）'!$D:$AG,13,0)))</f>
        <v/>
      </c>
      <c r="AZ11" s="686" t="str">
        <f>IF(AX11="","",VLOOKUP(AX11,'サイズ一覧(25年）'!$D:$AE,26,0))</f>
        <v/>
      </c>
      <c r="BA11" s="685" t="s">
        <v>1101</v>
      </c>
      <c r="BB11" s="685" t="str">
        <f>IF(BA11="","",(VLOOKUP(BA11,'サイズ一覧(25年）'!$D:$AG,13,0)))</f>
        <v/>
      </c>
      <c r="BC11" s="687">
        <f>IF(BA11="","",VLOOKUP(BA11,'サイズ一覧(25年）'!$D:$AE,26,0))</f>
        <v>25300</v>
      </c>
      <c r="BD11" s="688"/>
      <c r="BE11" s="685" t="str">
        <f>IF(BD11="","",(VLOOKUP(BD11,'サイズ一覧(25年）'!$D:$AG,13,0)))</f>
        <v/>
      </c>
      <c r="BF11" s="689" t="str">
        <f>IF(BD11="","",VLOOKUP(BD11,'サイズ一覧(25年）'!$D:$AE,26,0))</f>
        <v/>
      </c>
      <c r="BG11" s="181"/>
      <c r="BH11" s="328"/>
      <c r="BI11" s="868" t="s">
        <v>62</v>
      </c>
      <c r="BJ11" s="869" t="s">
        <v>324</v>
      </c>
      <c r="BK11" s="804" t="s">
        <v>943</v>
      </c>
      <c r="BL11" s="774" t="str">
        <f>IF(BK11="","",(VLOOKUP(BK11,'サイズ一覧(25年）'!$D:$AG,13,0)))</f>
        <v/>
      </c>
      <c r="BM11" s="748">
        <f>IF(BK11="","",VLOOKUP(BK11,'サイズ一覧(25年）'!$D:$AE,26,0))</f>
        <v>35100</v>
      </c>
      <c r="BN11" s="870"/>
      <c r="BO11" s="774" t="str">
        <f>IF(BN11="","",(VLOOKUP(BN11,'サイズ一覧(25年）'!$D:$AG,13,0)))</f>
        <v/>
      </c>
      <c r="BP11" s="748" t="str">
        <f>IF(BN11="","",VLOOKUP(BN11,'サイズ一覧(25年）'!$D:$AE,26,0))</f>
        <v/>
      </c>
      <c r="BQ11" s="804"/>
      <c r="BR11" s="774" t="str">
        <f>IF(BQ11="","",(VLOOKUP(BQ11,'サイズ一覧(25年）'!$D:$AG,13,0)))</f>
        <v/>
      </c>
      <c r="BS11" s="739" t="str">
        <f>IF(BQ11="","",VLOOKUP(BQ11,'サイズ一覧(25年）'!$D:$AE,26,0))</f>
        <v/>
      </c>
      <c r="BT11" s="871"/>
      <c r="BU11" s="872" t="str">
        <f>IF(BT11="","",(VLOOKUP(BT11,'サイズ一覧(25年）'!$D:$AG,13,0)))</f>
        <v/>
      </c>
      <c r="BV11" s="873" t="str">
        <f>IF(BT11="","",VLOOKUP(BT11,'サイズ一覧(25年）'!$D:$AE,26,0))</f>
        <v/>
      </c>
      <c r="BW11" s="804"/>
      <c r="BX11" s="774" t="str">
        <f>IF(BW11="","",(VLOOKUP(BW11,'サイズ一覧(25年）'!$D:$AG,13,0)))</f>
        <v/>
      </c>
      <c r="BY11" s="739" t="str">
        <f>IF(BW11="","",VLOOKUP(BW11,'サイズ一覧(25年）'!$D:$AE,26,0))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IF(E12="","",VLOOKUP(E12,'サイズ一覧(25年）'!$D:$AE,26,0))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IF(H12="","",VLOOKUP(H12,'サイズ一覧(25年）'!$D:$AE,26,0))</f>
        <v>111700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IF(K12="","",VLOOKUP(K12,'サイズ一覧(25年）'!$D:$AE,26,0))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IF(N12="","",VLOOKUP(N12,'サイズ一覧(25年）'!$D:$AE,26,0))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IF(V12="","",VLOOKUP(V12,'サイズ一覧(25年）'!$D:$AE,26,0))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IF(Y12="","",VLOOKUP(Y12,'サイズ一覧(25年）'!$D:$AE,26,0))</f>
        <v>44800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IF(AB12="","",VLOOKUP(AB12,'サイズ一覧(25年）'!$D:$AE,26,0))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IF(AM12="","",VLOOKUP(AM12,'サイズ一覧(25年）'!$D:$AE,26,0))</f>
        <v>107400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IF(AP12="","",VLOOKUP(AP12,'サイズ一覧(25年）'!$D:$AE,26,0))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IF(AX12="","",VLOOKUP(AX12,'サイズ一覧(25年）'!$D:$AE,26,0))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IF(BA12="","",VLOOKUP(BA12,'サイズ一覧(25年）'!$D:$AE,26,0))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IF(BD12="","",VLOOKUP(BD12,'サイズ一覧(25年）'!$D:$AE,26,0))</f>
        <v>31200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IF(BK12="","",VLOOKUP(BK12,'サイズ一覧(25年）'!$D:$AE,26,0))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IF(BN12="","",VLOOKUP(BN12,'サイズ一覧(25年）'!$D:$AE,26,0))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IF(BQ12="","",VLOOKUP(BQ12,'サイズ一覧(25年）'!$D:$AE,26,0))</f>
        <v>28600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IF(BT12="","",VLOOKUP(BT12,'サイズ一覧(25年）'!$D:$AE,26,0))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IF(BW12="","",VLOOKUP(BW12,'サイズ一覧(25年）'!$D:$AE,26,0))</f>
        <v/>
      </c>
    </row>
    <row r="13" spans="1:84" s="134" customFormat="1" ht="21" customHeight="1">
      <c r="A13" s="339"/>
      <c r="B13" s="348">
        <v>45</v>
      </c>
      <c r="C13" s="667" t="s">
        <v>1324</v>
      </c>
      <c r="D13" s="668" t="s">
        <v>286</v>
      </c>
      <c r="E13" s="707" t="s">
        <v>1732</v>
      </c>
      <c r="F13" s="707" t="str">
        <f>IF(E13="","",(VLOOKUP(E13,'サイズ一覧(25年）'!$D:$AG,13,0)))</f>
        <v>⑨</v>
      </c>
      <c r="G13" s="671">
        <f>IF(E13="","",VLOOKUP(E13,'サイズ一覧(25年）'!$D:$AE,26,0))</f>
        <v>75700</v>
      </c>
      <c r="H13" s="669" t="s">
        <v>1279</v>
      </c>
      <c r="I13" s="670" t="str">
        <f>IF(H13="","",(VLOOKUP(H13,'サイズ一覧(25年）'!$D:$AG,13,0)))</f>
        <v>△</v>
      </c>
      <c r="J13" s="671">
        <f>IF(H13="","",VLOOKUP(H13,'サイズ一覧(25年）'!$D:$AE,26,0))</f>
        <v>69500</v>
      </c>
      <c r="K13" s="670"/>
      <c r="L13" s="670" t="str">
        <f>IF(K13="","",(VLOOKUP(K13,'サイズ一覧(25年）'!$D:$AG,13,0)))</f>
        <v/>
      </c>
      <c r="M13" s="670" t="str">
        <f>IF(K13="","",VLOOKUP(K13,'サイズ一覧(25年）'!$D:$AE,26,0))</f>
        <v/>
      </c>
      <c r="N13" s="672"/>
      <c r="O13" s="670" t="str">
        <f>IF(N13="","",(VLOOKUP(N13,'サイズ一覧(25年）'!$D:$AG,13,0)))</f>
        <v/>
      </c>
      <c r="P13" s="671" t="str">
        <f>IF(N13="","",VLOOKUP(N13,'サイズ一覧(25年）'!$D:$AE,26,0))</f>
        <v/>
      </c>
      <c r="Q13" s="347"/>
      <c r="R13" s="255"/>
      <c r="S13" s="348"/>
      <c r="T13" s="733"/>
      <c r="U13" s="701" t="s">
        <v>467</v>
      </c>
      <c r="V13" s="703" t="s">
        <v>1760</v>
      </c>
      <c r="W13" s="703" t="str">
        <f>IF(V13="","",(VLOOKUP(V13,'サイズ一覧(25年）'!$D:$AG,13,0)))</f>
        <v>★⑨</v>
      </c>
      <c r="X13" s="693">
        <f>IF(V13="","",VLOOKUP(V13,'サイズ一覧(25年）'!$D:$AE,26,0))</f>
        <v>49600</v>
      </c>
      <c r="Y13" s="702"/>
      <c r="Z13" s="703" t="str">
        <f>IF(Y13="","",(VLOOKUP(Y13,'サイズ一覧(25年）'!$D:$AG,13,0)))</f>
        <v/>
      </c>
      <c r="AA13" s="704" t="str">
        <f>IF(Y13="","",VLOOKUP(Y13,'サイズ一覧(25年）'!$D:$AE,26,0))</f>
        <v/>
      </c>
      <c r="AB13" s="702"/>
      <c r="AC13" s="703" t="str">
        <f>IF(AB13="","",(VLOOKUP(AB13,'サイズ一覧(25年）'!$D:$AG,13,0)))</f>
        <v/>
      </c>
      <c r="AD13" s="704" t="str">
        <f>IF(AB13="","",VLOOKUP(AB13,'サイズ一覧(25年）'!$D:$AE,26,0))</f>
        <v/>
      </c>
      <c r="AE13" s="849"/>
      <c r="AF13" s="849"/>
      <c r="AG13" s="850"/>
      <c r="AH13" s="347"/>
      <c r="AI13" s="328"/>
      <c r="AJ13" s="378">
        <v>35</v>
      </c>
      <c r="AK13" s="667" t="s">
        <v>1336</v>
      </c>
      <c r="AL13" s="705" t="s">
        <v>467</v>
      </c>
      <c r="AM13" s="706" t="s">
        <v>1297</v>
      </c>
      <c r="AN13" s="707" t="str">
        <f>IF(AM13="","",(VLOOKUP(AM13,'サイズ一覧(25年）'!$D:$AG,13,0)))</f>
        <v>★</v>
      </c>
      <c r="AO13" s="708">
        <f>IF(AM13="","",VLOOKUP(AM13,'サイズ一覧(25年）'!$D:$AE,26,0))</f>
        <v>89800</v>
      </c>
      <c r="AP13" s="709"/>
      <c r="AQ13" s="707" t="str">
        <f>IF(AP13="","",(VLOOKUP(AP13,'サイズ一覧(25年）'!$D:$AG,13,0)))</f>
        <v/>
      </c>
      <c r="AR13" s="710" t="str">
        <f>IF(AP13="","",VLOOKUP(AP13,'サイズ一覧(25年）'!$D:$AE,26,0))</f>
        <v/>
      </c>
      <c r="AS13" s="62"/>
      <c r="AT13" s="319"/>
      <c r="AU13" s="378">
        <v>70</v>
      </c>
      <c r="AV13" s="711" t="s">
        <v>157</v>
      </c>
      <c r="AW13" s="684" t="s">
        <v>500</v>
      </c>
      <c r="AX13" s="683" t="s">
        <v>442</v>
      </c>
      <c r="AY13" s="685" t="str">
        <f>IF(AX13="","",(VLOOKUP(AX13,'サイズ一覧(25年）'!$D:$AG,13,0)))</f>
        <v/>
      </c>
      <c r="AZ13" s="686">
        <f>IF(AX13="","",VLOOKUP(AX13,'サイズ一覧(25年）'!$D:$AE,26,0))</f>
        <v>25100</v>
      </c>
      <c r="BA13" s="685"/>
      <c r="BB13" s="685" t="str">
        <f>IF(BA13="","",(VLOOKUP(BA13,'サイズ一覧(25年）'!$D:$AG,13,0)))</f>
        <v/>
      </c>
      <c r="BC13" s="687" t="str">
        <f>IF(BA13="","",VLOOKUP(BA13,'サイズ一覧(25年）'!$D:$AE,26,0))</f>
        <v/>
      </c>
      <c r="BD13" s="688"/>
      <c r="BE13" s="685" t="str">
        <f>IF(BD13="","",(VLOOKUP(BD13,'サイズ一覧(25年）'!$D:$AG,13,0)))</f>
        <v/>
      </c>
      <c r="BF13" s="689" t="str">
        <f>IF(BD13="","",VLOOKUP(BD13,'サイズ一覧(25年）'!$D:$AE,26,0))</f>
        <v/>
      </c>
      <c r="BG13" s="181"/>
      <c r="BH13" s="328"/>
      <c r="BI13" s="690" t="s">
        <v>329</v>
      </c>
      <c r="BJ13" s="691" t="s">
        <v>324</v>
      </c>
      <c r="BK13" s="692" t="s">
        <v>947</v>
      </c>
      <c r="BL13" s="693" t="str">
        <f>IF(BK13="","",(VLOOKUP(BK13,'サイズ一覧(25年）'!$D:$AG,13,0)))</f>
        <v/>
      </c>
      <c r="BM13" s="694">
        <f>IF(BK13="","",VLOOKUP(BK13,'サイズ一覧(25年）'!$D:$AE,26,0))</f>
        <v>30300</v>
      </c>
      <c r="BN13" s="695"/>
      <c r="BO13" s="693" t="str">
        <f>IF(BN13="","",(VLOOKUP(BN13,'サイズ一覧(25年）'!$D:$AG,13,0)))</f>
        <v/>
      </c>
      <c r="BP13" s="694" t="str">
        <f>IF(BN13="","",VLOOKUP(BN13,'サイズ一覧(25年）'!$D:$AE,26,0))</f>
        <v/>
      </c>
      <c r="BQ13" s="692"/>
      <c r="BR13" s="693" t="str">
        <f>IF(BQ13="","",(VLOOKUP(BQ13,'サイズ一覧(25年）'!$D:$AG,13,0)))</f>
        <v/>
      </c>
      <c r="BS13" s="696" t="str">
        <f>IF(BQ13="","",VLOOKUP(BQ13,'サイズ一覧(25年）'!$D:$AE,26,0))</f>
        <v/>
      </c>
      <c r="BT13" s="697"/>
      <c r="BU13" s="698" t="str">
        <f>IF(BT13="","",(VLOOKUP(BT13,'サイズ一覧(25年）'!$D:$AG,13,0)))</f>
        <v/>
      </c>
      <c r="BV13" s="699" t="str">
        <f>IF(BT13="","",VLOOKUP(BT13,'サイズ一覧(25年）'!$D:$AE,26,0))</f>
        <v/>
      </c>
      <c r="BW13" s="692"/>
      <c r="BX13" s="693" t="str">
        <f>IF(BW13="","",(VLOOKUP(BW13,'サイズ一覧(25年）'!$D:$AG,13,0)))</f>
        <v/>
      </c>
      <c r="BY13" s="696" t="str">
        <f>IF(BW13="","",VLOOKUP(BW13,'サイズ一覧(25年）'!$D:$AE,26,0))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IF(E14="","",VLOOKUP(E14,'サイズ一覧(25年）'!$D:$AE,26,0))</f>
        <v>79200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IF(H14="","",VLOOKUP(H14,'サイズ一覧(25年）'!$D:$AE,26,0))</f>
        <v>69600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IF(K14="","",VLOOKUP(K14,'サイズ一覧(25年）'!$D:$AE,26,0))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IF(N14="","",VLOOKUP(N14,'サイズ一覧(25年）'!$D:$AE,26,0))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IF(V14="","",VLOOKUP(V14,'サイズ一覧(25年）'!$D:$AE,26,0))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IF(Y14="","",VLOOKUP(Y14,'サイズ一覧(25年）'!$D:$AE,26,0))</f>
        <v>48000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IF(AB14="","",VLOOKUP(AB14,'サイズ一覧(25年）'!$D:$AE,26,0))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IF(AM14="","",VLOOKUP(AM14,'サイズ一覧(25年）'!$D:$AE,26,0))</f>
        <v>93400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IF(AP14="","",VLOOKUP(AP14,'サイズ一覧(25年）'!$D:$AE,26,0))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IF(AX14="","",VLOOKUP(AX14,'サイズ一覧(25年）'!$D:$AE,26,0))</f>
        <v>26100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IF(BA14="","",VLOOKUP(BA14,'サイズ一覧(25年）'!$D:$AE,26,0))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IF(BD14="","",VLOOKUP(BD14,'サイズ一覧(25年）'!$D:$AE,26,0))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IF(BK14="","",VLOOKUP(BK14,'サイズ一覧(25年）'!$D:$AE,26,0))</f>
        <v>32000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IF(BN14="","",VLOOKUP(BN14,'サイズ一覧(25年）'!$D:$AE,26,0))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IF(BQ14="","",VLOOKUP(BQ14,'サイズ一覧(25年）'!$D:$AE,26,0))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IF(BT14="","",VLOOKUP(BT14,'サイズ一覧(25年）'!$D:$AE,26,0))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IF(BW14="","",VLOOKUP(BW14,'サイズ一覧(25年）'!$D:$AE,26,0))</f>
        <v/>
      </c>
    </row>
    <row r="15" spans="1:84" s="134" customFormat="1" ht="21" customHeight="1">
      <c r="A15" s="400"/>
      <c r="B15" s="256">
        <v>50</v>
      </c>
      <c r="C15" s="712" t="s">
        <v>1325</v>
      </c>
      <c r="D15" s="713" t="s">
        <v>969</v>
      </c>
      <c r="E15" s="745" t="s">
        <v>1733</v>
      </c>
      <c r="F15" s="745" t="str">
        <f>IF(E15="","",(VLOOKUP(E15,'サイズ一覧(25年）'!$D:$AG,13,0)))</f>
        <v>◇⑩</v>
      </c>
      <c r="G15" s="716">
        <f>IF(E15="","",VLOOKUP(E15,'サイズ一覧(25年）'!$D:$AE,26,0))</f>
        <v>71700</v>
      </c>
      <c r="H15" s="714" t="s">
        <v>1326</v>
      </c>
      <c r="I15" s="715" t="str">
        <f>IF(H15="","",(VLOOKUP(H15,'サイズ一覧(25年）'!$D:$AG,13,0)))</f>
        <v>△◇</v>
      </c>
      <c r="J15" s="716">
        <f>IF(H15="","",VLOOKUP(H15,'サイズ一覧(25年）'!$D:$AE,26,0))</f>
        <v>69100</v>
      </c>
      <c r="K15" s="715"/>
      <c r="L15" s="715" t="str">
        <f>IF(K15="","",(VLOOKUP(K15,'サイズ一覧(25年）'!$D:$AG,13,0)))</f>
        <v/>
      </c>
      <c r="M15" s="715" t="str">
        <f>IF(K15="","",VLOOKUP(K15,'サイズ一覧(25年）'!$D:$AE,26,0))</f>
        <v/>
      </c>
      <c r="N15" s="717"/>
      <c r="O15" s="715" t="str">
        <f>IF(N15="","",(VLOOKUP(N15,'サイズ一覧(25年）'!$D:$AG,13,0)))</f>
        <v/>
      </c>
      <c r="P15" s="716" t="str">
        <f>IF(N15="","",VLOOKUP(N15,'サイズ一覧(25年）'!$D:$AE,26,0))</f>
        <v/>
      </c>
      <c r="Q15" s="63"/>
      <c r="R15" s="255">
        <v>17</v>
      </c>
      <c r="S15" s="348">
        <v>60</v>
      </c>
      <c r="T15" s="718" t="s">
        <v>1125</v>
      </c>
      <c r="U15" s="749" t="s">
        <v>506</v>
      </c>
      <c r="V15" s="685"/>
      <c r="W15" s="685" t="str">
        <f>IF(V15="","",(VLOOKUP(V15,'サイズ一覧(25年）'!$D:$AG,13,0)))</f>
        <v/>
      </c>
      <c r="X15" s="751" t="str">
        <f>IF(V15="","",VLOOKUP(V15,'サイズ一覧(25年）'!$D:$AE,26,0))</f>
        <v/>
      </c>
      <c r="Y15" s="688" t="s">
        <v>1179</v>
      </c>
      <c r="Z15" s="685" t="str">
        <f>IF(Y15="","",(VLOOKUP(Y15,'サイズ一覧(25年）'!$D:$AG,13,0)))</f>
        <v/>
      </c>
      <c r="AA15" s="750">
        <f>IF(Y15="","",VLOOKUP(Y15,'サイズ一覧(25年）'!$D:$AE,26,0))</f>
        <v>37700</v>
      </c>
      <c r="AB15" s="688" t="s">
        <v>1124</v>
      </c>
      <c r="AC15" s="685" t="str">
        <f>IF(AB15="","",(VLOOKUP(AB15,'サイズ一覧(25年）'!$D:$AG,13,0)))</f>
        <v>△</v>
      </c>
      <c r="AD15" s="750">
        <f>IF(AB15="","",VLOOKUP(AB15,'サイズ一覧(25年）'!$D:$AE,26,0))</f>
        <v>35200</v>
      </c>
      <c r="AE15" s="849"/>
      <c r="AF15" s="849"/>
      <c r="AG15" s="850"/>
      <c r="AH15" s="63"/>
      <c r="AI15" s="328"/>
      <c r="AJ15" s="311"/>
      <c r="AK15" s="724" t="s">
        <v>1413</v>
      </c>
      <c r="AL15" s="725" t="s">
        <v>749</v>
      </c>
      <c r="AM15" s="726" t="s">
        <v>1443</v>
      </c>
      <c r="AN15" s="721" t="str">
        <f>IF(AM15="","",(VLOOKUP(AM15,'サイズ一覧(25年）'!$D:$AG,13,0)))</f>
        <v>★</v>
      </c>
      <c r="AO15" s="727">
        <f>IF(AM15="","",VLOOKUP(AM15,'サイズ一覧(25年）'!$D:$AE,26,0))</f>
        <v>96200</v>
      </c>
      <c r="AP15" s="720"/>
      <c r="AQ15" s="721" t="str">
        <f>IF(AP15="","",(VLOOKUP(AP15,'サイズ一覧(25年）'!$D:$AG,13,0)))</f>
        <v/>
      </c>
      <c r="AR15" s="728" t="str">
        <f>IF(AP15="","",VLOOKUP(AP15,'サイズ一覧(25年）'!$D:$AE,26,0))</f>
        <v/>
      </c>
      <c r="AS15" s="62"/>
      <c r="AT15" s="319"/>
      <c r="AU15" s="320"/>
      <c r="AV15" s="729" t="s">
        <v>159</v>
      </c>
      <c r="AW15" s="730" t="s">
        <v>946</v>
      </c>
      <c r="AX15" s="731" t="s">
        <v>446</v>
      </c>
      <c r="AY15" s="703" t="str">
        <f>IF(AX15="","",(VLOOKUP(AX15,'サイズ一覧(25年）'!$D:$AG,13,0)))</f>
        <v/>
      </c>
      <c r="AZ15" s="732">
        <f>IF(AX15="","",VLOOKUP(AX15,'サイズ一覧(25年）'!$D:$AE,26,0))</f>
        <v>27200</v>
      </c>
      <c r="BA15" s="703"/>
      <c r="BB15" s="685" t="str">
        <f>IF(BA15="","",(VLOOKUP(BA15,'サイズ一覧(25年）'!$D:$AG,13,0)))</f>
        <v/>
      </c>
      <c r="BC15" s="694" t="str">
        <f>IF(BA15="","",VLOOKUP(BA15,'サイズ一覧(25年）'!$D:$AE,26,0))</f>
        <v/>
      </c>
      <c r="BD15" s="702"/>
      <c r="BE15" s="703" t="str">
        <f>IF(BD15="","",(VLOOKUP(BD15,'サイズ一覧(25年）'!$D:$AG,13,0)))</f>
        <v/>
      </c>
      <c r="BF15" s="696" t="str">
        <f>IF(BD15="","",VLOOKUP(BD15,'サイズ一覧(25年）'!$D:$AE,26,0))</f>
        <v/>
      </c>
      <c r="BG15" s="181"/>
      <c r="BH15" s="328"/>
      <c r="BI15" s="777" t="s">
        <v>158</v>
      </c>
      <c r="BJ15" s="778" t="s">
        <v>334</v>
      </c>
      <c r="BK15" s="779" t="s">
        <v>950</v>
      </c>
      <c r="BL15" s="723" t="str">
        <f>IF(BK15="","",(VLOOKUP(BK15,'サイズ一覧(25年）'!$D:$AG,13,0)))</f>
        <v/>
      </c>
      <c r="BM15" s="780">
        <f>IF(BK15="","",VLOOKUP(BK15,'サイズ一覧(25年）'!$D:$AE,26,0))</f>
        <v>35700</v>
      </c>
      <c r="BN15" s="781"/>
      <c r="BO15" s="723" t="str">
        <f>IF(BN15="","",(VLOOKUP(BN15,'サイズ一覧(25年）'!$D:$AG,13,0)))</f>
        <v/>
      </c>
      <c r="BP15" s="780" t="str">
        <f>IF(BN15="","",VLOOKUP(BN15,'サイズ一覧(25年）'!$D:$AE,26,0))</f>
        <v/>
      </c>
      <c r="BQ15" s="779"/>
      <c r="BR15" s="723" t="str">
        <f>IF(BQ15="","",(VLOOKUP(BQ15,'サイズ一覧(25年）'!$D:$AG,13,0)))</f>
        <v/>
      </c>
      <c r="BS15" s="728" t="str">
        <f>IF(BQ15="","",VLOOKUP(BQ15,'サイズ一覧(25年）'!$D:$AE,26,0))</f>
        <v/>
      </c>
      <c r="BT15" s="782"/>
      <c r="BU15" s="783" t="str">
        <f>IF(BT15="","",(VLOOKUP(BT15,'サイズ一覧(25年）'!$D:$AG,13,0)))</f>
        <v/>
      </c>
      <c r="BV15" s="784" t="str">
        <f>IF(BT15="","",VLOOKUP(BT15,'サイズ一覧(25年）'!$D:$AE,26,0))</f>
        <v/>
      </c>
      <c r="BW15" s="779"/>
      <c r="BX15" s="723" t="str">
        <f>IF(BW15="","",(VLOOKUP(BW15,'サイズ一覧(25年）'!$D:$AG,13,0)))</f>
        <v/>
      </c>
      <c r="BY15" s="728" t="str">
        <f>IF(BW15="","",VLOOKUP(BW15,'サイズ一覧(25年）'!$D:$AE,26,0))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IF(E16="","",VLOOKUP(E16,'サイズ一覧(25年）'!$D:$AE,26,0))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IF(H16="","",VLOOKUP(H16,'サイズ一覧(25年）'!$D:$AE,26,0))</f>
        <v>117500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IF(K16="","",VLOOKUP(K16,'サイズ一覧(25年）'!$D:$AE,26,0))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IF(N16="","",VLOOKUP(N16,'サイズ一覧(25年）'!$D:$AE,26,0))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IF(V16="","",VLOOKUP(V16,'サイズ一覧(25年）'!$D:$AE,26,0))</f>
        <v>40100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IF(Y16="","",VLOOKUP(Y16,'サイズ一覧(25年）'!$D:$AE,26,0))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IF(AB16="","",VLOOKUP(AB16,'サイズ一覧(25年）'!$D:$AE,26,0))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IF(AM16="","",VLOOKUP(AM16,'サイズ一覧(25年）'!$D:$AE,26,0))</f>
        <v>83700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IF(AP16="","",VLOOKUP(AP16,'サイズ一覧(25年）'!$D:$AE,26,0))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IF(AX16="","",VLOOKUP(AX16,'サイズ一覧(25年）'!$D:$AE,26,0))</f>
        <v>30300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IF(BA16="","",VLOOKUP(BA16,'サイズ一覧(25年）'!$D:$AE,26,0))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IF(BD16="","",VLOOKUP(BD16,'サイズ一覧(25年）'!$D:$AE,26,0))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IF(BK16="","",VLOOKUP(BK16,'サイズ一覧(25年）'!$D:$AE,26,0))</f>
        <v>31700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IF(BN16="","",VLOOKUP(BN16,'サイズ一覧(25年）'!$D:$AE,26,0))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IF(BQ16="","",VLOOKUP(BQ16,'サイズ一覧(25年）'!$D:$AE,26,0))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IF(BT16="","",VLOOKUP(BT16,'サイズ一覧(25年）'!$D:$AE,26,0))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IF(BW16="","",VLOOKUP(BW16,'サイズ一覧(25年）'!$D:$AE,26,0))</f>
        <v/>
      </c>
    </row>
    <row r="17" spans="1:77" s="134" customFormat="1" ht="21" customHeight="1">
      <c r="A17" s="255"/>
      <c r="B17" s="265">
        <v>35</v>
      </c>
      <c r="C17" s="667" t="s">
        <v>1384</v>
      </c>
      <c r="D17" s="668" t="s">
        <v>529</v>
      </c>
      <c r="E17" s="707"/>
      <c r="F17" s="707" t="str">
        <f>IF(E17="","",(VLOOKUP(E17,'サイズ一覧(25年）'!$D:$AG,13,0)))</f>
        <v/>
      </c>
      <c r="G17" s="671" t="str">
        <f>IF(E17="","",VLOOKUP(E17,'サイズ一覧(25年）'!$D:$AE,26,0))</f>
        <v/>
      </c>
      <c r="H17" s="669" t="s">
        <v>1382</v>
      </c>
      <c r="I17" s="670" t="str">
        <f>IF(H17="","",(VLOOKUP(H17,'サイズ一覧(25年）'!$D:$AG,13,0)))</f>
        <v>★◇</v>
      </c>
      <c r="J17" s="671">
        <f>IF(H17="","",VLOOKUP(H17,'サイズ一覧(25年）'!$D:$AE,26,0))</f>
        <v>96400</v>
      </c>
      <c r="K17" s="670"/>
      <c r="L17" s="670" t="str">
        <f>IF(K17="","",(VLOOKUP(K17,'サイズ一覧(25年）'!$D:$AG,13,0)))</f>
        <v/>
      </c>
      <c r="M17" s="670" t="str">
        <f>IF(K17="","",VLOOKUP(K17,'サイズ一覧(25年）'!$D:$AE,26,0))</f>
        <v/>
      </c>
      <c r="N17" s="672"/>
      <c r="O17" s="670" t="str">
        <f>IF(N17="","",(VLOOKUP(N17,'サイズ一覧(25年）'!$D:$AG,13,0)))</f>
        <v/>
      </c>
      <c r="P17" s="671" t="str">
        <f>IF(N17="","",VLOOKUP(N17,'サイズ一覧(25年）'!$D:$AE,26,0))</f>
        <v/>
      </c>
      <c r="Q17" s="63"/>
      <c r="R17" s="255"/>
      <c r="S17" s="348"/>
      <c r="T17" s="740" t="s">
        <v>1771</v>
      </c>
      <c r="U17" s="701" t="s">
        <v>533</v>
      </c>
      <c r="V17" s="703" t="s">
        <v>1774</v>
      </c>
      <c r="W17" s="703" t="str">
        <f>IF(V17="","",(VLOOKUP(V17,'サイズ一覧(25年）'!$D:$AG,13,0)))</f>
        <v>★⑩</v>
      </c>
      <c r="X17" s="693">
        <f>IF(V17="","",VLOOKUP(V17,'サイズ一覧(25年）'!$D:$AE,26,0))</f>
        <v>41900</v>
      </c>
      <c r="Y17" s="702"/>
      <c r="Z17" s="703" t="str">
        <f>IF(Y17="","",(VLOOKUP(Y17,'サイズ一覧(25年）'!$D:$AG,13,0)))</f>
        <v/>
      </c>
      <c r="AA17" s="704" t="str">
        <f>IF(Y17="","",VLOOKUP(Y17,'サイズ一覧(25年）'!$D:$AE,26,0))</f>
        <v/>
      </c>
      <c r="AB17" s="702"/>
      <c r="AC17" s="703" t="str">
        <f>IF(AB17="","",(VLOOKUP(AB17,'サイズ一覧(25年）'!$D:$AG,13,0)))</f>
        <v/>
      </c>
      <c r="AD17" s="704" t="str">
        <f>IF(AB17="","",VLOOKUP(AB17,'サイズ一覧(25年）'!$D:$AE,26,0))</f>
        <v/>
      </c>
      <c r="AE17" s="849"/>
      <c r="AF17" s="849"/>
      <c r="AG17" s="850"/>
      <c r="AH17" s="63"/>
      <c r="AI17" s="328"/>
      <c r="AJ17" s="320"/>
      <c r="AK17" s="700" t="s">
        <v>1415</v>
      </c>
      <c r="AL17" s="734" t="s">
        <v>948</v>
      </c>
      <c r="AM17" s="735" t="s">
        <v>1442</v>
      </c>
      <c r="AN17" s="736" t="str">
        <f>IF(AM17="","",(VLOOKUP(AM17,'サイズ一覧(25年）'!$D:$AG,13,0)))</f>
        <v>★</v>
      </c>
      <c r="AO17" s="737">
        <f>IF(AM17="","",VLOOKUP(AM17,'サイズ一覧(25年）'!$D:$AE,26,0))</f>
        <v>86100</v>
      </c>
      <c r="AP17" s="738"/>
      <c r="AQ17" s="736" t="str">
        <f>IF(AP17="","",(VLOOKUP(AP17,'サイズ一覧(25年）'!$D:$AG,13,0)))</f>
        <v/>
      </c>
      <c r="AR17" s="739" t="str">
        <f>IF(AP17="","",VLOOKUP(AP17,'サイズ一覧(25年）'!$D:$AE,26,0))</f>
        <v/>
      </c>
      <c r="AS17" s="62"/>
      <c r="AT17" s="319"/>
      <c r="AU17" s="320"/>
      <c r="AV17" s="731" t="s">
        <v>174</v>
      </c>
      <c r="AW17" s="730" t="s">
        <v>749</v>
      </c>
      <c r="AX17" s="731"/>
      <c r="AY17" s="703" t="str">
        <f>IF(AX17="","",(VLOOKUP(AX17,'サイズ一覧(25年）'!$D:$AG,13,0)))</f>
        <v/>
      </c>
      <c r="AZ17" s="732" t="str">
        <f>IF(AX17="","",VLOOKUP(AX17,'サイズ一覧(25年）'!$D:$AE,26,0))</f>
        <v/>
      </c>
      <c r="BA17" s="703"/>
      <c r="BB17" s="703" t="str">
        <f>IF(BA17="","",(VLOOKUP(BA17,'サイズ一覧(25年）'!$D:$AG,13,0)))</f>
        <v/>
      </c>
      <c r="BC17" s="694" t="str">
        <f>IF(BA17="","",VLOOKUP(BA17,'サイズ一覧(25年）'!$D:$AE,26,0))</f>
        <v/>
      </c>
      <c r="BD17" s="702" t="s">
        <v>1106</v>
      </c>
      <c r="BE17" s="703" t="str">
        <f>IF(BD17="","",(VLOOKUP(BD17,'サイズ一覧(25年）'!$D:$AG,13,0)))</f>
        <v/>
      </c>
      <c r="BF17" s="696">
        <f>IF(BD17="","",VLOOKUP(BD17,'サイズ一覧(25年）'!$D:$AE,26,0))</f>
        <v>30400</v>
      </c>
      <c r="BG17" s="181"/>
      <c r="BH17" s="328"/>
      <c r="BI17" s="777" t="s">
        <v>341</v>
      </c>
      <c r="BJ17" s="778" t="s">
        <v>342</v>
      </c>
      <c r="BK17" s="779" t="s">
        <v>952</v>
      </c>
      <c r="BL17" s="723" t="str">
        <f>IF(BK17="","",(VLOOKUP(BK17,'サイズ一覧(25年）'!$D:$AG,13,0)))</f>
        <v/>
      </c>
      <c r="BM17" s="780">
        <f>IF(BK17="","",VLOOKUP(BK17,'サイズ一覧(25年）'!$D:$AE,26,0))</f>
        <v>36000</v>
      </c>
      <c r="BN17" s="781"/>
      <c r="BO17" s="723" t="str">
        <f>IF(BN17="","",(VLOOKUP(BN17,'サイズ一覧(25年）'!$D:$AG,13,0)))</f>
        <v/>
      </c>
      <c r="BP17" s="780" t="str">
        <f>IF(BN17="","",VLOOKUP(BN17,'サイズ一覧(25年）'!$D:$AE,26,0))</f>
        <v/>
      </c>
      <c r="BQ17" s="779"/>
      <c r="BR17" s="723" t="str">
        <f>IF(BQ17="","",(VLOOKUP(BQ17,'サイズ一覧(25年）'!$D:$AG,13,0)))</f>
        <v/>
      </c>
      <c r="BS17" s="728" t="str">
        <f>IF(BQ17="","",VLOOKUP(BQ17,'サイズ一覧(25年）'!$D:$AE,26,0))</f>
        <v/>
      </c>
      <c r="BT17" s="782"/>
      <c r="BU17" s="783" t="str">
        <f>IF(BT17="","",(VLOOKUP(BT17,'サイズ一覧(25年）'!$D:$AG,13,0)))</f>
        <v/>
      </c>
      <c r="BV17" s="784" t="str">
        <f>IF(BT17="","",VLOOKUP(BT17,'サイズ一覧(25年）'!$D:$AE,26,0))</f>
        <v/>
      </c>
      <c r="BW17" s="779"/>
      <c r="BX17" s="723" t="str">
        <f>IF(BW17="","",(VLOOKUP(BW17,'サイズ一覧(25年）'!$D:$AG,13,0)))</f>
        <v/>
      </c>
      <c r="BY17" s="728" t="str">
        <f>IF(BW17="","",VLOOKUP(BW17,'サイズ一覧(25年）'!$D:$AE,26,0))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IF(E18="","",VLOOKUP(E18,'サイズ一覧(25年）'!$D:$AE,26,0))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IF(H18="","",VLOOKUP(H18,'サイズ一覧(25年）'!$D:$AE,26,0))</f>
        <v>105700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IF(K18="","",VLOOKUP(K18,'サイズ一覧(25年）'!$D:$AE,26,0))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IF(N18="","",VLOOKUP(N18,'サイズ一覧(25年）'!$D:$AE,26,0))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IF(V18="","",VLOOKUP(V18,'サイズ一覧(25年）'!$D:$AE,26,0))</f>
        <v>43200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IF(Y18="","",VLOOKUP(Y18,'サイズ一覧(25年）'!$D:$AE,26,0))</f>
        <v>40500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IF(AB18="","",VLOOKUP(AB18,'サイズ一覧(25年）'!$D:$AE,26,0))</f>
        <v>38000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IF(AM18="","",VLOOKUP(AM18,'サイズ一覧(25年）'!$D:$AE,26,0))</f>
        <v>80100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IF(AP18="","",VLOOKUP(AP18,'サイズ一覧(25年）'!$D:$AE,26,0))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IF(AX18="","",VLOOKUP(AX18,'サイズ一覧(25年）'!$D:$AE,26,0))</f>
        <v>32000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IF(BA18="","",VLOOKUP(BA18,'サイズ一覧(25年）'!$D:$AE,26,0))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IF(BD18="","",VLOOKUP(BD18,'サイズ一覧(25年）'!$D:$AE,26,0))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IF(BK18="","",VLOOKUP(BK18,'サイズ一覧(25年）'!$D:$AE,26,0))</f>
        <v>28000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IF(BN18="","",VLOOKUP(BN18,'サイズ一覧(25年）'!$D:$AE,26,0))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IF(BQ18="","",VLOOKUP(BQ18,'サイズ一覧(25年）'!$D:$AE,26,0))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IF(BT18="","",VLOOKUP(BT18,'サイズ一覧(25年）'!$D:$AE,26,0))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IF(BW18="","",VLOOKUP(BW18,'サイズ一覧(25年）'!$D:$AE,26,0))</f>
        <v/>
      </c>
    </row>
    <row r="19" spans="1:77" s="134" customFormat="1" ht="21" customHeight="1">
      <c r="A19" s="255"/>
      <c r="B19" s="265">
        <v>40</v>
      </c>
      <c r="C19" s="667" t="s">
        <v>907</v>
      </c>
      <c r="D19" s="668" t="s">
        <v>286</v>
      </c>
      <c r="E19" s="707"/>
      <c r="F19" s="707" t="str">
        <f>IF(E19="","",(VLOOKUP(E19,'サイズ一覧(25年）'!$D:$AG,13,0)))</f>
        <v/>
      </c>
      <c r="G19" s="671" t="str">
        <f>IF(E19="","",VLOOKUP(E19,'サイズ一覧(25年）'!$D:$AE,26,0))</f>
        <v/>
      </c>
      <c r="H19" s="705" t="s">
        <v>1136</v>
      </c>
      <c r="I19" s="707" t="str">
        <f>IF(H19="","",(VLOOKUP(H19,'サイズ一覧(25年）'!$D:$AG,13,0)))</f>
        <v>◇</v>
      </c>
      <c r="J19" s="671">
        <f>IF(H19="","",VLOOKUP(H19,'サイズ一覧(25年）'!$D:$AE,26,0))</f>
        <v>93200</v>
      </c>
      <c r="K19" s="707"/>
      <c r="L19" s="707" t="str">
        <f>IF(K19="","",(VLOOKUP(K19,'サイズ一覧(25年）'!$D:$AG,13,0)))</f>
        <v/>
      </c>
      <c r="M19" s="670" t="str">
        <f>IF(K19="","",VLOOKUP(K19,'サイズ一覧(25年）'!$D:$AE,26,0))</f>
        <v/>
      </c>
      <c r="N19" s="709"/>
      <c r="O19" s="707" t="str">
        <f>IF(N19="","",(VLOOKUP(N19,'サイズ一覧(25年）'!$D:$AG,13,0)))</f>
        <v/>
      </c>
      <c r="P19" s="671" t="str">
        <f>IF(N19="","",VLOOKUP(N19,'サイズ一覧(25年）'!$D:$AE,26,0))</f>
        <v/>
      </c>
      <c r="Q19" s="175"/>
      <c r="R19" s="387"/>
      <c r="S19" s="340"/>
      <c r="T19" s="724" t="s">
        <v>470</v>
      </c>
      <c r="U19" s="719" t="s">
        <v>529</v>
      </c>
      <c r="V19" s="721" t="s">
        <v>1772</v>
      </c>
      <c r="W19" s="721" t="str">
        <f>IF(V19="","",(VLOOKUP(V19,'サイズ一覧(25年）'!$D:$AG,13,0)))</f>
        <v>⑨</v>
      </c>
      <c r="X19" s="723">
        <f>IF(V19="","",VLOOKUP(V19,'サイズ一覧(25年）'!$D:$AE,26,0))</f>
        <v>45400</v>
      </c>
      <c r="Y19" s="720" t="s">
        <v>1181</v>
      </c>
      <c r="Z19" s="721" t="str">
        <f>IF(Y19="","",(VLOOKUP(Y19,'サイズ一覧(25年）'!$D:$AG,13,0)))</f>
        <v/>
      </c>
      <c r="AA19" s="722">
        <f>IF(Y19="","",VLOOKUP(Y19,'サイズ一覧(25年）'!$D:$AE,26,0))</f>
        <v>42700</v>
      </c>
      <c r="AB19" s="720" t="s">
        <v>629</v>
      </c>
      <c r="AC19" s="721" t="str">
        <f>IF(AB19="","",(VLOOKUP(AB19,'サイズ一覧(25年）'!$D:$AG,13,0)))</f>
        <v>△</v>
      </c>
      <c r="AD19" s="722">
        <f>IF(AB19="","",VLOOKUP(AB19,'サイズ一覧(25年）'!$D:$AE,26,0))</f>
        <v>39900</v>
      </c>
      <c r="AE19" s="849"/>
      <c r="AF19" s="849"/>
      <c r="AG19" s="850"/>
      <c r="AH19" s="175"/>
      <c r="AI19" s="310"/>
      <c r="AJ19" s="276">
        <v>50</v>
      </c>
      <c r="AK19" s="712" t="s">
        <v>1340</v>
      </c>
      <c r="AL19" s="741" t="s">
        <v>959</v>
      </c>
      <c r="AM19" s="742" t="s">
        <v>1301</v>
      </c>
      <c r="AN19" s="675" t="str">
        <f>IF(AM19="","",(VLOOKUP(AM19,'サイズ一覧(25年）'!$D:$AG,13,0)))</f>
        <v>★</v>
      </c>
      <c r="AO19" s="743">
        <f>IF(AM19="","",VLOOKUP(AM19,'サイズ一覧(25年）'!$D:$AE,26,0))</f>
        <v>71300</v>
      </c>
      <c r="AP19" s="744"/>
      <c r="AQ19" s="745" t="str">
        <f>IF(AP19="","",(VLOOKUP(AP19,'サイズ一覧(25年）'!$D:$AG,13,0)))</f>
        <v/>
      </c>
      <c r="AR19" s="746" t="str">
        <f>IF(AP19="","",VLOOKUP(AP19,'サイズ一覧(25年）'!$D:$AE,26,0))</f>
        <v/>
      </c>
      <c r="AS19" s="62"/>
      <c r="AT19" s="319"/>
      <c r="AU19" s="311"/>
      <c r="AV19" s="729" t="s">
        <v>162</v>
      </c>
      <c r="AW19" s="734" t="s">
        <v>402</v>
      </c>
      <c r="AX19" s="729" t="s">
        <v>452</v>
      </c>
      <c r="AY19" s="736" t="str">
        <f>IF(AX19="","",(VLOOKUP(AX19,'サイズ一覧(25年）'!$D:$AG,13,0)))</f>
        <v/>
      </c>
      <c r="AZ19" s="737">
        <f>IF(AX19="","",VLOOKUP(AX19,'サイズ一覧(25年）'!$D:$AE,26,0))</f>
        <v>33400</v>
      </c>
      <c r="BA19" s="736"/>
      <c r="BB19" s="747" t="str">
        <f>IF(BA19="","",(VLOOKUP(BA19,'サイズ一覧(25年）'!$D:$AG,13,0)))</f>
        <v/>
      </c>
      <c r="BC19" s="748" t="str">
        <f>IF(BA19="","",VLOOKUP(BA19,'サイズ一覧(25年）'!$D:$AE,26,0))</f>
        <v/>
      </c>
      <c r="BD19" s="738"/>
      <c r="BE19" s="736" t="str">
        <f>IF(BD19="","",(VLOOKUP(BD19,'サイズ一覧(25年）'!$D:$AG,13,0)))</f>
        <v/>
      </c>
      <c r="BF19" s="739" t="str">
        <f>IF(BD19="","",VLOOKUP(BD19,'サイズ一覧(25年）'!$D:$AE,26,0))</f>
        <v/>
      </c>
      <c r="BG19" s="181"/>
      <c r="BH19" s="328"/>
      <c r="BI19" s="690" t="s">
        <v>344</v>
      </c>
      <c r="BJ19" s="691" t="s">
        <v>345</v>
      </c>
      <c r="BK19" s="692" t="s">
        <v>954</v>
      </c>
      <c r="BL19" s="693" t="str">
        <f>IF(BK19="","",(VLOOKUP(BK19,'サイズ一覧(25年）'!$D:$AG,13,0)))</f>
        <v/>
      </c>
      <c r="BM19" s="694">
        <f>IF(BK19="","",VLOOKUP(BK19,'サイズ一覧(25年）'!$D:$AE,26,0))</f>
        <v>29400</v>
      </c>
      <c r="BN19" s="695"/>
      <c r="BO19" s="693" t="str">
        <f>IF(BN19="","",(VLOOKUP(BN19,'サイズ一覧(25年）'!$D:$AG,13,0)))</f>
        <v/>
      </c>
      <c r="BP19" s="694" t="str">
        <f>IF(BN19="","",VLOOKUP(BN19,'サイズ一覧(25年）'!$D:$AE,26,0))</f>
        <v/>
      </c>
      <c r="BQ19" s="692"/>
      <c r="BR19" s="693" t="str">
        <f>IF(BQ19="","",(VLOOKUP(BQ19,'サイズ一覧(25年）'!$D:$AG,13,0)))</f>
        <v/>
      </c>
      <c r="BS19" s="696" t="str">
        <f>IF(BQ19="","",VLOOKUP(BQ19,'サイズ一覧(25年）'!$D:$AE,26,0))</f>
        <v/>
      </c>
      <c r="BT19" s="697"/>
      <c r="BU19" s="698" t="str">
        <f>IF(BT19="","",(VLOOKUP(BT19,'サイズ一覧(25年）'!$D:$AG,13,0)))</f>
        <v/>
      </c>
      <c r="BV19" s="699" t="str">
        <f>IF(BT19="","",VLOOKUP(BT19,'サイズ一覧(25年）'!$D:$AE,26,0))</f>
        <v/>
      </c>
      <c r="BW19" s="692"/>
      <c r="BX19" s="693" t="str">
        <f>IF(BW19="","",(VLOOKUP(BW19,'サイズ一覧(25年）'!$D:$AG,13,0)))</f>
        <v/>
      </c>
      <c r="BY19" s="696" t="str">
        <f>IF(BW19="","",VLOOKUP(BW19,'サイズ一覧(25年）'!$D:$AE,26,0))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IF(E20="","",VLOOKUP(E20,'サイズ一覧(25年）'!$D:$AE,26,0))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IF(H20="","",VLOOKUP(H20,'サイズ一覧(25年）'!$D:$AE,26,0))</f>
        <v>95000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IF(K20="","",VLOOKUP(K20,'サイズ一覧(25年）'!$D:$AE,26,0))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IF(N20="","",VLOOKUP(N20,'サイズ一覧(25年）'!$D:$AE,26,0))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IF(V20="","",VLOOKUP(V20,'サイズ一覧(25年）'!$D:$AE,26,0))</f>
        <v>31600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IF(Y20="","",VLOOKUP(Y20,'サイズ一覧(25年）'!$D:$AE,26,0))</f>
        <v>29700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IF(AB20="","",VLOOKUP(AB20,'サイズ一覧(25年）'!$D:$AE,26,0))</f>
        <v>27900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IF(AM20="","",VLOOKUP(AM20,'サイズ一覧(25年）'!$D:$AE,26,0))</f>
        <v>83400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IF(AP20="","",VLOOKUP(AP20,'サイズ一覧(25年）'!$D:$AE,26,0))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IF(AX20="","",VLOOKUP(AX20,'サイズ一覧(25年）'!$D:$AE,26,0))</f>
        <v>20200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IF(BA20="","",VLOOKUP(BA20,'サイズ一覧(25年）'!$D:$AE,26,0))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IF(BD20="","",VLOOKUP(BD20,'サイズ一覧(25年）'!$D:$AE,26,0))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IF(BK20="","",VLOOKUP(BK20,'サイズ一覧(25年）'!$D:$AE,26,0))</f>
        <v>30300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IF(BN20="","",VLOOKUP(BN20,'サイズ一覧(25年）'!$D:$AE,26,0))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IF(BQ20="","",VLOOKUP(BQ20,'サイズ一覧(25年）'!$D:$AE,26,0))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IF(BT20="","",VLOOKUP(BT20,'サイズ一覧(25年）'!$D:$AE,26,0))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IF(BW20="","",VLOOKUP(BW20,'サイズ一覧(25年）'!$D:$AE,26,0))</f>
        <v/>
      </c>
    </row>
    <row r="21" spans="1:77" s="134" customFormat="1" ht="21" customHeight="1">
      <c r="A21" s="255"/>
      <c r="B21" s="340"/>
      <c r="C21" s="724" t="s">
        <v>1394</v>
      </c>
      <c r="D21" s="719" t="s">
        <v>467</v>
      </c>
      <c r="E21" s="721"/>
      <c r="F21" s="721" t="str">
        <f>IF(E21="","",(VLOOKUP(E21,'サイズ一覧(25年）'!$D:$AG,13,0)))</f>
        <v/>
      </c>
      <c r="G21" s="722" t="str">
        <f>IF(E21="","",VLOOKUP(E21,'サイズ一覧(25年）'!$D:$AE,26,0))</f>
        <v/>
      </c>
      <c r="H21" s="725" t="s">
        <v>1388</v>
      </c>
      <c r="I21" s="721" t="str">
        <f>IF(H21="","",(VLOOKUP(H21,'サイズ一覧(25年）'!$D:$AG,13,0)))</f>
        <v>★◇</v>
      </c>
      <c r="J21" s="722">
        <f>IF(H21="","",VLOOKUP(H21,'サイズ一覧(25年）'!$D:$AE,26,0))</f>
        <v>94900</v>
      </c>
      <c r="K21" s="721"/>
      <c r="L21" s="721" t="str">
        <f>IF(K21="","",(VLOOKUP(K21,'サイズ一覧(25年）'!$D:$AG,13,0)))</f>
        <v/>
      </c>
      <c r="M21" s="723" t="str">
        <f>IF(K21="","",VLOOKUP(K21,'サイズ一覧(25年）'!$D:$AE,26,0))</f>
        <v/>
      </c>
      <c r="N21" s="720"/>
      <c r="O21" s="721" t="str">
        <f>IF(N21="","",(VLOOKUP(N21,'サイズ一覧(25年）'!$D:$AG,13,0)))</f>
        <v/>
      </c>
      <c r="P21" s="722" t="str">
        <f>IF(N21="","",VLOOKUP(N21,'サイズ一覧(25年）'!$D:$AE,26,0))</f>
        <v/>
      </c>
      <c r="Q21" s="175"/>
      <c r="R21" s="255"/>
      <c r="S21" s="348"/>
      <c r="T21" s="718" t="s">
        <v>592</v>
      </c>
      <c r="U21" s="749" t="s">
        <v>593</v>
      </c>
      <c r="V21" s="685"/>
      <c r="W21" s="685" t="str">
        <f>IF(V21="","",(VLOOKUP(V21,'サイズ一覧(25年）'!$D:$AG,13,0)))</f>
        <v/>
      </c>
      <c r="X21" s="704" t="str">
        <f>IF(V21="","",VLOOKUP(V21,'サイズ一覧(25年）'!$D:$AE,26,0))</f>
        <v/>
      </c>
      <c r="Y21" s="684" t="s">
        <v>1191</v>
      </c>
      <c r="Z21" s="685" t="str">
        <f>IF(Y21="","",(VLOOKUP(Y21,'サイズ一覧(25年）'!$D:$AG,13,0)))</f>
        <v/>
      </c>
      <c r="AA21" s="704">
        <f>IF(Y21="","",VLOOKUP(Y21,'サイズ一覧(25年）'!$D:$AE,26,0))</f>
        <v>31800</v>
      </c>
      <c r="AB21" s="688" t="s">
        <v>870</v>
      </c>
      <c r="AC21" s="685" t="str">
        <f>IF(AB21="","",(VLOOKUP(AB21,'サイズ一覧(25年）'!$D:$AG,13,0)))</f>
        <v>△</v>
      </c>
      <c r="AD21" s="704">
        <f>IF(AB21="","",VLOOKUP(AB21,'サイズ一覧(25年）'!$D:$AE,26,0))</f>
        <v>29700</v>
      </c>
      <c r="AE21" s="849"/>
      <c r="AF21" s="849"/>
      <c r="AG21" s="850"/>
      <c r="AH21" s="175"/>
      <c r="AI21" s="328"/>
      <c r="AJ21" s="311"/>
      <c r="AK21" s="700" t="s">
        <v>1337</v>
      </c>
      <c r="AL21" s="734" t="s">
        <v>749</v>
      </c>
      <c r="AM21" s="735" t="s">
        <v>1298</v>
      </c>
      <c r="AN21" s="721" t="str">
        <f>IF(AM21="","",(VLOOKUP(AM21,'サイズ一覧(25年）'!$D:$AG,13,0)))</f>
        <v>★</v>
      </c>
      <c r="AO21" s="727">
        <f>IF(AM21="","",VLOOKUP(AM21,'サイズ一覧(25年）'!$D:$AE,26,0))</f>
        <v>87500</v>
      </c>
      <c r="AP21" s="738"/>
      <c r="AQ21" s="736" t="str">
        <f>IF(AP21="","",(VLOOKUP(AP21,'サイズ一覧(25年）'!$D:$AG,13,0)))</f>
        <v/>
      </c>
      <c r="AR21" s="739" t="str">
        <f>IF(AP21="","",VLOOKUP(AP21,'サイズ一覧(25年）'!$D:$AE,26,0))</f>
        <v/>
      </c>
      <c r="AS21" s="62"/>
      <c r="AT21" s="466"/>
      <c r="AU21" s="311"/>
      <c r="AV21" s="729" t="s">
        <v>175</v>
      </c>
      <c r="AW21" s="734" t="s">
        <v>376</v>
      </c>
      <c r="AX21" s="752" t="s">
        <v>707</v>
      </c>
      <c r="AY21" s="747" t="str">
        <f>IF(AX21="","",(VLOOKUP(AX21,'サイズ一覧(25年）'!$D:$AG,13,0)))</f>
        <v/>
      </c>
      <c r="AZ21" s="753">
        <f>IF(AX21="","",VLOOKUP(AX21,'サイズ一覧(25年）'!$D:$AE,26,0))</f>
        <v>25800</v>
      </c>
      <c r="BA21" s="747"/>
      <c r="BB21" s="679" t="str">
        <f>IF(BA21="","",(VLOOKUP(BA21,'サイズ一覧(25年）'!$D:$AG,13,0)))</f>
        <v/>
      </c>
      <c r="BC21" s="754" t="str">
        <f>IF(BA21="","",VLOOKUP(BA21,'サイズ一覧(25年）'!$D:$AE,26,0))</f>
        <v/>
      </c>
      <c r="BD21" s="755"/>
      <c r="BE21" s="747" t="str">
        <f>IF(BD21="","",(VLOOKUP(BD21,'サイズ一覧(25年）'!$D:$AG,13,0)))</f>
        <v/>
      </c>
      <c r="BF21" s="756" t="str">
        <f>IF(BD21="","",VLOOKUP(BD21,'サイズ一覧(25年）'!$D:$AE,26,0))</f>
        <v/>
      </c>
      <c r="BG21" s="181"/>
      <c r="BH21" s="328"/>
      <c r="BI21" s="690" t="s">
        <v>349</v>
      </c>
      <c r="BJ21" s="691" t="s">
        <v>350</v>
      </c>
      <c r="BK21" s="692" t="s">
        <v>957</v>
      </c>
      <c r="BL21" s="693" t="str">
        <f>IF(BK21="","",(VLOOKUP(BK21,'サイズ一覧(25年）'!$D:$AG,13,0)))</f>
        <v/>
      </c>
      <c r="BM21" s="694">
        <f>IF(BK21="","",VLOOKUP(BK21,'サイズ一覧(25年）'!$D:$AE,26,0))</f>
        <v>31900</v>
      </c>
      <c r="BN21" s="695"/>
      <c r="BO21" s="693" t="str">
        <f>IF(BN21="","",(VLOOKUP(BN21,'サイズ一覧(25年）'!$D:$AG,13,0)))</f>
        <v/>
      </c>
      <c r="BP21" s="694" t="str">
        <f>IF(BN21="","",VLOOKUP(BN21,'サイズ一覧(25年）'!$D:$AE,26,0))</f>
        <v/>
      </c>
      <c r="BQ21" s="692"/>
      <c r="BR21" s="693" t="str">
        <f>IF(BQ21="","",(VLOOKUP(BQ21,'サイズ一覧(25年）'!$D:$AG,13,0)))</f>
        <v/>
      </c>
      <c r="BS21" s="696" t="str">
        <f>IF(BQ21="","",VLOOKUP(BQ21,'サイズ一覧(25年）'!$D:$AE,26,0))</f>
        <v/>
      </c>
      <c r="BT21" s="697"/>
      <c r="BU21" s="698" t="str">
        <f>IF(BT21="","",(VLOOKUP(BT21,'サイズ一覧(25年）'!$D:$AG,13,0)))</f>
        <v/>
      </c>
      <c r="BV21" s="699" t="str">
        <f>IF(BT21="","",VLOOKUP(BT21,'サイズ一覧(25年）'!$D:$AE,26,0))</f>
        <v/>
      </c>
      <c r="BW21" s="692"/>
      <c r="BX21" s="693" t="str">
        <f>IF(BW21="","",(VLOOKUP(BW21,'サイズ一覧(25年）'!$D:$AG,13,0)))</f>
        <v/>
      </c>
      <c r="BY21" s="696" t="str">
        <f>IF(BW21="","",VLOOKUP(BW21,'サイズ一覧(25年）'!$D:$AE,26,0))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IF(E22="","",VLOOKUP(E22,'サイズ一覧(25年）'!$D:$AE,26,0))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IF(H22="","",VLOOKUP(H22,'サイズ一覧(25年）'!$D:$AE,26,0))</f>
        <v>72700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IF(K22="","",VLOOKUP(K22,'サイズ一覧(25年）'!$D:$AE,26,0))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IF(N22="","",VLOOKUP(N22,'サイズ一覧(25年）'!$D:$AE,26,0))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IF(V22="","",VLOOKUP(V22,'サイズ一覧(25年）'!$D:$AE,26,0))</f>
        <v>33800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IF(Y22="","",VLOOKUP(Y22,'サイズ一覧(25年）'!$D:$AE,26,0))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IF(AB22="","",VLOOKUP(AB22,'サイズ一覧(25年）'!$D:$AE,26,0))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IF(AM22="","",VLOOKUP(AM22,'サイズ一覧(25年）'!$D:$AE,26,0))</f>
        <v>73000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IF(AP22="","",VLOOKUP(AP22,'サイズ一覧(25年）'!$D:$AE,26,0))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IF(AX22="","",VLOOKUP(AX22,'サイズ一覧(25年）'!$D:$AE,26,0))</f>
        <v>22800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IF(BA22="","",VLOOKUP(BA22,'サイズ一覧(25年）'!$D:$AE,26,0))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IF(BD22="","",VLOOKUP(BD22,'サイズ一覧(25年）'!$D:$AE,26,0))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IF(BK22="","",VLOOKUP(BK22,'サイズ一覧(25年）'!$D:$AE,26,0))</f>
        <v>33000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IF(BN22="","",VLOOKUP(BN22,'サイズ一覧(25年）'!$D:$AE,26,0))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IF(BQ22="","",VLOOKUP(BQ22,'サイズ一覧(25年）'!$D:$AE,26,0))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IF(BT22="","",VLOOKUP(BT22,'サイズ一覧(25年）'!$D:$AE,26,0))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IF(BW22="","",VLOOKUP(BW22,'サイズ一覧(25年）'!$D:$AE,26,0))</f>
        <v/>
      </c>
    </row>
    <row r="23" spans="1:77" s="134" customFormat="1" ht="21" customHeight="1">
      <c r="A23" s="255"/>
      <c r="B23" s="340"/>
      <c r="C23" s="724" t="s">
        <v>1396</v>
      </c>
      <c r="D23" s="719" t="s">
        <v>876</v>
      </c>
      <c r="E23" s="721"/>
      <c r="F23" s="721" t="str">
        <f>IF(E23="","",(VLOOKUP(E23,'サイズ一覧(25年）'!$D:$AG,13,0)))</f>
        <v/>
      </c>
      <c r="G23" s="722" t="str">
        <f>IF(E23="","",VLOOKUP(E23,'サイズ一覧(25年）'!$D:$AE,26,0))</f>
        <v/>
      </c>
      <c r="H23" s="725" t="s">
        <v>1390</v>
      </c>
      <c r="I23" s="721" t="str">
        <f>IF(H23="","",(VLOOKUP(H23,'サイズ一覧(25年）'!$D:$AG,13,0)))</f>
        <v>★◇</v>
      </c>
      <c r="J23" s="722">
        <f>IF(H23="","",VLOOKUP(H23,'サイズ一覧(25年）'!$D:$AE,26,0))</f>
        <v>74900</v>
      </c>
      <c r="K23" s="721"/>
      <c r="L23" s="721" t="str">
        <f>IF(K23="","",(VLOOKUP(K23,'サイズ一覧(25年）'!$D:$AG,13,0)))</f>
        <v/>
      </c>
      <c r="M23" s="723" t="str">
        <f>IF(K23="","",VLOOKUP(K23,'サイズ一覧(25年）'!$D:$AE,26,0))</f>
        <v/>
      </c>
      <c r="N23" s="720"/>
      <c r="O23" s="721" t="str">
        <f>IF(N23="","",(VLOOKUP(N23,'サイズ一覧(25年）'!$D:$AG,13,0)))</f>
        <v/>
      </c>
      <c r="P23" s="722" t="str">
        <f>IF(N23="","",VLOOKUP(N23,'サイズ一覧(25年）'!$D:$AE,26,0))</f>
        <v/>
      </c>
      <c r="Q23" s="175"/>
      <c r="R23" s="255"/>
      <c r="S23" s="348"/>
      <c r="T23" s="740" t="s">
        <v>1841</v>
      </c>
      <c r="U23" s="701" t="s">
        <v>1379</v>
      </c>
      <c r="V23" s="703" t="s">
        <v>1783</v>
      </c>
      <c r="W23" s="703" t="str">
        <f>IF(V23="","",(VLOOKUP(V23,'サイズ一覧(25年）'!$D:$AG,13,0)))</f>
        <v>⑨</v>
      </c>
      <c r="X23" s="704">
        <f>IF(V23="","",VLOOKUP(V23,'サイズ一覧(25年）'!$D:$AE,26,0))</f>
        <v>35900</v>
      </c>
      <c r="Y23" s="730" t="s">
        <v>1192</v>
      </c>
      <c r="Z23" s="703" t="str">
        <f>IF(Y23="","",(VLOOKUP(Y23,'サイズ一覧(25年）'!$D:$AG,13,0)))</f>
        <v/>
      </c>
      <c r="AA23" s="704">
        <f>IF(Y23="","",VLOOKUP(Y23,'サイズ一覧(25年）'!$D:$AE,26,0))</f>
        <v>33800</v>
      </c>
      <c r="AB23" s="702" t="s">
        <v>635</v>
      </c>
      <c r="AC23" s="703" t="str">
        <f>IF(AB23="","",(VLOOKUP(AB23,'サイズ一覧(25年）'!$D:$AG,13,0)))</f>
        <v>△</v>
      </c>
      <c r="AD23" s="704">
        <f>IF(AB23="","",VLOOKUP(AB23,'サイズ一覧(25年）'!$D:$AE,26,0))</f>
        <v>31600</v>
      </c>
      <c r="AE23" s="849"/>
      <c r="AF23" s="849"/>
      <c r="AG23" s="850"/>
      <c r="AH23" s="175"/>
      <c r="AI23" s="319"/>
      <c r="AJ23" s="320"/>
      <c r="AK23" s="740" t="s">
        <v>1328</v>
      </c>
      <c r="AL23" s="730" t="s">
        <v>942</v>
      </c>
      <c r="AM23" s="757" t="s">
        <v>1290</v>
      </c>
      <c r="AN23" s="703" t="str">
        <f>IF(AM23="","",(VLOOKUP(AM23,'サイズ一覧(25年）'!$D:$AG,13,0)))</f>
        <v>★</v>
      </c>
      <c r="AO23" s="732">
        <f>IF(AM23="","",VLOOKUP(AM23,'サイズ一覧(25年）'!$D:$AE,26,0))</f>
        <v>76100</v>
      </c>
      <c r="AP23" s="702"/>
      <c r="AQ23" s="703" t="str">
        <f>IF(AP23="","",(VLOOKUP(AP23,'サイズ一覧(25年）'!$D:$AG,13,0)))</f>
        <v/>
      </c>
      <c r="AR23" s="696" t="str">
        <f>IF(AP23="","",VLOOKUP(AP23,'サイズ一覧(25年）'!$D:$AE,26,0))</f>
        <v/>
      </c>
      <c r="AS23" s="62"/>
      <c r="AT23" s="319"/>
      <c r="AU23" s="320"/>
      <c r="AV23" s="731" t="s">
        <v>84</v>
      </c>
      <c r="AW23" s="730" t="s">
        <v>325</v>
      </c>
      <c r="AX23" s="731" t="s">
        <v>438</v>
      </c>
      <c r="AY23" s="703" t="str">
        <f>IF(AX23="","",(VLOOKUP(AX23,'サイズ一覧(25年）'!$D:$AG,13,0)))</f>
        <v/>
      </c>
      <c r="AZ23" s="732">
        <f>IF(AX23="","",VLOOKUP(AX23,'サイズ一覧(25年）'!$D:$AE,26,0))</f>
        <v>24300</v>
      </c>
      <c r="BA23" s="703"/>
      <c r="BB23" s="685" t="str">
        <f>IF(BA23="","",(VLOOKUP(BA23,'サイズ一覧(25年）'!$D:$AG,13,0)))</f>
        <v/>
      </c>
      <c r="BC23" s="694" t="str">
        <f>IF(BA23="","",VLOOKUP(BA23,'サイズ一覧(25年）'!$D:$AE,26,0))</f>
        <v/>
      </c>
      <c r="BD23" s="702"/>
      <c r="BE23" s="703" t="str">
        <f>IF(BD23="","",(VLOOKUP(BD23,'サイズ一覧(25年）'!$D:$AG,13,0)))</f>
        <v/>
      </c>
      <c r="BF23" s="696" t="str">
        <f>IF(BD23="","",VLOOKUP(BD23,'サイズ一覧(25年）'!$D:$AE,26,0))</f>
        <v/>
      </c>
      <c r="BG23" s="181"/>
      <c r="BH23" s="275">
        <v>15</v>
      </c>
      <c r="BI23" s="758" t="s">
        <v>78</v>
      </c>
      <c r="BJ23" s="759" t="s">
        <v>355</v>
      </c>
      <c r="BK23" s="672" t="s">
        <v>961</v>
      </c>
      <c r="BL23" s="670" t="str">
        <f>IF(BK23="","",(VLOOKUP(BK23,'サイズ一覧(25年）'!$D:$AG,13,0)))</f>
        <v/>
      </c>
      <c r="BM23" s="760">
        <f>IF(BK23="","",VLOOKUP(BK23,'サイズ一覧(25年）'!$D:$AE,26,0))</f>
        <v>30000</v>
      </c>
      <c r="BN23" s="761"/>
      <c r="BO23" s="670" t="str">
        <f>IF(BN23="","",(VLOOKUP(BN23,'サイズ一覧(25年）'!$D:$AG,13,0)))</f>
        <v/>
      </c>
      <c r="BP23" s="760" t="str">
        <f>IF(BN23="","",VLOOKUP(BN23,'サイズ一覧(25年）'!$D:$AE,26,0))</f>
        <v/>
      </c>
      <c r="BQ23" s="672"/>
      <c r="BR23" s="670" t="str">
        <f>IF(BQ23="","",(VLOOKUP(BQ23,'サイズ一覧(25年）'!$D:$AG,13,0)))</f>
        <v/>
      </c>
      <c r="BS23" s="710" t="str">
        <f>IF(BQ23="","",VLOOKUP(BQ23,'サイズ一覧(25年）'!$D:$AE,26,0))</f>
        <v/>
      </c>
      <c r="BT23" s="762"/>
      <c r="BU23" s="763" t="str">
        <f>IF(BT23="","",(VLOOKUP(BT23,'サイズ一覧(25年）'!$D:$AG,13,0)))</f>
        <v/>
      </c>
      <c r="BV23" s="764" t="str">
        <f>IF(BT23="","",VLOOKUP(BT23,'サイズ一覧(25年）'!$D:$AE,26,0))</f>
        <v/>
      </c>
      <c r="BW23" s="672"/>
      <c r="BX23" s="670" t="str">
        <f>IF(BW23="","",(VLOOKUP(BW23,'サイズ一覧(25年）'!$D:$AG,13,0)))</f>
        <v/>
      </c>
      <c r="BY23" s="710" t="str">
        <f>IF(BW23="","",VLOOKUP(BW23,'サイズ一覧(25年）'!$D:$AE,26,0))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IF(E24="","",VLOOKUP(E24,'サイズ一覧(25年）'!$D:$AE,26,0))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IF(H24="","",VLOOKUP(H24,'サイズ一覧(25年）'!$D:$AE,26,0))</f>
        <v>61700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IF(K24="","",VLOOKUP(K24,'サイズ一覧(25年）'!$D:$AE,26,0))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IF(N24="","",VLOOKUP(N24,'サイズ一覧(25年）'!$D:$AE,26,0))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IF(V24="","",VLOOKUP(V24,'サイズ一覧(25年）'!$D:$AE,26,0))</f>
        <v>38000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IF(Y24="","",VLOOKUP(Y24,'サイズ一覧(25年）'!$D:$AE,26,0))</f>
        <v>35600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IF(AB24="","",VLOOKUP(AB24,'サイズ一覧(25年）'!$D:$AE,26,0))</f>
        <v>33300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IF(AM24="","",VLOOKUP(AM24,'サイズ一覧(25年）'!$D:$AE,26,0))</f>
        <v>78400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IF(AP24="","",VLOOKUP(AP24,'サイズ一覧(25年）'!$D:$AE,26,0))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IF(AX24="","",VLOOKUP(AX24,'サイズ一覧(25年）'!$D:$AE,26,0))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IF(BA24="","",VLOOKUP(BA24,'サイズ一覧(25年）'!$D:$AE,26,0))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IF(BD24="","",VLOOKUP(BD24,'サイズ一覧(25年）'!$D:$AE,26,0))</f>
        <v>24200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IF(BK24="","",VLOOKUP(BK24,'サイズ一覧(25年）'!$D:$AE,26,0))</f>
        <v>32900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IF(BN24="","",VLOOKUP(BN24,'サイズ一覧(25年）'!$D:$AE,26,0))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IF(BQ24="","",VLOOKUP(BQ24,'サイズ一覧(25年）'!$D:$AE,26,0))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IF(BT24="","",VLOOKUP(BT24,'サイズ一覧(25年）'!$D:$AE,26,0))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IF(BW24="","",VLOOKUP(BW24,'サイズ一覧(25年）'!$D:$AE,26,0))</f>
        <v/>
      </c>
    </row>
    <row r="25" spans="1:77" s="134" customFormat="1" ht="21" customHeight="1">
      <c r="A25" s="255"/>
      <c r="B25" s="348"/>
      <c r="C25" s="718" t="s">
        <v>1501</v>
      </c>
      <c r="D25" s="765" t="s">
        <v>749</v>
      </c>
      <c r="E25" s="747"/>
      <c r="F25" s="747" t="str">
        <f>IF(E25="","",(VLOOKUP(E25,'サイズ一覧(25年）'!$D:$AG,13,0)))</f>
        <v/>
      </c>
      <c r="G25" s="767" t="str">
        <f>IF(E25="","",VLOOKUP(E25,'サイズ一覧(25年）'!$D:$AE,26,0))</f>
        <v/>
      </c>
      <c r="H25" s="766" t="s">
        <v>1502</v>
      </c>
      <c r="I25" s="747" t="str">
        <f>IF(H25="","",(VLOOKUP(H25,'サイズ一覧(25年）'!$D:$AG,13,0)))</f>
        <v>★◇</v>
      </c>
      <c r="J25" s="767">
        <f>IF(H25="","",VLOOKUP(H25,'サイズ一覧(25年）'!$D:$AE,26,0))</f>
        <v>64100</v>
      </c>
      <c r="K25" s="747"/>
      <c r="L25" s="747" t="str">
        <f>IF(K25="","",(VLOOKUP(K25,'サイズ一覧(25年）'!$D:$AG,13,0)))</f>
        <v/>
      </c>
      <c r="M25" s="768" t="str">
        <f>IF(K25="","",VLOOKUP(K25,'サイズ一覧(25年）'!$D:$AE,26,0))</f>
        <v/>
      </c>
      <c r="N25" s="755"/>
      <c r="O25" s="747" t="str">
        <f>IF(N25="","",(VLOOKUP(N25,'サイズ一覧(25年）'!$D:$AG,13,0)))</f>
        <v/>
      </c>
      <c r="P25" s="767" t="str">
        <f>IF(N25="","",VLOOKUP(N25,'サイズ一覧(25年）'!$D:$AE,26,0))</f>
        <v/>
      </c>
      <c r="Q25" s="175"/>
      <c r="R25" s="255"/>
      <c r="S25" s="348"/>
      <c r="T25" s="733" t="s">
        <v>59</v>
      </c>
      <c r="U25" s="749" t="s">
        <v>323</v>
      </c>
      <c r="V25" s="685" t="s">
        <v>1781</v>
      </c>
      <c r="W25" s="685" t="str">
        <f>IF(V25="","",(VLOOKUP(V25,'サイズ一覧(25年）'!$D:$AG,13,0)))</f>
        <v>⑨</v>
      </c>
      <c r="X25" s="751">
        <f>IF(V25="","",VLOOKUP(V25,'サイズ一覧(25年）'!$D:$AE,26,0))</f>
        <v>40100</v>
      </c>
      <c r="Y25" s="688" t="s">
        <v>1194</v>
      </c>
      <c r="Z25" s="685" t="str">
        <f>IF(Y25="","",(VLOOKUP(Y25,'サイズ一覧(25年）'!$D:$AG,13,0)))</f>
        <v/>
      </c>
      <c r="AA25" s="750">
        <f>IF(Y25="","",VLOOKUP(Y25,'サイズ一覧(25年）'!$D:$AE,26,0))</f>
        <v>37700</v>
      </c>
      <c r="AB25" s="688" t="s">
        <v>637</v>
      </c>
      <c r="AC25" s="685" t="str">
        <f>IF(AB25="","",(VLOOKUP(AB25,'サイズ一覧(25年）'!$D:$AG,13,0)))</f>
        <v>△</v>
      </c>
      <c r="AD25" s="750">
        <f>IF(AB25="","",VLOOKUP(AB25,'サイズ一覧(25年）'!$D:$AE,26,0))</f>
        <v>35200</v>
      </c>
      <c r="AE25" s="849"/>
      <c r="AF25" s="849"/>
      <c r="AG25" s="850"/>
      <c r="AH25" s="175"/>
      <c r="AI25" s="319"/>
      <c r="AJ25" s="320"/>
      <c r="AK25" s="718" t="s">
        <v>795</v>
      </c>
      <c r="AL25" s="766" t="s">
        <v>1327</v>
      </c>
      <c r="AM25" s="770" t="s">
        <v>794</v>
      </c>
      <c r="AN25" s="747" t="str">
        <f>IF(AM25="","",(VLOOKUP(AM25,'サイズ一覧(25年）'!$D:$AG,13,0)))</f>
        <v>★</v>
      </c>
      <c r="AO25" s="753">
        <f>IF(AM25="","",VLOOKUP(AM25,'サイズ一覧(25年）'!$D:$AE,26,0))</f>
        <v>79300</v>
      </c>
      <c r="AP25" s="755"/>
      <c r="AQ25" s="747" t="str">
        <f>IF(AP25="","",(VLOOKUP(AP25,'サイズ一覧(25年）'!$D:$AG,13,0)))</f>
        <v/>
      </c>
      <c r="AR25" s="756" t="str">
        <f>IF(AP25="","",VLOOKUP(AP25,'サイズ一覧(25年）'!$D:$AE,26,0))</f>
        <v/>
      </c>
      <c r="AS25" s="62"/>
      <c r="AT25" s="319"/>
      <c r="AU25" s="320"/>
      <c r="AV25" s="731" t="s">
        <v>173</v>
      </c>
      <c r="AW25" s="730" t="s">
        <v>376</v>
      </c>
      <c r="AX25" s="731"/>
      <c r="AY25" s="703" t="str">
        <f>IF(AX25="","",(VLOOKUP(AX25,'サイズ一覧(25年）'!$D:$AG,13,0)))</f>
        <v/>
      </c>
      <c r="AZ25" s="732" t="str">
        <f>IF(AX25="","",VLOOKUP(AX25,'サイズ一覧(25年）'!$D:$AE,26,0))</f>
        <v/>
      </c>
      <c r="BA25" s="703"/>
      <c r="BB25" s="703" t="str">
        <f>IF(BA25="","",(VLOOKUP(BA25,'サイズ一覧(25年）'!$D:$AG,13,0)))</f>
        <v/>
      </c>
      <c r="BC25" s="694" t="str">
        <f>IF(BA25="","",VLOOKUP(BA25,'サイズ一覧(25年）'!$D:$AE,26,0))</f>
        <v/>
      </c>
      <c r="BD25" s="702" t="s">
        <v>1105</v>
      </c>
      <c r="BE25" s="703" t="str">
        <f>IF(BD25="","",(VLOOKUP(BD25,'サイズ一覧(25年）'!$D:$AG,13,0)))</f>
        <v/>
      </c>
      <c r="BF25" s="696">
        <f>IF(BD25="","",VLOOKUP(BD25,'サイズ一覧(25年）'!$D:$AE,26,0))</f>
        <v>26800</v>
      </c>
      <c r="BG25" s="181"/>
      <c r="BH25" s="328"/>
      <c r="BI25" s="777" t="s">
        <v>81</v>
      </c>
      <c r="BJ25" s="778" t="s">
        <v>357</v>
      </c>
      <c r="BK25" s="779" t="s">
        <v>962</v>
      </c>
      <c r="BL25" s="723" t="str">
        <f>IF(BK25="","",(VLOOKUP(BK25,'サイズ一覧(25年）'!$D:$AG,13,0)))</f>
        <v/>
      </c>
      <c r="BM25" s="780">
        <f>IF(BK25="","",VLOOKUP(BK25,'サイズ一覧(25年）'!$D:$AE,26,0))</f>
        <v>35000</v>
      </c>
      <c r="BN25" s="781"/>
      <c r="BO25" s="723" t="str">
        <f>IF(BN25="","",(VLOOKUP(BN25,'サイズ一覧(25年）'!$D:$AG,13,0)))</f>
        <v/>
      </c>
      <c r="BP25" s="780" t="str">
        <f>IF(BN25="","",VLOOKUP(BN25,'サイズ一覧(25年）'!$D:$AE,26,0))</f>
        <v/>
      </c>
      <c r="BQ25" s="779"/>
      <c r="BR25" s="723" t="str">
        <f>IF(BQ25="","",(VLOOKUP(BQ25,'サイズ一覧(25年）'!$D:$AG,13,0)))</f>
        <v/>
      </c>
      <c r="BS25" s="728" t="str">
        <f>IF(BQ25="","",VLOOKUP(BQ25,'サイズ一覧(25年）'!$D:$AE,26,0))</f>
        <v/>
      </c>
      <c r="BT25" s="782"/>
      <c r="BU25" s="783" t="str">
        <f>IF(BT25="","",(VLOOKUP(BT25,'サイズ一覧(25年）'!$D:$AG,13,0)))</f>
        <v/>
      </c>
      <c r="BV25" s="784" t="str">
        <f>IF(BT25="","",VLOOKUP(BT25,'サイズ一覧(25年）'!$D:$AE,26,0))</f>
        <v/>
      </c>
      <c r="BW25" s="779"/>
      <c r="BX25" s="723" t="str">
        <f>IF(BW25="","",(VLOOKUP(BW25,'サイズ一覧(25年）'!$D:$AG,13,0)))</f>
        <v/>
      </c>
      <c r="BY25" s="728" t="str">
        <f>IF(BW25="","",VLOOKUP(BW25,'サイズ一覧(25年）'!$D:$AE,26,0))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IF(E26="","",VLOOKUP(E26,'サイズ一覧(25年）'!$D:$AE,26,0))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IF(H26="","",VLOOKUP(H26,'サイズ一覧(25年）'!$D:$AE,26,0))</f>
        <v>85300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IF(K26="","",VLOOKUP(K26,'サイズ一覧(25年）'!$D:$AE,26,0))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IF(N26="","",VLOOKUP(N26,'サイズ一覧(25年）'!$D:$AE,26,0))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IF(V26="","",VLOOKUP(V26,'サイズ一覧(25年）'!$D:$AE,26,0))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IF(Y26="","",VLOOKUP(Y26,'サイズ一覧(25年）'!$D:$AE,26,0))</f>
        <v>41000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IF(AB26="","",VLOOKUP(AB26,'サイズ一覧(25年）'!$D:$AE,26,0))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IF(AM26="","",VLOOKUP(AM26,'サイズ一覧(25年）'!$D:$AE,26,0))</f>
        <v>83100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IF(AP26="","",VLOOKUP(AP26,'サイズ一覧(25年）'!$D:$AE,26,0))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IF(AX26="","",VLOOKUP(AX26,'サイズ一覧(25年）'!$D:$AE,26,0))</f>
        <v>30600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IF(BA26="","",VLOOKUP(BA26,'サイズ一覧(25年）'!$D:$AE,26,0))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IF(BD26="","",VLOOKUP(BD26,'サイズ一覧(25年）'!$D:$AE,26,0))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IF(BK26="","",VLOOKUP(BK26,'サイズ一覧(25年）'!$D:$AE,26,0))</f>
        <v>28800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IF(BN26="","",VLOOKUP(BN26,'サイズ一覧(25年）'!$D:$AE,26,0))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IF(BQ26="","",VLOOKUP(BQ26,'サイズ一覧(25年）'!$D:$AE,26,0))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IF(BT26="","",VLOOKUP(BT26,'サイズ一覧(25年）'!$D:$AE,26,0))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IF(BW26="","",VLOOKUP(BW26,'サイズ一覧(25年）'!$D:$AE,26,0))</f>
        <v/>
      </c>
    </row>
    <row r="27" spans="1:77" s="134" customFormat="1" ht="21" customHeight="1">
      <c r="A27" s="489"/>
      <c r="B27" s="348"/>
      <c r="C27" s="740" t="s">
        <v>1461</v>
      </c>
      <c r="D27" s="701" t="s">
        <v>522</v>
      </c>
      <c r="E27" s="703" t="s">
        <v>1735</v>
      </c>
      <c r="F27" s="703" t="str">
        <f>IF(E27="","",(VLOOKUP(E27,'サイズ一覧(25年）'!$D:$AG,13,0)))</f>
        <v>★◇⑨</v>
      </c>
      <c r="G27" s="704">
        <f>IF(E27="","",VLOOKUP(E27,'サイズ一覧(25年）'!$D:$AE,26,0))</f>
        <v>90700</v>
      </c>
      <c r="H27" s="730" t="s">
        <v>1138</v>
      </c>
      <c r="I27" s="703" t="str">
        <f>IF(H27="","",(VLOOKUP(H27,'サイズ一覧(25年）'!$D:$AG,13,0)))</f>
        <v>△★◇</v>
      </c>
      <c r="J27" s="704">
        <f>IF(H27="","",VLOOKUP(H27,'サイズ一覧(25年）'!$D:$AE,26,0))</f>
        <v>83100</v>
      </c>
      <c r="K27" s="703"/>
      <c r="L27" s="703" t="str">
        <f>IF(K27="","",(VLOOKUP(K27,'サイズ一覧(25年）'!$D:$AG,13,0)))</f>
        <v/>
      </c>
      <c r="M27" s="693" t="str">
        <f>IF(K27="","",VLOOKUP(K27,'サイズ一覧(25年）'!$D:$AE,26,0))</f>
        <v/>
      </c>
      <c r="N27" s="702"/>
      <c r="O27" s="703" t="str">
        <f>IF(N27="","",(VLOOKUP(N27,'サイズ一覧(25年）'!$D:$AG,13,0)))</f>
        <v/>
      </c>
      <c r="P27" s="704" t="str">
        <f>IF(N27="","",VLOOKUP(N27,'サイズ一覧(25年）'!$D:$AE,26,0))</f>
        <v/>
      </c>
      <c r="Q27" s="175"/>
      <c r="R27" s="306">
        <v>15</v>
      </c>
      <c r="S27" s="265">
        <v>60</v>
      </c>
      <c r="T27" s="733" t="s">
        <v>594</v>
      </c>
      <c r="U27" s="749" t="s">
        <v>595</v>
      </c>
      <c r="V27" s="685" t="s">
        <v>1793</v>
      </c>
      <c r="W27" s="685" t="str">
        <f>IF(V27="","",(VLOOKUP(V27,'サイズ一覧(25年）'!$D:$AG,13,0)))</f>
        <v>⑨</v>
      </c>
      <c r="X27" s="751">
        <f>IF(V27="","",VLOOKUP(V27,'サイズ一覧(25年）'!$D:$AE,26,0))</f>
        <v>26400</v>
      </c>
      <c r="Y27" s="688" t="s">
        <v>1204</v>
      </c>
      <c r="Z27" s="685" t="str">
        <f>IF(Y27="","",(VLOOKUP(Y27,'サイズ一覧(25年）'!$D:$AG,13,0)))</f>
        <v/>
      </c>
      <c r="AA27" s="750">
        <f>IF(Y27="","",VLOOKUP(Y27,'サイズ一覧(25年）'!$D:$AE,26,0))</f>
        <v>24600</v>
      </c>
      <c r="AB27" s="688" t="s">
        <v>643</v>
      </c>
      <c r="AC27" s="685" t="str">
        <f>IF(AB27="","",(VLOOKUP(AB27,'サイズ一覧(25年）'!$D:$AG,13,0)))</f>
        <v>△</v>
      </c>
      <c r="AD27" s="750">
        <f>IF(AB27="","",VLOOKUP(AB27,'サイズ一覧(25年）'!$D:$AE,26,0))</f>
        <v>23100</v>
      </c>
      <c r="AE27" s="849"/>
      <c r="AF27" s="849"/>
      <c r="AG27" s="850"/>
      <c r="AH27" s="175"/>
      <c r="AI27" s="319"/>
      <c r="AJ27" s="378">
        <v>45</v>
      </c>
      <c r="AK27" s="667" t="s">
        <v>128</v>
      </c>
      <c r="AL27" s="705" t="s">
        <v>467</v>
      </c>
      <c r="AM27" s="706" t="s">
        <v>882</v>
      </c>
      <c r="AN27" s="707" t="str">
        <f>IF(AM27="","",(VLOOKUP(AM27,'サイズ一覧(25年）'!$D:$AG,13,0)))</f>
        <v/>
      </c>
      <c r="AO27" s="708">
        <f>IF(AM27="","",VLOOKUP(AM27,'サイズ一覧(25年）'!$D:$AE,26,0))</f>
        <v>71200</v>
      </c>
      <c r="AP27" s="709"/>
      <c r="AQ27" s="707" t="str">
        <f>IF(AP27="","",(VLOOKUP(AP27,'サイズ一覧(25年）'!$D:$AG,13,0)))</f>
        <v/>
      </c>
      <c r="AR27" s="710" t="str">
        <f>IF(AP27="","",VLOOKUP(AP27,'サイズ一覧(25年）'!$D:$AE,26,0))</f>
        <v/>
      </c>
      <c r="AS27" s="62"/>
      <c r="AT27" s="319"/>
      <c r="AU27" s="378">
        <v>80</v>
      </c>
      <c r="AV27" s="771" t="s">
        <v>164</v>
      </c>
      <c r="AW27" s="705" t="s">
        <v>405</v>
      </c>
      <c r="AX27" s="771" t="s">
        <v>456</v>
      </c>
      <c r="AY27" s="707" t="str">
        <f>IF(AX27="","",(VLOOKUP(AX27,'サイズ一覧(25年）'!$D:$AG,13,0)))</f>
        <v/>
      </c>
      <c r="AZ27" s="708">
        <f>IF(AX27="","",VLOOKUP(AX27,'サイズ一覧(25年）'!$D:$AE,26,0))</f>
        <v>18000</v>
      </c>
      <c r="BA27" s="707"/>
      <c r="BB27" s="707" t="str">
        <f>IF(BA27="","",(VLOOKUP(BA27,'サイズ一覧(25年）'!$D:$AG,13,0)))</f>
        <v/>
      </c>
      <c r="BC27" s="760" t="str">
        <f>IF(BA27="","",VLOOKUP(BA27,'サイズ一覧(25年）'!$D:$AE,26,0))</f>
        <v/>
      </c>
      <c r="BD27" s="709"/>
      <c r="BE27" s="707" t="str">
        <f>IF(BD27="","",(VLOOKUP(BD27,'サイズ一覧(25年）'!$D:$AG,13,0)))</f>
        <v/>
      </c>
      <c r="BF27" s="710" t="str">
        <f>IF(BD27="","",VLOOKUP(BD27,'サイズ一覧(25年）'!$D:$AE,26,0))</f>
        <v/>
      </c>
      <c r="BG27" s="181"/>
      <c r="BH27" s="328"/>
      <c r="BI27" s="690" t="s">
        <v>83</v>
      </c>
      <c r="BJ27" s="691" t="s">
        <v>360</v>
      </c>
      <c r="BK27" s="692"/>
      <c r="BL27" s="693" t="str">
        <f>IF(BK27="","",(VLOOKUP(BK27,'サイズ一覧(25年）'!$D:$AG,13,0)))</f>
        <v/>
      </c>
      <c r="BM27" s="694" t="str">
        <f>IF(BK27="","",VLOOKUP(BK27,'サイズ一覧(25年）'!$D:$AE,26,0))</f>
        <v/>
      </c>
      <c r="BN27" s="695"/>
      <c r="BO27" s="693" t="str">
        <f>IF(BN27="","",(VLOOKUP(BN27,'サイズ一覧(25年）'!$D:$AG,13,0)))</f>
        <v/>
      </c>
      <c r="BP27" s="694" t="str">
        <f>IF(BN27="","",VLOOKUP(BN27,'サイズ一覧(25年）'!$D:$AE,26,0))</f>
        <v/>
      </c>
      <c r="BQ27" s="692"/>
      <c r="BR27" s="693" t="str">
        <f>IF(BQ27="","",(VLOOKUP(BQ27,'サイズ一覧(25年）'!$D:$AG,13,0)))</f>
        <v/>
      </c>
      <c r="BS27" s="696" t="str">
        <f>IF(BQ27="","",VLOOKUP(BQ27,'サイズ一覧(25年）'!$D:$AE,26,0))</f>
        <v/>
      </c>
      <c r="BT27" s="697" t="s">
        <v>487</v>
      </c>
      <c r="BU27" s="698" t="str">
        <f>IF(BT27="","",(VLOOKUP(BT27,'サイズ一覧(25年）'!$D:$AG,13,0)))</f>
        <v>△</v>
      </c>
      <c r="BV27" s="699">
        <f>IF(BT27="","",VLOOKUP(BT27,'サイズ一覧(25年）'!$D:$AE,26,0))</f>
        <v>30200</v>
      </c>
      <c r="BW27" s="692"/>
      <c r="BX27" s="693" t="str">
        <f>IF(BW27="","",(VLOOKUP(BW27,'サイズ一覧(25年）'!$D:$AG,13,0)))</f>
        <v/>
      </c>
      <c r="BY27" s="696" t="str">
        <f>IF(BW27="","",VLOOKUP(BW27,'サイズ一覧(25年）'!$D:$AE,26,0))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IF(E28="","",VLOOKUP(E28,'サイズ一覧(25年）'!$D:$AE,26,0))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IF(H28="","",VLOOKUP(H28,'サイズ一覧(25年）'!$D:$AE,26,0))</f>
        <v>89700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IF(K28="","",VLOOKUP(K28,'サイズ一覧(25年）'!$D:$AE,26,0))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IF(N28="","",VLOOKUP(N28,'サイズ一覧(25年）'!$D:$AE,26,0))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IF(V28="","",VLOOKUP(V28,'サイズ一覧(25年）'!$D:$AE,26,0))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IF(Y28="","",VLOOKUP(Y28,'サイズ一覧(25年）'!$D:$AE,26,0))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IF(AB28="","",VLOOKUP(AB28,'サイズ一覧(25年）'!$D:$AE,26,0))</f>
        <v>26700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IF(AM28="","",VLOOKUP(AM28,'サイズ一覧(25年）'!$D:$AE,26,0))</f>
        <v>72300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IF(AP28="","",VLOOKUP(AP28,'サイズ一覧(25年）'!$D:$AE,26,0))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IF(AX28="","",VLOOKUP(AX28,'サイズ一覧(25年）'!$D:$AE,26,0))</f>
        <v>21200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IF(BA28="","",VLOOKUP(BA28,'サイズ一覧(25年）'!$D:$AE,26,0))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IF(BD28="","",VLOOKUP(BD28,'サイズ一覧(25年）'!$D:$AE,26,0))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IF(BK28="","",VLOOKUP(BK28,'サイズ一覧(25年）'!$D:$AE,26,0))</f>
        <v>31900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IF(BN28="","",VLOOKUP(BN28,'サイズ一覧(25年）'!$D:$AE,26,0))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IF(BQ28="","",VLOOKUP(BQ28,'サイズ一覧(25年）'!$D:$AE,26,0))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IF(BT28="","",VLOOKUP(BT28,'サイズ一覧(25年）'!$D:$AE,26,0))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IF(BW28="","",VLOOKUP(BW28,'サイズ一覧(25年）'!$D:$AE,26,0))</f>
        <v/>
      </c>
    </row>
    <row r="29" spans="1:77" s="134" customFormat="1" ht="21" customHeight="1">
      <c r="A29" s="489"/>
      <c r="B29" s="348"/>
      <c r="C29" s="740" t="s">
        <v>830</v>
      </c>
      <c r="D29" s="701" t="s">
        <v>500</v>
      </c>
      <c r="E29" s="703" t="s">
        <v>1734</v>
      </c>
      <c r="F29" s="703" t="str">
        <f>IF(E29="","",(VLOOKUP(E29,'サイズ一覧(25年）'!$D:$AG,13,0)))</f>
        <v>★◇⑨</v>
      </c>
      <c r="G29" s="704">
        <f>IF(E29="","",VLOOKUP(E29,'サイズ一覧(25年）'!$D:$AE,26,0))</f>
        <v>95300</v>
      </c>
      <c r="H29" s="730" t="s">
        <v>1140</v>
      </c>
      <c r="I29" s="703" t="str">
        <f>IF(H29="","",(VLOOKUP(H29,'サイズ一覧(25年）'!$D:$AG,13,0)))</f>
        <v>△★◇</v>
      </c>
      <c r="J29" s="704">
        <f>IF(H29="","",VLOOKUP(H29,'サイズ一覧(25年）'!$D:$AE,26,0))</f>
        <v>87300</v>
      </c>
      <c r="K29" s="703"/>
      <c r="L29" s="703" t="str">
        <f>IF(K29="","",(VLOOKUP(K29,'サイズ一覧(25年）'!$D:$AG,13,0)))</f>
        <v/>
      </c>
      <c r="M29" s="693" t="str">
        <f>IF(K29="","",VLOOKUP(K29,'サイズ一覧(25年）'!$D:$AE,26,0))</f>
        <v/>
      </c>
      <c r="N29" s="702"/>
      <c r="O29" s="703" t="str">
        <f>IF(N29="","",(VLOOKUP(N29,'サイズ一覧(25年）'!$D:$AG,13,0)))</f>
        <v/>
      </c>
      <c r="P29" s="704" t="str">
        <f>IF(N29="","",VLOOKUP(N29,'サイズ一覧(25年）'!$D:$AE,26,0))</f>
        <v/>
      </c>
      <c r="Q29" s="175"/>
      <c r="R29" s="255"/>
      <c r="S29" s="348"/>
      <c r="T29" s="740" t="s">
        <v>72</v>
      </c>
      <c r="U29" s="701" t="s">
        <v>333</v>
      </c>
      <c r="V29" s="703" t="s">
        <v>1792</v>
      </c>
      <c r="W29" s="703" t="str">
        <f>IF(V29="","",(VLOOKUP(V29,'サイズ一覧(25年）'!$D:$AG,13,0)))</f>
        <v>⑨</v>
      </c>
      <c r="X29" s="693">
        <f>IF(V29="","",VLOOKUP(V29,'サイズ一覧(25年）'!$D:$AE,26,0))</f>
        <v>30700</v>
      </c>
      <c r="Y29" s="702" t="s">
        <v>1205</v>
      </c>
      <c r="Z29" s="703" t="str">
        <f>IF(Y29="","",(VLOOKUP(Y29,'サイズ一覧(25年）'!$D:$AG,13,0)))</f>
        <v/>
      </c>
      <c r="AA29" s="704">
        <f>IF(Y29="","",VLOOKUP(Y29,'サイズ一覧(25年）'!$D:$AE,26,0))</f>
        <v>28800</v>
      </c>
      <c r="AB29" s="702" t="s">
        <v>645</v>
      </c>
      <c r="AC29" s="703" t="str">
        <f>IF(AB29="","",(VLOOKUP(AB29,'サイズ一覧(25年）'!$D:$AG,13,0)))</f>
        <v>△</v>
      </c>
      <c r="AD29" s="704">
        <f>IF(AB29="","",VLOOKUP(AB29,'サイズ一覧(25年）'!$D:$AE,26,0))</f>
        <v>26900</v>
      </c>
      <c r="AE29" s="849"/>
      <c r="AF29" s="849"/>
      <c r="AG29" s="850"/>
      <c r="AH29" s="175"/>
      <c r="AI29" s="319"/>
      <c r="AJ29" s="311"/>
      <c r="AK29" s="724" t="s">
        <v>1417</v>
      </c>
      <c r="AL29" s="725" t="s">
        <v>956</v>
      </c>
      <c r="AM29" s="726" t="s">
        <v>1445</v>
      </c>
      <c r="AN29" s="721" t="str">
        <f>IF(AM29="","",(VLOOKUP(AM29,'サイズ一覧(25年）'!$D:$AG,13,0)))</f>
        <v>★</v>
      </c>
      <c r="AO29" s="727">
        <f>IF(AM29="","",VLOOKUP(AM29,'サイズ一覧(25年）'!$D:$AE,26,0))</f>
        <v>74500</v>
      </c>
      <c r="AP29" s="720"/>
      <c r="AQ29" s="721" t="str">
        <f>IF(AP29="","",(VLOOKUP(AP29,'サイズ一覧(25年）'!$D:$AG,13,0)))</f>
        <v/>
      </c>
      <c r="AR29" s="728" t="str">
        <f>IF(AP29="","",VLOOKUP(AP29,'サイズ一覧(25年）'!$D:$AE,26,0))</f>
        <v/>
      </c>
      <c r="AS29" s="62"/>
      <c r="AT29" s="319"/>
      <c r="AU29" s="320"/>
      <c r="AV29" s="729" t="s">
        <v>166</v>
      </c>
      <c r="AW29" s="734" t="s">
        <v>832</v>
      </c>
      <c r="AX29" s="729" t="s">
        <v>459</v>
      </c>
      <c r="AY29" s="736" t="str">
        <f>IF(AX29="","",(VLOOKUP(AX29,'サイズ一覧(25年）'!$D:$AG,13,0)))</f>
        <v/>
      </c>
      <c r="AZ29" s="737">
        <f>IF(AX29="","",VLOOKUP(AX29,'サイズ一覧(25年）'!$D:$AE,26,0))</f>
        <v>24500</v>
      </c>
      <c r="BA29" s="736"/>
      <c r="BB29" s="685" t="str">
        <f>IF(BA29="","",(VLOOKUP(BA29,'サイズ一覧(25年）'!$D:$AG,13,0)))</f>
        <v/>
      </c>
      <c r="BC29" s="748" t="str">
        <f>IF(BA29="","",VLOOKUP(BA29,'サイズ一覧(25年）'!$D:$AE,26,0))</f>
        <v/>
      </c>
      <c r="BD29" s="738"/>
      <c r="BE29" s="736" t="str">
        <f>IF(BD29="","",(VLOOKUP(BD29,'サイズ一覧(25年）'!$D:$AG,13,0)))</f>
        <v/>
      </c>
      <c r="BF29" s="739" t="str">
        <f>IF(BD29="","",VLOOKUP(BD29,'サイズ一覧(25年）'!$D:$AE,26,0))</f>
        <v/>
      </c>
      <c r="BG29" s="181"/>
      <c r="BH29" s="328"/>
      <c r="BI29" s="887" t="s">
        <v>363</v>
      </c>
      <c r="BJ29" s="817" t="s">
        <v>364</v>
      </c>
      <c r="BK29" s="888" t="s">
        <v>967</v>
      </c>
      <c r="BL29" s="751" t="str">
        <f>IF(BK29="","",(VLOOKUP(BK29,'サイズ一覧(25年）'!$D:$AG,13,0)))</f>
        <v/>
      </c>
      <c r="BM29" s="687">
        <f>IF(BK29="","",VLOOKUP(BK29,'サイズ一覧(25年）'!$D:$AE,26,0))</f>
        <v>23200</v>
      </c>
      <c r="BN29" s="889"/>
      <c r="BO29" s="751" t="str">
        <f>IF(BN29="","",(VLOOKUP(BN29,'サイズ一覧(25年）'!$D:$AG,13,0)))</f>
        <v/>
      </c>
      <c r="BP29" s="687" t="str">
        <f>IF(BN29="","",VLOOKUP(BN29,'サイズ一覧(25年）'!$D:$AE,26,0))</f>
        <v/>
      </c>
      <c r="BQ29" s="888"/>
      <c r="BR29" s="751" t="str">
        <f>IF(BQ29="","",(VLOOKUP(BQ29,'サイズ一覧(25年）'!$D:$AG,13,0)))</f>
        <v/>
      </c>
      <c r="BS29" s="689" t="str">
        <f>IF(BQ29="","",VLOOKUP(BQ29,'サイズ一覧(25年）'!$D:$AE,26,0))</f>
        <v/>
      </c>
      <c r="BT29" s="890"/>
      <c r="BU29" s="891" t="str">
        <f>IF(BT29="","",(VLOOKUP(BT29,'サイズ一覧(25年）'!$D:$AG,13,0)))</f>
        <v/>
      </c>
      <c r="BV29" s="892" t="str">
        <f>IF(BT29="","",VLOOKUP(BT29,'サイズ一覧(25年）'!$D:$AE,26,0))</f>
        <v/>
      </c>
      <c r="BW29" s="888"/>
      <c r="BX29" s="751" t="str">
        <f>IF(BW29="","",(VLOOKUP(BW29,'サイズ一覧(25年）'!$D:$AG,13,0)))</f>
        <v/>
      </c>
      <c r="BY29" s="689" t="str">
        <f>IF(BW29="","",VLOOKUP(BW29,'サイズ一覧(25年）'!$D:$AE,26,0))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IF(E30="","",VLOOKUP(E30,'サイズ一覧(25年）'!$D:$AE,26,0))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IF(H30="","",VLOOKUP(H30,'サイズ一覧(25年）'!$D:$AE,26,0))</f>
        <v>98400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IF(K30="","",VLOOKUP(K30,'サイズ一覧(25年）'!$D:$AE,26,0))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IF(N30="","",VLOOKUP(N30,'サイズ一覧(25年）'!$D:$AE,26,0))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IF(V30="","",VLOOKUP(V30,'サイズ一覧(25年）'!$D:$AE,26,0))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IF(Y30="","",VLOOKUP(Y30,'サイズ一覧(25年）'!$D:$AE,26,0))</f>
        <v>31600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IF(AB30="","",VLOOKUP(AB30,'サイズ一覧(25年）'!$D:$AE,26,0))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IF(AM30="","",VLOOKUP(AM30,'サイズ一覧(25年）'!$D:$AE,26,0))</f>
        <v>69400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IF(AP30="","",VLOOKUP(AP30,'サイズ一覧(25年）'!$D:$AE,26,0))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IF(AX30="","",VLOOKUP(AX30,'サイズ一覧(25年）'!$D:$AE,26,0))</f>
        <v>26300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IF(BA30="","",VLOOKUP(BA30,'サイズ一覧(25年）'!$D:$AE,26,0))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IF(BD30="","",VLOOKUP(BD30,'サイズ一覧(25年）'!$D:$AE,26,0))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IF(BK30="","",VLOOKUP(BK30,'サイズ一覧(25年）'!$D:$AE,26,0))</f>
        <v>24400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IF(BN30="","",VLOOKUP(BN30,'サイズ一覧(25年）'!$D:$AE,26,0))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IF(BQ30="","",VLOOKUP(BQ30,'サイズ一覧(25年）'!$D:$AE,26,0))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IF(BT30="","",VLOOKUP(BT30,'サイズ一覧(25年）'!$D:$AE,26,0))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IF(BW30="","",VLOOKUP(BW30,'サイズ一覧(25年）'!$D:$AE,26,0))</f>
        <v/>
      </c>
    </row>
    <row r="31" spans="1:77" s="134" customFormat="1" ht="21" customHeight="1">
      <c r="A31" s="489"/>
      <c r="B31" s="493">
        <v>40</v>
      </c>
      <c r="C31" s="667" t="s">
        <v>523</v>
      </c>
      <c r="D31" s="668" t="s">
        <v>538</v>
      </c>
      <c r="E31" s="707"/>
      <c r="F31" s="707" t="str">
        <f>IF(E31="","",(VLOOKUP(E31,'サイズ一覧(25年）'!$D:$AG,13,0)))</f>
        <v/>
      </c>
      <c r="G31" s="671" t="str">
        <f>IF(E31="","",VLOOKUP(E31,'サイズ一覧(25年）'!$D:$AE,26,0))</f>
        <v/>
      </c>
      <c r="H31" s="705" t="s">
        <v>1814</v>
      </c>
      <c r="I31" s="707" t="str">
        <f>IF(H31="","",(VLOOKUP(H31,'サイズ一覧(25年）'!$D:$AG,13,0)))</f>
        <v>★</v>
      </c>
      <c r="J31" s="671">
        <f>IF(H31="","",VLOOKUP(H31,'サイズ一覧(25年）'!$D:$AE,26,0))</f>
        <v>75400</v>
      </c>
      <c r="K31" s="707"/>
      <c r="L31" s="707" t="str">
        <f>IF(K31="","",(VLOOKUP(K31,'サイズ一覧(25年）'!$D:$AG,13,0)))</f>
        <v/>
      </c>
      <c r="M31" s="671" t="str">
        <f>IF(K31="","",VLOOKUP(K31,'サイズ一覧(25年）'!$D:$AE,26,0))</f>
        <v/>
      </c>
      <c r="N31" s="709"/>
      <c r="O31" s="707" t="str">
        <f>IF(N31="","",(VLOOKUP(N31,'サイズ一覧(25年）'!$D:$AG,13,0)))</f>
        <v/>
      </c>
      <c r="P31" s="671" t="str">
        <f>IF(N31="","",VLOOKUP(N31,'サイズ一覧(25年）'!$D:$AE,26,0))</f>
        <v/>
      </c>
      <c r="Q31" s="175"/>
      <c r="R31" s="387"/>
      <c r="S31" s="340"/>
      <c r="T31" s="740" t="s">
        <v>74</v>
      </c>
      <c r="U31" s="701" t="s">
        <v>340</v>
      </c>
      <c r="V31" s="703"/>
      <c r="W31" s="703" t="str">
        <f>IF(V31="","",(VLOOKUP(V31,'サイズ一覧(25年）'!$D:$AG,13,0)))</f>
        <v/>
      </c>
      <c r="X31" s="693" t="str">
        <f>IF(V31="","",VLOOKUP(V31,'サイズ一覧(25年）'!$D:$AE,26,0))</f>
        <v/>
      </c>
      <c r="Y31" s="702" t="s">
        <v>1207</v>
      </c>
      <c r="Z31" s="703" t="str">
        <f>IF(Y31="","",(VLOOKUP(Y31,'サイズ一覧(25年）'!$D:$AG,13,0)))</f>
        <v/>
      </c>
      <c r="AA31" s="704">
        <f>IF(Y31="","",VLOOKUP(Y31,'サイズ一覧(25年）'!$D:$AE,26,0))</f>
        <v>34400</v>
      </c>
      <c r="AB31" s="702"/>
      <c r="AC31" s="703" t="str">
        <f>IF(AB31="","",(VLOOKUP(AB31,'サイズ一覧(25年）'!$D:$AG,13,0)))</f>
        <v/>
      </c>
      <c r="AD31" s="704" t="str">
        <f>IF(AB31="","",VLOOKUP(AB31,'サイズ一覧(25年）'!$D:$AE,26,0))</f>
        <v/>
      </c>
      <c r="AE31" s="849"/>
      <c r="AF31" s="849"/>
      <c r="AG31" s="850"/>
      <c r="AH31" s="175"/>
      <c r="AI31" s="275">
        <v>20</v>
      </c>
      <c r="AJ31" s="320">
        <v>35</v>
      </c>
      <c r="AK31" s="718" t="s">
        <v>1430</v>
      </c>
      <c r="AL31" s="766" t="s">
        <v>948</v>
      </c>
      <c r="AM31" s="770" t="s">
        <v>1431</v>
      </c>
      <c r="AN31" s="747" t="str">
        <f>IF(AM31="","",(VLOOKUP(AM31,'サイズ一覧(25年）'!$D:$AG,13,0)))</f>
        <v>★</v>
      </c>
      <c r="AO31" s="753">
        <f>IF(AM31="","",VLOOKUP(AM31,'サイズ一覧(25年）'!$D:$AE,26,0))</f>
        <v>77800</v>
      </c>
      <c r="AP31" s="755"/>
      <c r="AQ31" s="747" t="str">
        <f>IF(AP31="","",(VLOOKUP(AP31,'サイズ一覧(25年）'!$D:$AG,13,0)))</f>
        <v/>
      </c>
      <c r="AR31" s="756" t="str">
        <f>IF(AP31="","",VLOOKUP(AP31,'サイズ一覧(25年）'!$D:$AE,26,0))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8" t="s">
        <v>366</v>
      </c>
      <c r="BJ31" s="869" t="s">
        <v>324</v>
      </c>
      <c r="BK31" s="804" t="s">
        <v>971</v>
      </c>
      <c r="BL31" s="774" t="str">
        <f>IF(BK31="","",(VLOOKUP(BK31,'サイズ一覧(25年）'!$D:$AG,13,0)))</f>
        <v/>
      </c>
      <c r="BM31" s="748">
        <f>IF(BK31="","",VLOOKUP(BK31,'サイズ一覧(25年）'!$D:$AE,26,0))</f>
        <v>27000</v>
      </c>
      <c r="BN31" s="870"/>
      <c r="BO31" s="774" t="str">
        <f>IF(BN31="","",(VLOOKUP(BN31,'サイズ一覧(25年）'!$D:$AG,13,0)))</f>
        <v/>
      </c>
      <c r="BP31" s="748" t="str">
        <f>IF(BN31="","",VLOOKUP(BN31,'サイズ一覧(25年）'!$D:$AE,26,0))</f>
        <v/>
      </c>
      <c r="BQ31" s="804"/>
      <c r="BR31" s="774" t="str">
        <f>IF(BQ31="","",(VLOOKUP(BQ31,'サイズ一覧(25年）'!$D:$AG,13,0)))</f>
        <v/>
      </c>
      <c r="BS31" s="739" t="str">
        <f>IF(BQ31="","",VLOOKUP(BQ31,'サイズ一覧(25年）'!$D:$AE,26,0))</f>
        <v/>
      </c>
      <c r="BT31" s="871"/>
      <c r="BU31" s="872" t="str">
        <f>IF(BT31="","",(VLOOKUP(BT31,'サイズ一覧(25年）'!$D:$AG,13,0)))</f>
        <v/>
      </c>
      <c r="BV31" s="873" t="str">
        <f>IF(BT31="","",VLOOKUP(BT31,'サイズ一覧(25年）'!$D:$AE,26,0))</f>
        <v/>
      </c>
      <c r="BW31" s="804"/>
      <c r="BX31" s="774" t="str">
        <f>IF(BW31="","",(VLOOKUP(BW31,'サイズ一覧(25年）'!$D:$AG,13,0)))</f>
        <v/>
      </c>
      <c r="BY31" s="739" t="str">
        <f>IF(BW31="","",VLOOKUP(BW31,'サイズ一覧(25年）'!$D:$AE,26,0))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IF(E32="","",VLOOKUP(E32,'サイズ一覧(25年）'!$D:$AE,26,0))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IF(H32="","",VLOOKUP(H32,'サイズ一覧(25年）'!$D:$AE,26,0))</f>
        <v>77100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IF(K32="","",VLOOKUP(K32,'サイズ一覧(25年）'!$D:$AE,26,0))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IF(N32="","",VLOOKUP(N32,'サイズ一覧(25年）'!$D:$AE,26,0))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IF(V32="","",VLOOKUP(V32,'サイズ一覧(25年）'!$D:$AE,26,0))</f>
        <v>22200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IF(Y32="","",VLOOKUP(Y32,'サイズ一覧(25年）'!$D:$AE,26,0))</f>
        <v>20000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IF(AB32="","",VLOOKUP(AB32,'サイズ一覧(25年）'!$D:$AE,26,0))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IF(AM32="","",VLOOKUP(AM32,'サイズ一覧(25年）'!$D:$AE,26,0))</f>
        <v>64600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IF(AP32="","",VLOOKUP(AP32,'サイズ一覧(25年）'!$D:$AE,26,0))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IF(BK32="","",VLOOKUP(BK32,'サイズ一覧(25年）'!$D:$AE,26,0))</f>
        <v>22300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IF(BN32="","",VLOOKUP(BN32,'サイズ一覧(25年）'!$D:$AE,26,0))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IF(BQ32="","",VLOOKUP(BQ32,'サイズ一覧(25年）'!$D:$AE,26,0))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IF(BT32="","",VLOOKUP(BT32,'サイズ一覧(25年）'!$D:$AE,26,0))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IF(BW32="","",VLOOKUP(BW32,'サイズ一覧(25年）'!$D:$AE,26,0))</f>
        <v/>
      </c>
    </row>
    <row r="33" spans="1:78" s="134" customFormat="1" ht="21" customHeight="1">
      <c r="A33" s="489"/>
      <c r="B33" s="494"/>
      <c r="C33" s="700" t="s">
        <v>418</v>
      </c>
      <c r="D33" s="772" t="s">
        <v>419</v>
      </c>
      <c r="E33" s="736" t="s">
        <v>1736</v>
      </c>
      <c r="F33" s="736" t="str">
        <f>IF(E33="","",(VLOOKUP(E33,'サイズ一覧(25年）'!$D:$AG,13,0)))</f>
        <v>★◇⑩</v>
      </c>
      <c r="G33" s="773">
        <f>IF(E33="","",VLOOKUP(E33,'サイズ一覧(25年）'!$D:$AE,26,0))</f>
        <v>83300</v>
      </c>
      <c r="H33" s="734" t="s">
        <v>1143</v>
      </c>
      <c r="I33" s="736" t="str">
        <f>IF(H33="","",(VLOOKUP(H33,'サイズ一覧(25年）'!$D:$AG,13,0)))</f>
        <v>★◇</v>
      </c>
      <c r="J33" s="773">
        <f>IF(H33="","",VLOOKUP(H33,'サイズ一覧(25年）'!$D:$AE,26,0))</f>
        <v>78300</v>
      </c>
      <c r="K33" s="736"/>
      <c r="L33" s="736" t="str">
        <f>IF(K33="","",(VLOOKUP(K33,'サイズ一覧(25年）'!$D:$AG,13,0)))</f>
        <v/>
      </c>
      <c r="M33" s="774" t="str">
        <f>IF(K33="","",VLOOKUP(K33,'サイズ一覧(25年）'!$D:$AE,26,0))</f>
        <v/>
      </c>
      <c r="N33" s="738"/>
      <c r="O33" s="703" t="str">
        <f>IF(N33="","",(VLOOKUP(N33,'サイズ一覧(25年）'!$D:$AG,13,0)))</f>
        <v/>
      </c>
      <c r="P33" s="704" t="str">
        <f>IF(N33="","",VLOOKUP(N33,'サイズ一覧(25年）'!$D:$AE,26,0))</f>
        <v/>
      </c>
      <c r="Q33" s="175"/>
      <c r="R33" s="255"/>
      <c r="S33" s="348"/>
      <c r="T33" s="740" t="s">
        <v>87</v>
      </c>
      <c r="U33" s="701" t="s">
        <v>348</v>
      </c>
      <c r="V33" s="703"/>
      <c r="W33" s="703" t="str">
        <f>IF(V33="","",(VLOOKUP(V33,'サイズ一覧(25年）'!$D:$AG,13,0)))</f>
        <v/>
      </c>
      <c r="X33" s="693" t="str">
        <f>IF(V33="","",VLOOKUP(V33,'サイズ一覧(25年）'!$D:$AE,26,0))</f>
        <v/>
      </c>
      <c r="Y33" s="702"/>
      <c r="Z33" s="703" t="str">
        <f>IF(Y33="","",(VLOOKUP(Y33,'サイズ一覧(25年）'!$D:$AG,13,0)))</f>
        <v/>
      </c>
      <c r="AA33" s="704" t="str">
        <f>IF(Y33="","",VLOOKUP(Y33,'サイズ一覧(25年）'!$D:$AE,26,0))</f>
        <v/>
      </c>
      <c r="AB33" s="702" t="s">
        <v>652</v>
      </c>
      <c r="AC33" s="703" t="str">
        <f>IF(AB33="","",(VLOOKUP(AB33,'サイズ一覧(25年）'!$D:$AG,13,0)))</f>
        <v>△</v>
      </c>
      <c r="AD33" s="704">
        <f>IF(AB33="","",VLOOKUP(AB33,'サイズ一覧(25年）'!$D:$AE,26,0))</f>
        <v>22200</v>
      </c>
      <c r="AE33" s="849"/>
      <c r="AF33" s="849"/>
      <c r="AG33" s="850"/>
      <c r="AH33" s="175"/>
      <c r="AI33" s="319"/>
      <c r="AJ33" s="320"/>
      <c r="AK33" s="740" t="s">
        <v>124</v>
      </c>
      <c r="AL33" s="730" t="s">
        <v>948</v>
      </c>
      <c r="AM33" s="757" t="s">
        <v>1446</v>
      </c>
      <c r="AN33" s="703" t="str">
        <f>IF(AM33="","",(VLOOKUP(AM33,'サイズ一覧(25年）'!$D:$AG,13,0)))</f>
        <v>★</v>
      </c>
      <c r="AO33" s="732">
        <f>IF(AM33="","",VLOOKUP(AM33,'サイズ一覧(25年）'!$D:$AE,26,0))</f>
        <v>68600</v>
      </c>
      <c r="AP33" s="702"/>
      <c r="AQ33" s="703" t="str">
        <f>IF(AP33="","",(VLOOKUP(AP33,'サイズ一覧(25年）'!$D:$AG,13,0)))</f>
        <v/>
      </c>
      <c r="AR33" s="696" t="str">
        <f>IF(AP33="","",VLOOKUP(AP33,'サイズ一覧(25年）'!$D:$AE,26,0))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690" t="s">
        <v>368</v>
      </c>
      <c r="BJ33" s="691" t="s">
        <v>364</v>
      </c>
      <c r="BK33" s="692" t="s">
        <v>973</v>
      </c>
      <c r="BL33" s="693" t="str">
        <f>IF(BK33="","",(VLOOKUP(BK33,'サイズ一覧(25年）'!$D:$AG,13,0)))</f>
        <v/>
      </c>
      <c r="BM33" s="694">
        <f>IF(BK33="","",VLOOKUP(BK33,'サイズ一覧(25年）'!$D:$AE,26,0))</f>
        <v>24700</v>
      </c>
      <c r="BN33" s="695"/>
      <c r="BO33" s="693" t="str">
        <f>IF(BN33="","",(VLOOKUP(BN33,'サイズ一覧(25年）'!$D:$AG,13,0)))</f>
        <v/>
      </c>
      <c r="BP33" s="694" t="str">
        <f>IF(BN33="","",VLOOKUP(BN33,'サイズ一覧(25年）'!$D:$AE,26,0))</f>
        <v/>
      </c>
      <c r="BQ33" s="692"/>
      <c r="BR33" s="693" t="str">
        <f>IF(BQ33="","",(VLOOKUP(BQ33,'サイズ一覧(25年）'!$D:$AG,13,0)))</f>
        <v/>
      </c>
      <c r="BS33" s="696" t="str">
        <f>IF(BQ33="","",VLOOKUP(BQ33,'サイズ一覧(25年）'!$D:$AE,26,0))</f>
        <v/>
      </c>
      <c r="BT33" s="697"/>
      <c r="BU33" s="698" t="str">
        <f>IF(BT33="","",(VLOOKUP(BT33,'サイズ一覧(25年）'!$D:$AG,13,0)))</f>
        <v/>
      </c>
      <c r="BV33" s="699" t="str">
        <f>IF(BT33="","",VLOOKUP(BT33,'サイズ一覧(25年）'!$D:$AE,26,0))</f>
        <v/>
      </c>
      <c r="BW33" s="692"/>
      <c r="BX33" s="693" t="str">
        <f>IF(BW33="","",(VLOOKUP(BW33,'サイズ一覧(25年）'!$D:$AG,13,0)))</f>
        <v/>
      </c>
      <c r="BY33" s="696" t="str">
        <f>IF(BW33="","",VLOOKUP(BW33,'サイズ一覧(25年）'!$D:$AE,26,0))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IF(E34="","",VLOOKUP(E34,'サイズ一覧(25年）'!$D:$AE,26,0))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IF(H34="","",VLOOKUP(H34,'サイズ一覧(25年）'!$D:$AE,26,0))</f>
        <v>82500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IF(K34="","",VLOOKUP(K34,'サイズ一覧(25年）'!$D:$AE,26,0))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IF(N34="","",VLOOKUP(N34,'サイズ一覧(25年）'!$D:$AE,26,0))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IF(V34="","",VLOOKUP(V34,'サイズ一覧(25年）'!$D:$AE,26,0))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IF(Y34="","",VLOOKUP(Y34,'サイズ一覧(25年）'!$D:$AE,26,0))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IF(AB34="","",VLOOKUP(AB34,'サイズ一覧(25年）'!$D:$AE,26,0))</f>
        <v>25600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IF(AM34="","",VLOOKUP(AM34,'サイズ一覧(25年）'!$D:$AE,26,0))</f>
        <v>77300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IF(AP34="","",VLOOKUP(AP34,'サイズ一覧(25年）'!$D:$AE,26,0))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IF(BK34="","",VLOOKUP(BK34,'サイズ一覧(25年）'!$D:$AE,26,0))</f>
        <v>26900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IF(BN34="","",VLOOKUP(BN34,'サイズ一覧(25年）'!$D:$AE,26,0))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IF(BQ34="","",VLOOKUP(BQ34,'サイズ一覧(25年）'!$D:$AE,26,0))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IF(BT34="","",VLOOKUP(BT34,'サイズ一覧(25年）'!$D:$AE,26,0))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IF(BW34="","",VLOOKUP(BW34,'サイズ一覧(25年）'!$D:$AE,26,0))</f>
        <v/>
      </c>
    </row>
    <row r="35" spans="1:78" s="134" customFormat="1" ht="21" customHeight="1">
      <c r="A35" s="489"/>
      <c r="B35" s="494"/>
      <c r="C35" s="740" t="s">
        <v>745</v>
      </c>
      <c r="D35" s="704" t="s">
        <v>832</v>
      </c>
      <c r="E35" s="693"/>
      <c r="F35" s="693" t="str">
        <f>IF(E35="","",(VLOOKUP(E35,'サイズ一覧(25年）'!$D:$AG,13,0)))</f>
        <v/>
      </c>
      <c r="G35" s="704" t="str">
        <f>IF(E35="","",VLOOKUP(E35,'サイズ一覧(25年）'!$D:$AE,26,0))</f>
        <v/>
      </c>
      <c r="H35" s="775" t="s">
        <v>1402</v>
      </c>
      <c r="I35" s="693" t="str">
        <f>IF(H35="","",(VLOOKUP(H35,'サイズ一覧(25年）'!$D:$AG,13,0)))</f>
        <v>★◇</v>
      </c>
      <c r="J35" s="704">
        <f>IF(H35="","",VLOOKUP(H35,'サイズ一覧(25年）'!$D:$AE,26,0))</f>
        <v>83400</v>
      </c>
      <c r="K35" s="693"/>
      <c r="L35" s="693" t="str">
        <f>IF(K35="","",(VLOOKUP(K35,'サイズ一覧(25年）'!$D:$AG,13,0)))</f>
        <v/>
      </c>
      <c r="M35" s="693" t="str">
        <f>IF(K35="","",VLOOKUP(K35,'サイズ一覧(25年）'!$D:$AE,26,0))</f>
        <v/>
      </c>
      <c r="N35" s="692"/>
      <c r="O35" s="693" t="str">
        <f>IF(N35="","",(VLOOKUP(N35,'サイズ一覧(25年）'!$D:$AG,13,0)))</f>
        <v/>
      </c>
      <c r="P35" s="704" t="str">
        <f>IF(N35="","",VLOOKUP(N35,'サイズ一覧(25年）'!$D:$AE,26,0))</f>
        <v/>
      </c>
      <c r="Q35" s="175"/>
      <c r="AE35" s="848"/>
      <c r="AF35" s="848"/>
      <c r="AG35" s="848"/>
      <c r="AH35" s="175"/>
      <c r="AI35" s="319"/>
      <c r="AJ35" s="320">
        <v>45</v>
      </c>
      <c r="AK35" s="733" t="s">
        <v>125</v>
      </c>
      <c r="AL35" s="684" t="s">
        <v>876</v>
      </c>
      <c r="AM35" s="776" t="s">
        <v>884</v>
      </c>
      <c r="AN35" s="685" t="str">
        <f>IF(AM35="","",(VLOOKUP(AM35,'サイズ一覧(25年）'!$D:$AG,13,0)))</f>
        <v>★</v>
      </c>
      <c r="AO35" s="686">
        <f>IF(AM35="","",VLOOKUP(AM35,'サイズ一覧(25年）'!$D:$AE,26,0))</f>
        <v>56700</v>
      </c>
      <c r="AP35" s="688"/>
      <c r="AQ35" s="685" t="str">
        <f>IF(AP35="","",(VLOOKUP(AP35,'サイズ一覧(25年）'!$D:$AG,13,0)))</f>
        <v/>
      </c>
      <c r="AR35" s="689" t="str">
        <f>IF(AP35="","",VLOOKUP(AP35,'サイズ一覧(25年）'!$D:$AE,26,0))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811" t="s">
        <v>975</v>
      </c>
      <c r="BJ35" s="895" t="s">
        <v>976</v>
      </c>
      <c r="BK35" s="836" t="s">
        <v>588</v>
      </c>
      <c r="BL35" s="797" t="str">
        <f>IF(BK35="","",(VLOOKUP(BK35,'サイズ一覧(25年）'!$D:$AG,13,0)))</f>
        <v/>
      </c>
      <c r="BM35" s="800">
        <f>IF(BK35="","",VLOOKUP(BK35,'サイズ一覧(25年）'!$D:$AE,26,0))</f>
        <v>28100</v>
      </c>
      <c r="BN35" s="799"/>
      <c r="BO35" s="797" t="str">
        <f>IF(BN35="","",(VLOOKUP(BN35,'サイズ一覧(25年）'!$D:$AG,13,0)))</f>
        <v/>
      </c>
      <c r="BP35" s="800" t="str">
        <f>IF(BN35="","",VLOOKUP(BN35,'サイズ一覧(25年）'!$D:$AE,26,0))</f>
        <v/>
      </c>
      <c r="BQ35" s="836"/>
      <c r="BR35" s="797" t="str">
        <f>IF(BQ35="","",(VLOOKUP(BQ35,'サイズ一覧(25年）'!$D:$AG,13,0)))</f>
        <v/>
      </c>
      <c r="BS35" s="682" t="str">
        <f>IF(BQ35="","",VLOOKUP(BQ35,'サイズ一覧(25年）'!$D:$AE,26,0))</f>
        <v/>
      </c>
      <c r="BT35" s="822"/>
      <c r="BU35" s="823" t="str">
        <f>IF(BT35="","",(VLOOKUP(BT35,'サイズ一覧(25年）'!$D:$AG,13,0)))</f>
        <v/>
      </c>
      <c r="BV35" s="896" t="str">
        <f>IF(BT35="","",VLOOKUP(BT35,'サイズ一覧(25年）'!$D:$AE,26,0))</f>
        <v/>
      </c>
      <c r="BW35" s="836"/>
      <c r="BX35" s="797" t="str">
        <f>IF(BW35="","",(VLOOKUP(BW35,'サイズ一覧(25年）'!$D:$AG,13,0)))</f>
        <v/>
      </c>
      <c r="BY35" s="682" t="str">
        <f>IF(BW35="","",VLOOKUP(BW35,'サイズ一覧(25年）'!$D:$AE,26,0))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IF(E36="","",VLOOKUP(E36,'サイズ一覧(25年）'!$D:$AE,26,0))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IF(H36="","",VLOOKUP(H36,'サイズ一覧(25年）'!$D:$AE,26,0))</f>
        <v>84200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IF(K36="","",VLOOKUP(K36,'サイズ一覧(25年）'!$D:$AE,26,0))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IF(N36="","",VLOOKUP(N36,'サイズ一覧(25年）'!$D:$AE,26,0))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IF(AM36="","",VLOOKUP(AM36,'サイズ一覧(25年）'!$D:$AE,26,0))</f>
        <v>58400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IF(AP36="","",VLOOKUP(AP36,'サイズ一覧(25年）'!$D:$AE,26,0))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IF(BK36="","",VLOOKUP(BK36,'サイズ一覧(25年）'!$D:$AE,26,0))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IF(BN36="","",VLOOKUP(BN36,'サイズ一覧(25年）'!$D:$AE,26,0))</f>
        <v>21800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IF(BQ36="","",VLOOKUP(BQ36,'サイズ一覧(25年）'!$D:$AE,26,0))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IF(BT36="","",VLOOKUP(BT36,'サイズ一覧(25年）'!$D:$AE,26,0))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IF(BW36="","",VLOOKUP(BW36,'サイズ一覧(25年）'!$D:$AE,26,0))</f>
        <v/>
      </c>
    </row>
    <row r="37" spans="1:78" s="134" customFormat="1" ht="21" customHeight="1">
      <c r="A37" s="489"/>
      <c r="B37" s="523"/>
      <c r="C37" s="724" t="s">
        <v>281</v>
      </c>
      <c r="D37" s="722" t="s">
        <v>942</v>
      </c>
      <c r="E37" s="723"/>
      <c r="F37" s="723" t="str">
        <f>IF(E37="","",(VLOOKUP(E37,'サイズ一覧(25年）'!$D:$AG,13,0)))</f>
        <v/>
      </c>
      <c r="G37" s="722" t="str">
        <f>IF(E37="","",VLOOKUP(E37,'サイズ一覧(25年）'!$D:$AE,26,0))</f>
        <v/>
      </c>
      <c r="H37" s="785"/>
      <c r="I37" s="723" t="str">
        <f>IF(H37="","",(VLOOKUP(H37,'サイズ一覧(25年）'!$D:$AG,13,0)))</f>
        <v/>
      </c>
      <c r="J37" s="722" t="str">
        <f>IF(H37="","",VLOOKUP(H37,'サイズ一覧(25年）'!$D:$AE,26,0))</f>
        <v/>
      </c>
      <c r="K37" s="723" t="s">
        <v>282</v>
      </c>
      <c r="L37" s="723" t="str">
        <f>IF(K37="","",(VLOOKUP(K37,'サイズ一覧(25年）'!$D:$AG,13,0)))</f>
        <v>★◇</v>
      </c>
      <c r="M37" s="723">
        <f>IF(K37="","",VLOOKUP(K37,'サイズ一覧(25年）'!$D:$AE,26,0))</f>
        <v>87700</v>
      </c>
      <c r="N37" s="779"/>
      <c r="O37" s="723" t="str">
        <f>IF(N37="","",(VLOOKUP(N37,'サイズ一覧(25年）'!$D:$AG,13,0)))</f>
        <v/>
      </c>
      <c r="P37" s="722" t="str">
        <f>IF(N37="","",VLOOKUP(N37,'サイズ一覧(25年）'!$D:$AE,26,0))</f>
        <v/>
      </c>
      <c r="Q37" s="175"/>
      <c r="R37" s="1030" t="s">
        <v>413</v>
      </c>
      <c r="S37" s="1030" t="s">
        <v>414</v>
      </c>
      <c r="T37" s="1027" t="s">
        <v>937</v>
      </c>
      <c r="U37" s="992"/>
      <c r="V37" s="1027" t="s">
        <v>587</v>
      </c>
      <c r="W37" s="1023"/>
      <c r="X37" s="1024"/>
      <c r="Y37" s="1027" t="s">
        <v>587</v>
      </c>
      <c r="Z37" s="1013"/>
      <c r="AA37" s="992"/>
      <c r="AB37" s="1027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700" t="s">
        <v>1128</v>
      </c>
      <c r="AL37" s="734" t="s">
        <v>1133</v>
      </c>
      <c r="AM37" s="735" t="s">
        <v>1127</v>
      </c>
      <c r="AN37" s="703" t="str">
        <f>IF(AM37="","",(VLOOKUP(AM37,'サイズ一覧(25年）'!$D:$AG,13,0)))</f>
        <v>★</v>
      </c>
      <c r="AO37" s="732">
        <f>IF(AM37="","",VLOOKUP(AM37,'サイズ一覧(25年）'!$D:$AE,26,0))</f>
        <v>59600</v>
      </c>
      <c r="AP37" s="738"/>
      <c r="AQ37" s="703" t="str">
        <f>IF(AP37="","",(VLOOKUP(AP37,'サイズ一覧(25年）'!$D:$AG,13,0)))</f>
        <v/>
      </c>
      <c r="AR37" s="732" t="str">
        <f>IF(AP37="","",VLOOKUP(AP37,'サイズ一覧(25年）'!$D:$AE,26,0))</f>
        <v/>
      </c>
      <c r="AS37" s="62"/>
      <c r="AT37" s="1030" t="s">
        <v>413</v>
      </c>
      <c r="AU37" s="1027" t="s">
        <v>937</v>
      </c>
      <c r="AV37" s="1013"/>
      <c r="AW37" s="992"/>
      <c r="AX37" s="1027" t="s">
        <v>1846</v>
      </c>
      <c r="AY37" s="1013"/>
      <c r="AZ37" s="992"/>
      <c r="BA37" s="1027" t="s">
        <v>932</v>
      </c>
      <c r="BB37" s="1013"/>
      <c r="BC37" s="992"/>
      <c r="BD37" s="1027" t="s">
        <v>933</v>
      </c>
      <c r="BE37" s="1013"/>
      <c r="BF37" s="992"/>
      <c r="BG37" s="182"/>
      <c r="BH37" s="328"/>
      <c r="BI37" s="786"/>
      <c r="BJ37" s="691">
        <v>10</v>
      </c>
      <c r="BK37" s="692"/>
      <c r="BL37" s="693" t="str">
        <f>IF(BK37="","",(VLOOKUP(BK37,'サイズ一覧(25年）'!$D:$AG,13,0)))</f>
        <v/>
      </c>
      <c r="BM37" s="694" t="str">
        <f>IF(BK37="","",VLOOKUP(BK37,'サイズ一覧(25年）'!$D:$AE,26,0))</f>
        <v/>
      </c>
      <c r="BN37" s="695" t="s">
        <v>269</v>
      </c>
      <c r="BO37" s="693" t="str">
        <f>IF(BN37="","",(VLOOKUP(BN37,'サイズ一覧(25年）'!$D:$AG,13,0)))</f>
        <v/>
      </c>
      <c r="BP37" s="694">
        <f>IF(BN37="","",VLOOKUP(BN37,'サイズ一覧(25年）'!$D:$AE,26,0))</f>
        <v>25400</v>
      </c>
      <c r="BQ37" s="692"/>
      <c r="BR37" s="693" t="str">
        <f>IF(BQ37="","",(VLOOKUP(BQ37,'サイズ一覧(25年）'!$D:$AG,13,0)))</f>
        <v/>
      </c>
      <c r="BS37" s="696" t="str">
        <f>IF(BQ37="","",VLOOKUP(BQ37,'サイズ一覧(25年）'!$D:$AE,26,0))</f>
        <v/>
      </c>
      <c r="BT37" s="692"/>
      <c r="BU37" s="693" t="str">
        <f>IF(BT37="","",(VLOOKUP(BT37,'サイズ一覧(25年）'!$D:$AG,13,0)))</f>
        <v/>
      </c>
      <c r="BV37" s="694" t="str">
        <f>IF(BT37="","",VLOOKUP(BT37,'サイズ一覧(25年）'!$D:$AE,26,0))</f>
        <v/>
      </c>
      <c r="BW37" s="697"/>
      <c r="BX37" s="698" t="str">
        <f>IF(BW37="","",(VLOOKUP(BW37,'サイズ一覧(25年）'!$D:$AG,13,0)))</f>
        <v/>
      </c>
      <c r="BY37" s="787" t="str">
        <f>IF(BW37="","",VLOOKUP(BW37,'サイズ一覧(25年）'!$D:$AE,26,0))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IF(E38="","",VLOOKUP(E38,'サイズ一覧(25年）'!$D:$AE,26,0))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IF(H38="","",VLOOKUP(H38,'サイズ一覧(25年）'!$D:$AE,26,0))</f>
        <v>62200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IF(K38="","",VLOOKUP(K38,'サイズ一覧(25年）'!$D:$AE,26,0))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IF(N38="","",VLOOKUP(N38,'サイズ一覧(25年）'!$D:$AE,26,0))</f>
        <v/>
      </c>
      <c r="Q38" s="175"/>
      <c r="R38" s="996"/>
      <c r="S38" s="996"/>
      <c r="T38" s="993"/>
      <c r="U38" s="994"/>
      <c r="V38" s="1033" t="s">
        <v>1728</v>
      </c>
      <c r="W38" s="1025"/>
      <c r="X38" s="1026"/>
      <c r="Y38" s="1033" t="s">
        <v>1247</v>
      </c>
      <c r="Z38" s="1016"/>
      <c r="AA38" s="994"/>
      <c r="AB38" s="103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IF(AM38="","",VLOOKUP(AM38,'サイズ一覧(25年）'!$D:$AE,26,0))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IF(AP38="","",VLOOKUP(AP38,'サイズ一覧(25年）'!$D:$AE,26,0))</f>
        <v>68500</v>
      </c>
      <c r="AS38" s="62"/>
      <c r="AT38" s="996"/>
      <c r="AU38" s="993"/>
      <c r="AV38" s="1016"/>
      <c r="AW38" s="994"/>
      <c r="AX38" s="1033" t="s">
        <v>424</v>
      </c>
      <c r="AY38" s="1016"/>
      <c r="AZ38" s="994"/>
      <c r="BA38" s="1033" t="s">
        <v>935</v>
      </c>
      <c r="BB38" s="1016"/>
      <c r="BC38" s="994"/>
      <c r="BD38" s="103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IF(BK38="","",VLOOKUP(BK38,'サイズ一覧(25年）'!$D:$AE,26,0))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IF(BN38="","",VLOOKUP(BN38,'サイズ一覧(25年）'!$D:$AE,26,0))</f>
        <v>26900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IF(BQ38="","",VLOOKUP(BQ38,'サイズ一覧(25年）'!$D:$AE,26,0))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IF(BT38="","",VLOOKUP(BT38,'サイズ一覧(25年）'!$D:$AE,26,0))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IF(BW38="","",VLOOKUP(BW38,'サイズ一覧(25年）'!$D:$AE,26,0))</f>
        <v/>
      </c>
    </row>
    <row r="39" spans="1:78" s="134" customFormat="1" ht="21" customHeight="1">
      <c r="A39" s="489"/>
      <c r="B39" s="348"/>
      <c r="C39" s="718" t="s">
        <v>1504</v>
      </c>
      <c r="D39" s="767" t="s">
        <v>529</v>
      </c>
      <c r="E39" s="768"/>
      <c r="F39" s="768" t="str">
        <f>IF(E39="","",(VLOOKUP(E39,'サイズ一覧(25年）'!$D:$AG,13,0)))</f>
        <v/>
      </c>
      <c r="G39" s="767" t="str">
        <f>IF(E39="","",VLOOKUP(E39,'サイズ一覧(25年）'!$D:$AE,26,0))</f>
        <v/>
      </c>
      <c r="H39" s="788" t="s">
        <v>1503</v>
      </c>
      <c r="I39" s="768" t="str">
        <f>IF(H39="","",(VLOOKUP(H39,'サイズ一覧(25年）'!$D:$AG,13,0)))</f>
        <v>★◇</v>
      </c>
      <c r="J39" s="767">
        <f>IF(H39="","",VLOOKUP(H39,'サイズ一覧(25年）'!$D:$AE,26,0))</f>
        <v>65500</v>
      </c>
      <c r="K39" s="768"/>
      <c r="L39" s="768" t="str">
        <f>IF(K39="","",(VLOOKUP(K39,'サイズ一覧(25年）'!$D:$AG,13,0)))</f>
        <v/>
      </c>
      <c r="M39" s="768" t="str">
        <f>IF(K39="","",VLOOKUP(K39,'サイズ一覧(25年）'!$D:$AE,26,0))</f>
        <v/>
      </c>
      <c r="N39" s="789"/>
      <c r="O39" s="768" t="str">
        <f>IF(N39="","",(VLOOKUP(N39,'サイズ一覧(25年）'!$D:$AG,13,0)))</f>
        <v/>
      </c>
      <c r="P39" s="767" t="str">
        <f>IF(N39="","",VLOOKUP(N39,'サイズ一覧(25年）'!$D:$AE,26,0))</f>
        <v/>
      </c>
      <c r="Q39" s="175"/>
      <c r="R39" s="525">
        <v>17</v>
      </c>
      <c r="S39" s="263">
        <v>65</v>
      </c>
      <c r="T39" s="712" t="s">
        <v>150</v>
      </c>
      <c r="U39" s="713" t="s">
        <v>832</v>
      </c>
      <c r="V39" s="745" t="s">
        <v>1776</v>
      </c>
      <c r="W39" s="745" t="str">
        <f>IF(V39="","",(VLOOKUP(V39,'サイズ一覧(25年）'!$D:$AG,13,0)))</f>
        <v>⑨</v>
      </c>
      <c r="X39" s="715">
        <f>IF(V39="","",VLOOKUP(V39,'サイズ一覧(25年）'!$D:$AE,26,0))</f>
        <v>42500</v>
      </c>
      <c r="Y39" s="744" t="s">
        <v>1182</v>
      </c>
      <c r="Z39" s="745" t="str">
        <f>IF(Y39="","",(VLOOKUP(Y39,'サイズ一覧(25年）'!$D:$AG,13,0)))</f>
        <v/>
      </c>
      <c r="AA39" s="716">
        <f>IF(Y39="","",VLOOKUP(Y39,'サイズ一覧(25年）'!$D:$AE,26,0))</f>
        <v>38500</v>
      </c>
      <c r="AB39" s="744"/>
      <c r="AC39" s="745" t="str">
        <f>IF(AB39="","",(VLOOKUP(AB39,'サイズ一覧(25年）'!$D:$AG,13,0)))</f>
        <v/>
      </c>
      <c r="AD39" s="716" t="str">
        <f>IF(AB39="","",VLOOKUP(AB39,'サイズ一覧(25年）'!$D:$AE,26,0))</f>
        <v/>
      </c>
      <c r="AE39" s="849"/>
      <c r="AF39" s="849"/>
      <c r="AG39" s="850"/>
      <c r="AH39" s="175"/>
      <c r="AI39" s="319"/>
      <c r="AJ39" s="378">
        <v>50</v>
      </c>
      <c r="AK39" s="790" t="s">
        <v>1333</v>
      </c>
      <c r="AL39" s="668" t="s">
        <v>467</v>
      </c>
      <c r="AM39" s="706" t="s">
        <v>1296</v>
      </c>
      <c r="AN39" s="707" t="str">
        <f>IF(AM39="","",(VLOOKUP(AM39,'サイズ一覧(25年）'!$D:$AG,13,0)))</f>
        <v>★</v>
      </c>
      <c r="AO39" s="708">
        <f>IF(AM39="","",VLOOKUP(AM39,'サイズ一覧(25年）'!$D:$AE,26,0))</f>
        <v>48400</v>
      </c>
      <c r="AP39" s="709"/>
      <c r="AQ39" s="707" t="str">
        <f>IF(AP39="","",(VLOOKUP(AP39,'サイズ一覧(25年）'!$D:$AG,13,0)))</f>
        <v/>
      </c>
      <c r="AR39" s="710" t="str">
        <f>IF(AP39="","",VLOOKUP(AP39,'サイズ一覧(25年）'!$D:$AE,26,0))</f>
        <v/>
      </c>
      <c r="AS39" s="62"/>
      <c r="AT39" s="275">
        <v>17</v>
      </c>
      <c r="AU39" s="771" t="s">
        <v>1252</v>
      </c>
      <c r="AV39" s="791"/>
      <c r="AW39" s="668"/>
      <c r="AX39" s="792" t="s">
        <v>1242</v>
      </c>
      <c r="AY39" s="707" t="str">
        <f>IF(AX39="","",(VLOOKUP(AX39,'サイズ一覧(25年）'!$D:$AG,13,0)))</f>
        <v/>
      </c>
      <c r="AZ39" s="669">
        <f>IF(AX39="","",VLOOKUP(AX39,'サイズ一覧(25年）'!$D:$AE,26,0))</f>
        <v>43200</v>
      </c>
      <c r="BA39" s="793"/>
      <c r="BB39" s="794" t="str">
        <f>IF(BA39="","",(VLOOKUP(BA39,'サイズ一覧(25年）'!$D:$AG,13,0)))</f>
        <v/>
      </c>
      <c r="BC39" s="710" t="str">
        <f>IF(BA39="","",VLOOKUP(BA39,'サイズ一覧(25年）'!$D:$AE,26,0))</f>
        <v/>
      </c>
      <c r="BD39" s="709"/>
      <c r="BE39" s="707" t="str">
        <f>IF(BD39="","",(VLOOKUP(BD39,'サイズ一覧(25年）'!$D:$AG,13,0)))</f>
        <v/>
      </c>
      <c r="BF39" s="708" t="str">
        <f>IF(BD39="","",VLOOKUP(BD39,'サイズ一覧(25年）'!$D:$AE,26,0))</f>
        <v/>
      </c>
      <c r="BG39" s="182"/>
      <c r="BH39" s="328"/>
      <c r="BI39" s="795" t="s">
        <v>373</v>
      </c>
      <c r="BJ39" s="691">
        <v>10</v>
      </c>
      <c r="BK39" s="692"/>
      <c r="BL39" s="693" t="str">
        <f>IF(BK39="","",(VLOOKUP(BK39,'サイズ一覧(25年）'!$D:$AG,13,0)))</f>
        <v/>
      </c>
      <c r="BM39" s="694" t="str">
        <f>IF(BK39="","",VLOOKUP(BK39,'サイズ一覧(25年）'!$D:$AE,26,0))</f>
        <v/>
      </c>
      <c r="BN39" s="695" t="s">
        <v>271</v>
      </c>
      <c r="BO39" s="693" t="str">
        <f>IF(BN39="","",(VLOOKUP(BN39,'サイズ一覧(25年）'!$D:$AG,13,0)))</f>
        <v/>
      </c>
      <c r="BP39" s="694">
        <f>IF(BN39="","",VLOOKUP(BN39,'サイズ一覧(25年）'!$D:$AE,26,0))</f>
        <v>26400</v>
      </c>
      <c r="BQ39" s="692"/>
      <c r="BR39" s="693" t="str">
        <f>IF(BQ39="","",(VLOOKUP(BQ39,'サイズ一覧(25年）'!$D:$AG,13,0)))</f>
        <v/>
      </c>
      <c r="BS39" s="696" t="str">
        <f>IF(BQ39="","",VLOOKUP(BQ39,'サイズ一覧(25年）'!$D:$AE,26,0))</f>
        <v/>
      </c>
      <c r="BT39" s="692"/>
      <c r="BU39" s="693" t="str">
        <f>IF(BT39="","",(VLOOKUP(BT39,'サイズ一覧(25年）'!$D:$AG,13,0)))</f>
        <v/>
      </c>
      <c r="BV39" s="694" t="str">
        <f>IF(BT39="","",VLOOKUP(BT39,'サイズ一覧(25年）'!$D:$AE,26,0))</f>
        <v/>
      </c>
      <c r="BW39" s="697"/>
      <c r="BX39" s="698" t="str">
        <f>IF(BW39="","",(VLOOKUP(BW39,'サイズ一覧(25年）'!$D:$AG,13,0)))</f>
        <v/>
      </c>
      <c r="BY39" s="787" t="str">
        <f>IF(BW39="","",VLOOKUP(BW39,'サイズ一覧(25年）'!$D:$AE,26,0))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IF(E40="","",VLOOKUP(E40,'サイズ一覧(25年）'!$D:$AE,26,0))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IF(H40="","",VLOOKUP(H40,'サイズ一覧(25年）'!$D:$AE,26,0))</f>
        <v>68700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IF(K40="","",VLOOKUP(K40,'サイズ一覧(25年）'!$D:$AE,26,0))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IF(N40="","",VLOOKUP(N40,'サイズ一覧(25年）'!$D:$AE,26,0))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IF(V40="","",VLOOKUP(V40,'サイズ一覧(25年）'!$D:$AE,26,0))</f>
        <v>31900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IF(Y40="","",VLOOKUP(Y40,'サイズ一覧(25年）'!$D:$AE,26,0))</f>
        <v>30300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IF(AB40="","",VLOOKUP(AB40,'サイズ一覧(25年）'!$D:$AE,26,0))</f>
        <v>28300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IF(AM40="","",VLOOKUP(AM40,'サイズ一覧(25年）'!$D:$AE,26,0))</f>
        <v>50300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IF(AP40="","",VLOOKUP(AP40,'サイズ一覧(25年）'!$D:$AE,26,0))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IF(AX40="","",VLOOKUP(AX40,'サイズ一覧(25年）'!$D:$AE,26,0))</f>
        <v>47200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IF(BA40="","",VLOOKUP(BA40,'サイズ一覧(25年）'!$D:$AE,26,0))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IF(BD40="","",VLOOKUP(BD40,'サイズ一覧(25年）'!$D:$AE,26,0))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IF(BK40="","",VLOOKUP(BK40,'サイズ一覧(25年）'!$D:$AE,26,0))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IF(BN40="","",VLOOKUP(BN40,'サイズ一覧(25年）'!$D:$AE,26,0))</f>
        <v>27900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IF(BQ40="","",VLOOKUP(BQ40,'サイズ一覧(25年）'!$D:$AE,26,0))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IF(BT40="","",VLOOKUP(BT40,'サイズ一覧(25年）'!$D:$AE,26,0))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IF(BW40="","",VLOOKUP(BW40,'サイズ一覧(25年）'!$D:$AE,26,0))</f>
        <v/>
      </c>
    </row>
    <row r="41" spans="1:78" s="134" customFormat="1" ht="21" customHeight="1">
      <c r="A41" s="489"/>
      <c r="B41" s="340"/>
      <c r="C41" s="724" t="s">
        <v>284</v>
      </c>
      <c r="D41" s="722" t="s">
        <v>467</v>
      </c>
      <c r="E41" s="723" t="s">
        <v>1737</v>
      </c>
      <c r="F41" s="723" t="str">
        <f>IF(E41="","",(VLOOKUP(E41,'サイズ一覧(25年）'!$D:$AG,13,0)))</f>
        <v>★◇⑨</v>
      </c>
      <c r="G41" s="722">
        <f>IF(E41="","",VLOOKUP(E41,'サイズ一覧(25年）'!$D:$AE,26,0))</f>
        <v>74100</v>
      </c>
      <c r="H41" s="785" t="s">
        <v>1816</v>
      </c>
      <c r="I41" s="723" t="str">
        <f>IF(H41="","",(VLOOKUP(H41,'サイズ一覧(25年）'!$D:$AG,13,0)))</f>
        <v>△★◇</v>
      </c>
      <c r="J41" s="722">
        <f>IF(H41="","",VLOOKUP(H41,'サイズ一覧(25年）'!$D:$AE,26,0))</f>
        <v>69000</v>
      </c>
      <c r="K41" s="723" t="s">
        <v>283</v>
      </c>
      <c r="L41" s="723" t="str">
        <f>IF(K41="","",(VLOOKUP(K41,'サイズ一覧(25年）'!$D:$AG,13,0)))</f>
        <v>★◇</v>
      </c>
      <c r="M41" s="723">
        <f>IF(K41="","",VLOOKUP(K41,'サイズ一覧(25年）'!$D:$AE,26,0))</f>
        <v>69800</v>
      </c>
      <c r="N41" s="779"/>
      <c r="O41" s="723" t="str">
        <f>IF(N41="","",(VLOOKUP(N41,'サイズ一覧(25年）'!$D:$AG,13,0)))</f>
        <v/>
      </c>
      <c r="P41" s="722" t="str">
        <f>IF(N41="","",VLOOKUP(N41,'サイズ一覧(25年）'!$D:$AE,26,0))</f>
        <v/>
      </c>
      <c r="Q41" s="175"/>
      <c r="R41" s="319"/>
      <c r="S41" s="348"/>
      <c r="T41" s="733" t="s">
        <v>62</v>
      </c>
      <c r="U41" s="749" t="s">
        <v>323</v>
      </c>
      <c r="V41" s="685" t="s">
        <v>1787</v>
      </c>
      <c r="W41" s="685" t="str">
        <f>IF(V41="","",(VLOOKUP(V41,'サイズ一覧(25年）'!$D:$AG,13,0)))</f>
        <v>⑨</v>
      </c>
      <c r="X41" s="751">
        <f>IF(V41="","",VLOOKUP(V41,'サイズ一覧(25年）'!$D:$AE,26,0))</f>
        <v>32200</v>
      </c>
      <c r="Y41" s="688" t="s">
        <v>1197</v>
      </c>
      <c r="Z41" s="685" t="str">
        <f>IF(Y41="","",(VLOOKUP(Y41,'サイズ一覧(25年）'!$D:$AG,13,0)))</f>
        <v/>
      </c>
      <c r="AA41" s="750">
        <f>IF(Y41="","",VLOOKUP(Y41,'サイズ一覧(25年）'!$D:$AE,26,0))</f>
        <v>30400</v>
      </c>
      <c r="AB41" s="688" t="s">
        <v>639</v>
      </c>
      <c r="AC41" s="685" t="str">
        <f>IF(AB41="","",(VLOOKUP(AB41,'サイズ一覧(25年）'!$D:$AG,13,0)))</f>
        <v>△</v>
      </c>
      <c r="AD41" s="750">
        <f>IF(AB41="","",VLOOKUP(AB41,'サイズ一覧(25年）'!$D:$AE,26,0))</f>
        <v>28400</v>
      </c>
      <c r="AE41" s="849"/>
      <c r="AF41" s="849"/>
      <c r="AG41" s="850"/>
      <c r="AH41" s="175"/>
      <c r="AI41" s="319"/>
      <c r="AJ41" s="320"/>
      <c r="AK41" s="733" t="s">
        <v>139</v>
      </c>
      <c r="AL41" s="684" t="s">
        <v>750</v>
      </c>
      <c r="AM41" s="776" t="s">
        <v>885</v>
      </c>
      <c r="AN41" s="685" t="str">
        <f>IF(AM41="","",(VLOOKUP(AM41,'サイズ一覧(25年）'!$D:$AG,13,0)))</f>
        <v>★</v>
      </c>
      <c r="AO41" s="686">
        <f>IF(AM41="","",VLOOKUP(AM41,'サイズ一覧(25年）'!$D:$AE,26,0))</f>
        <v>52300</v>
      </c>
      <c r="AP41" s="688"/>
      <c r="AQ41" s="685" t="str">
        <f>IF(AP41="","",(VLOOKUP(AP41,'サイズ一覧(25年）'!$D:$AG,13,0)))</f>
        <v/>
      </c>
      <c r="AR41" s="689" t="str">
        <f>IF(AP41="","",VLOOKUP(AP41,'サイズ一覧(25年）'!$D:$AE,26,0))</f>
        <v/>
      </c>
      <c r="AS41" s="62"/>
      <c r="AT41" s="310"/>
      <c r="AU41" s="815" t="s">
        <v>1251</v>
      </c>
      <c r="AV41" s="910"/>
      <c r="AW41" s="713"/>
      <c r="AX41" s="911" t="s">
        <v>1243</v>
      </c>
      <c r="AY41" s="745" t="str">
        <f>IF(AX41="","",(VLOOKUP(AX41,'サイズ一覧(25年）'!$D:$AG,13,0)))</f>
        <v/>
      </c>
      <c r="AZ41" s="714">
        <f>IF(AX41="","",VLOOKUP(AX41,'サイズ一覧(25年）'!$D:$AE,26,0))</f>
        <v>43700</v>
      </c>
      <c r="BA41" s="912"/>
      <c r="BB41" s="913" t="str">
        <f>IF(BA41="","",(VLOOKUP(BA41,'サイズ一覧(25年）'!$D:$AG,13,0)))</f>
        <v/>
      </c>
      <c r="BC41" s="746" t="str">
        <f>IF(BA41="","",VLOOKUP(BA41,'サイズ一覧(25年）'!$D:$AE,26,0))</f>
        <v/>
      </c>
      <c r="BD41" s="744"/>
      <c r="BE41" s="745" t="str">
        <f>IF(BD41="","",(VLOOKUP(BD41,'サイズ一覧(25年）'!$D:$AG,13,0)))</f>
        <v/>
      </c>
      <c r="BF41" s="816" t="str">
        <f>IF(BD41="","",VLOOKUP(BD41,'サイズ一覧(25年）'!$D:$AE,26,0))</f>
        <v/>
      </c>
      <c r="BG41" s="181"/>
      <c r="BH41" s="310"/>
      <c r="BI41" s="758" t="s">
        <v>374</v>
      </c>
      <c r="BJ41" s="778">
        <v>12</v>
      </c>
      <c r="BK41" s="779"/>
      <c r="BL41" s="797" t="str">
        <f>IF(BK41="","",(VLOOKUP(BK41,'サイズ一覧(25年）'!$D:$AG,13,0)))</f>
        <v/>
      </c>
      <c r="BM41" s="798" t="str">
        <f>IF(BK41="","",VLOOKUP(BK41,'サイズ一覧(25年）'!$D:$AE,26,0))</f>
        <v/>
      </c>
      <c r="BN41" s="799"/>
      <c r="BO41" s="797" t="str">
        <f>IF(BN41="","",(VLOOKUP(BN41,'サイズ一覧(25年）'!$D:$AG,13,0)))</f>
        <v/>
      </c>
      <c r="BP41" s="800" t="str">
        <f>IF(BN41="","",VLOOKUP(BN41,'サイズ一覧(25年）'!$D:$AE,26,0))</f>
        <v/>
      </c>
      <c r="BQ41" s="779"/>
      <c r="BR41" s="723" t="str">
        <f>IF(BQ41="","",(VLOOKUP(BQ41,'サイズ一覧(25年）'!$D:$AG,13,0)))</f>
        <v/>
      </c>
      <c r="BS41" s="728" t="str">
        <f>IF(BQ41="","",VLOOKUP(BQ41,'サイズ一覧(25年）'!$D:$AE,26,0))</f>
        <v/>
      </c>
      <c r="BT41" s="779"/>
      <c r="BU41" s="723" t="str">
        <f>IF(BT41="","",(VLOOKUP(BT41,'サイズ一覧(25年）'!$D:$AG,13,0)))</f>
        <v/>
      </c>
      <c r="BV41" s="780" t="str">
        <f>IF(BT41="","",VLOOKUP(BT41,'サイズ一覧(25年）'!$D:$AE,26,0))</f>
        <v/>
      </c>
      <c r="BW41" s="801" t="s">
        <v>488</v>
      </c>
      <c r="BX41" s="802" t="str">
        <f>IF(BW41="","",(VLOOKUP(BW41,'サイズ一覧(25年）'!$D:$AG,13,0)))</f>
        <v>△</v>
      </c>
      <c r="BY41" s="746">
        <f>IF(BW41="","",VLOOKUP(BW41,'サイズ一覧(25年）'!$D:$AE,26,0))</f>
        <v>27600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IF(E42="","",VLOOKUP(E42,'サイズ一覧(25年）'!$D:$AE,26,0))</f>
        <v>55700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IF(H42="","",VLOOKUP(H42,'サイズ一覧(25年）'!$D:$AE,26,0))</f>
        <v>52500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IF(K42="","",VLOOKUP(K42,'サイズ一覧(25年）'!$D:$AE,26,0))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IF(N42="","",VLOOKUP(N42,'サイズ一覧(25年）'!$D:$AE,26,0))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IF(V42="","",VLOOKUP(V42,'サイズ一覧(25年）'!$D:$AE,26,0))</f>
        <v>37400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IF(Y42="","",VLOOKUP(Y42,'サイズ一覧(25年）'!$D:$AE,26,0))</f>
        <v>35100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IF(AB42="","",VLOOKUP(AB42,'サイズ一覧(25年）'!$D:$AE,26,0))</f>
        <v>32900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IF(AM42="","",VLOOKUP(AM42,'サイズ一覧(25年）'!$D:$AE,26,0))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IF(AP42="","",VLOOKUP(AP42,'サイズ一覧(25年）'!$D:$AE,26,0))</f>
        <v>55300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IF(AX42="","",VLOOKUP(AX42,'サイズ一覧(25年）'!$D:$AE,26,0))</f>
        <v>34300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IF(BA42="","",VLOOKUP(BA42,'サイズ一覧(25年）'!$D:$AE,26,0))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IF(BD42="","",VLOOKUP(BD42,'サイズ一覧(25年）'!$D:$AE,26,0))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IF(BK42="","",VLOOKUP(BK42,'サイズ一覧(25年）'!$D:$AE,26,0))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IF(BN42="","",VLOOKUP(BN42,'サイズ一覧(25年）'!$D:$AE,26,0))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IF(BQ42="","",VLOOKUP(BQ42,'サイズ一覧(25年）'!$D:$AE,26,0))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IF(BT42="","",VLOOKUP(BT42,'サイズ一覧(25年）'!$D:$AE,26,0))</f>
        <v>21400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IF(BW42="","",VLOOKUP(BW42,'サイズ一覧(25年）'!$D:$AE,26,0))</f>
        <v/>
      </c>
    </row>
    <row r="43" spans="1:78" s="134" customFormat="1" ht="21" customHeight="1">
      <c r="A43" s="489"/>
      <c r="B43" s="348"/>
      <c r="C43" s="700" t="s">
        <v>1463</v>
      </c>
      <c r="D43" s="773" t="s">
        <v>833</v>
      </c>
      <c r="E43" s="774"/>
      <c r="F43" s="774" t="str">
        <f>IF(E43="","",(VLOOKUP(E43,'サイズ一覧(25年）'!$D:$AG,13,0)))</f>
        <v/>
      </c>
      <c r="G43" s="773" t="str">
        <f>IF(E43="","",VLOOKUP(E43,'サイズ一覧(25年）'!$D:$AE,26,0))</f>
        <v/>
      </c>
      <c r="H43" s="803" t="s">
        <v>1271</v>
      </c>
      <c r="I43" s="774" t="str">
        <f>IF(H43="","",(VLOOKUP(H43,'サイズ一覧(25年）'!$D:$AG,13,0)))</f>
        <v>★◇</v>
      </c>
      <c r="J43" s="773">
        <f>IF(H43="","",VLOOKUP(H43,'サイズ一覧(25年）'!$D:$AE,26,0))</f>
        <v>65200</v>
      </c>
      <c r="K43" s="774"/>
      <c r="L43" s="774" t="str">
        <f>IF(K43="","",(VLOOKUP(K43,'サイズ一覧(25年）'!$D:$AG,13,0)))</f>
        <v/>
      </c>
      <c r="M43" s="774" t="str">
        <f>IF(K43="","",VLOOKUP(K43,'サイズ一覧(25年）'!$D:$AE,26,0))</f>
        <v/>
      </c>
      <c r="N43" s="804"/>
      <c r="O43" s="774" t="str">
        <f>IF(N43="","",(VLOOKUP(N43,'サイズ一覧(25年）'!$D:$AG,13,0)))</f>
        <v/>
      </c>
      <c r="P43" s="773" t="str">
        <f>IF(N43="","",VLOOKUP(N43,'サイズ一覧(25年）'!$D:$AE,26,0))</f>
        <v/>
      </c>
      <c r="Q43" s="175"/>
      <c r="R43" s="525">
        <v>15</v>
      </c>
      <c r="S43" s="265">
        <v>65</v>
      </c>
      <c r="T43" s="667" t="s">
        <v>75</v>
      </c>
      <c r="U43" s="668" t="s">
        <v>328</v>
      </c>
      <c r="V43" s="707"/>
      <c r="W43" s="707" t="str">
        <f>IF(V43="","",(VLOOKUP(V43,'サイズ一覧(25年）'!$D:$AG,13,0)))</f>
        <v/>
      </c>
      <c r="X43" s="670" t="str">
        <f>IF(V43="","",VLOOKUP(V43,'サイズ一覧(25年）'!$D:$AE,26,0))</f>
        <v/>
      </c>
      <c r="Y43" s="709" t="s">
        <v>1208</v>
      </c>
      <c r="Z43" s="707" t="str">
        <f>IF(Y43="","",(VLOOKUP(Y43,'サイズ一覧(25年）'!$D:$AG,13,0)))</f>
        <v/>
      </c>
      <c r="AA43" s="671">
        <f>IF(Y43="","",VLOOKUP(Y43,'サイズ一覧(25年）'!$D:$AE,26,0))</f>
        <v>13500</v>
      </c>
      <c r="AB43" s="709"/>
      <c r="AC43" s="707" t="str">
        <f>IF(AB43="","",(VLOOKUP(AB43,'サイズ一覧(25年）'!$D:$AG,13,0)))</f>
        <v/>
      </c>
      <c r="AD43" s="671" t="str">
        <f>IF(AB43="","",VLOOKUP(AB43,'サイズ一覧(25年）'!$D:$AE,26,0))</f>
        <v/>
      </c>
      <c r="AE43" s="849"/>
      <c r="AF43" s="849"/>
      <c r="AG43" s="850"/>
      <c r="AH43" s="175"/>
      <c r="AI43" s="319"/>
      <c r="AJ43" s="320"/>
      <c r="AK43" s="733" t="s">
        <v>141</v>
      </c>
      <c r="AL43" s="684" t="s">
        <v>956</v>
      </c>
      <c r="AM43" s="776" t="s">
        <v>1834</v>
      </c>
      <c r="AN43" s="685" t="str">
        <f>IF(AM43="","",(VLOOKUP(AM43,'サイズ一覧(25年）'!$D:$AG,13,0)))</f>
        <v>★</v>
      </c>
      <c r="AO43" s="686">
        <f>IF(AM43="","",VLOOKUP(AM43,'サイズ一覧(25年）'!$D:$AE,26,0))</f>
        <v>56300</v>
      </c>
      <c r="AP43" s="688"/>
      <c r="AQ43" s="685" t="str">
        <f>IF(AP43="","",(VLOOKUP(AP43,'サイズ一覧(25年）'!$D:$AG,13,0)))</f>
        <v/>
      </c>
      <c r="AR43" s="689" t="str">
        <f>IF(AP43="","",VLOOKUP(AP43,'サイズ一覧(25年）'!$D:$AE,26,0))</f>
        <v/>
      </c>
      <c r="AS43" s="62"/>
      <c r="AT43" s="328"/>
      <c r="AU43" s="771" t="s">
        <v>1114</v>
      </c>
      <c r="AV43" s="791"/>
      <c r="AW43" s="810"/>
      <c r="AX43" s="792" t="s">
        <v>705</v>
      </c>
      <c r="AY43" s="707" t="str">
        <f>IF(AX43="","",(VLOOKUP(AX43,'サイズ一覧(25年）'!$D:$AG,13,0)))</f>
        <v/>
      </c>
      <c r="AZ43" s="760">
        <f>IF(AX43="","",VLOOKUP(AX43,'サイズ一覧(25年）'!$D:$AE,26,0))</f>
        <v>39400</v>
      </c>
      <c r="BA43" s="771"/>
      <c r="BB43" s="707" t="str">
        <f>IF(BA43="","",(VLOOKUP(BA43,'サイズ一覧(25年）'!$D:$AG,13,0)))</f>
        <v/>
      </c>
      <c r="BC43" s="710" t="str">
        <f>IF(BA43="","",VLOOKUP(BA43,'サイズ一覧(25年）'!$D:$AE,26,0))</f>
        <v/>
      </c>
      <c r="BD43" s="709"/>
      <c r="BE43" s="707" t="str">
        <f>IF(BD43="","",(VLOOKUP(BD43,'サイズ一覧(25年）'!$D:$AG,13,0)))</f>
        <v/>
      </c>
      <c r="BF43" s="710" t="str">
        <f>IF(BD43="","",VLOOKUP(BD43,'サイズ一覧(25年）'!$D:$AE,26,0))</f>
        <v/>
      </c>
      <c r="BG43" s="181"/>
      <c r="BH43" s="328"/>
      <c r="BI43" s="795" t="s">
        <v>377</v>
      </c>
      <c r="BJ43" s="759">
        <v>8</v>
      </c>
      <c r="BK43" s="672"/>
      <c r="BL43" s="670" t="str">
        <f>IF(BK43="","",(VLOOKUP(BK43,'サイズ一覧(25年）'!$D:$AG,13,0)))</f>
        <v/>
      </c>
      <c r="BM43" s="760" t="str">
        <f>IF(BK43="","",VLOOKUP(BK43,'サイズ一覧(25年）'!$D:$AE,26,0))</f>
        <v/>
      </c>
      <c r="BN43" s="761"/>
      <c r="BO43" s="670" t="str">
        <f>IF(BN43="","",(VLOOKUP(BN43,'サイズ一覧(25年）'!$D:$AG,13,0)))</f>
        <v/>
      </c>
      <c r="BP43" s="760" t="str">
        <f>IF(BN43="","",VLOOKUP(BN43,'サイズ一覧(25年）'!$D:$AE,26,0))</f>
        <v/>
      </c>
      <c r="BQ43" s="672"/>
      <c r="BR43" s="670" t="str">
        <f>IF(BQ43="","",(VLOOKUP(BQ43,'サイズ一覧(25年）'!$D:$AG,13,0)))</f>
        <v/>
      </c>
      <c r="BS43" s="710" t="str">
        <f>IF(BQ43="","",VLOOKUP(BQ43,'サイズ一覧(25年）'!$D:$AE,26,0))</f>
        <v/>
      </c>
      <c r="BT43" s="672" t="s">
        <v>490</v>
      </c>
      <c r="BU43" s="670" t="str">
        <f>IF(BT43="","",(VLOOKUP(BT43,'サイズ一覧(25年）'!$D:$AG,13,0)))</f>
        <v>△</v>
      </c>
      <c r="BV43" s="764">
        <f>IF(BT43="","",VLOOKUP(BT43,'サイズ一覧(25年）'!$D:$AE,26,0))</f>
        <v>24000</v>
      </c>
      <c r="BW43" s="762"/>
      <c r="BX43" s="763" t="str">
        <f>IF(BW43="","",(VLOOKUP(BW43,'サイズ一覧(25年）'!$D:$AG,13,0)))</f>
        <v/>
      </c>
      <c r="BY43" s="808" t="str">
        <f>IF(BW43="","",VLOOKUP(BW43,'サイズ一覧(25年）'!$D:$AE,26,0))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IF(E44="","",VLOOKUP(E44,'サイズ一覧(25年）'!$D:$AE,26,0))</f>
        <v>61400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IF(H44="","",VLOOKUP(H44,'サイズ一覧(25年）'!$D:$AE,26,0))</f>
        <v>56000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IF(K44="","",VLOOKUP(K44,'サイズ一覧(25年）'!$D:$AE,26,0))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IF(N44="","",VLOOKUP(N44,'サイズ一覧(25年）'!$D:$AE,26,0))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IF(V44="","",VLOOKUP(V44,'サイズ一覧(25年）'!$D:$AE,26,0))</f>
        <v>19800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IF(Y44="","",VLOOKUP(Y44,'サイズ一覧(25年）'!$D:$AE,26,0))</f>
        <v>18700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IF(AB44="","",VLOOKUP(AB44,'サイズ一覧(25年）'!$D:$AE,26,0))</f>
        <v>17500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IF(AM44="","",VLOOKUP(AM44,'サイズ一覧(25年）'!$D:$AE,26,0))</f>
        <v>58400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IF(AP44="","",VLOOKUP(AP44,'サイズ一覧(25年）'!$D:$AE,26,0))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IF(AX44="","",VLOOKUP(AX44,'サイズ一覧(25年）'!$D:$AE,26,0))</f>
        <v>51100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IF(BA44="","",VLOOKUP(BA44,'サイズ一覧(25年）'!$D:$AE,26,0))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IF(BD44="","",VLOOKUP(BD44,'サイズ一覧(25年）'!$D:$AE,26,0))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IF(BK44="","",VLOOKUP(BK44,'サイズ一覧(25年）'!$D:$AE,26,0))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IF(BN44="","",VLOOKUP(BN44,'サイズ一覧(25年）'!$D:$AE,26,0))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IF(BQ44="","",VLOOKUP(BQ44,'サイズ一覧(25年）'!$D:$AE,26,0))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IF(BT44="","",VLOOKUP(BT44,'サイズ一覧(25年）'!$D:$AE,26,0))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IF(BW44="","",VLOOKUP(BW44,'サイズ一覧(25年）'!$D:$AE,26,0))</f>
        <v>22800</v>
      </c>
    </row>
    <row r="45" spans="1:78" s="134" customFormat="1" ht="21" customHeight="1">
      <c r="A45" s="489"/>
      <c r="B45" s="348"/>
      <c r="C45" s="724" t="s">
        <v>968</v>
      </c>
      <c r="D45" s="722" t="s">
        <v>876</v>
      </c>
      <c r="E45" s="723" t="s">
        <v>1739</v>
      </c>
      <c r="F45" s="723" t="str">
        <f>IF(E45="","",(VLOOKUP(E45,'サイズ一覧(25年）'!$D:$AG,13,0)))</f>
        <v>★◇⑩</v>
      </c>
      <c r="G45" s="722">
        <f>IF(E45="","",VLOOKUP(E45,'サイズ一覧(25年）'!$D:$AE,26,0))</f>
        <v>64400</v>
      </c>
      <c r="H45" s="785" t="s">
        <v>1405</v>
      </c>
      <c r="I45" s="723" t="str">
        <f>IF(H45="","",(VLOOKUP(H45,'サイズ一覧(25年）'!$D:$AG,13,0)))</f>
        <v>△★◇</v>
      </c>
      <c r="J45" s="722">
        <f>IF(H45="","",VLOOKUP(H45,'サイズ一覧(25年）'!$D:$AE,26,0))</f>
        <v>59000</v>
      </c>
      <c r="K45" s="723"/>
      <c r="L45" s="723" t="str">
        <f>IF(K45="","",(VLOOKUP(K45,'サイズ一覧(25年）'!$D:$AG,13,0)))</f>
        <v/>
      </c>
      <c r="M45" s="723" t="str">
        <f>IF(K45="","",VLOOKUP(K45,'サイズ一覧(25年）'!$D:$AE,26,0))</f>
        <v/>
      </c>
      <c r="N45" s="779"/>
      <c r="O45" s="723" t="str">
        <f>IF(N45="","",(VLOOKUP(N45,'サイズ一覧(25年）'!$D:$AG,13,0)))</f>
        <v/>
      </c>
      <c r="P45" s="722" t="str">
        <f>IF(N45="","",VLOOKUP(N45,'サイズ一覧(25年）'!$D:$AE,26,0))</f>
        <v/>
      </c>
      <c r="Q45" s="175"/>
      <c r="R45" s="319"/>
      <c r="S45" s="348"/>
      <c r="T45" s="769" t="s">
        <v>77</v>
      </c>
      <c r="U45" s="701" t="s">
        <v>333</v>
      </c>
      <c r="V45" s="703"/>
      <c r="W45" s="703" t="str">
        <f>IF(V45="","",(VLOOKUP(V45,'サイズ一覧(25年）'!$D:$AG,13,0)))</f>
        <v/>
      </c>
      <c r="X45" s="693" t="str">
        <f>IF(V45="","",VLOOKUP(V45,'サイズ一覧(25年）'!$D:$AE,26,0))</f>
        <v/>
      </c>
      <c r="Y45" s="702"/>
      <c r="Z45" s="703" t="str">
        <f>IF(Y45="","",(VLOOKUP(Y45,'サイズ一覧(25年）'!$D:$AG,13,0)))</f>
        <v/>
      </c>
      <c r="AA45" s="704" t="str">
        <f>IF(Y45="","",VLOOKUP(Y45,'サイズ一覧(25年）'!$D:$AE,26,0))</f>
        <v/>
      </c>
      <c r="AB45" s="702" t="s">
        <v>647</v>
      </c>
      <c r="AC45" s="703" t="str">
        <f>IF(AB45="","",(VLOOKUP(AB45,'サイズ一覧(25年）'!$D:$AG,13,0)))</f>
        <v>△</v>
      </c>
      <c r="AD45" s="704">
        <f>IF(AB45="","",VLOOKUP(AB45,'サイズ一覧(25年）'!$D:$AE,26,0))</f>
        <v>19000</v>
      </c>
      <c r="AE45" s="849"/>
      <c r="AF45" s="849"/>
      <c r="AG45" s="850"/>
      <c r="AH45" s="175"/>
      <c r="AI45" s="319"/>
      <c r="AJ45" s="378">
        <v>55</v>
      </c>
      <c r="AK45" s="667" t="s">
        <v>143</v>
      </c>
      <c r="AL45" s="705" t="s">
        <v>832</v>
      </c>
      <c r="AM45" s="771" t="s">
        <v>887</v>
      </c>
      <c r="AN45" s="707" t="str">
        <f>IF(AM45="","",(VLOOKUP(AM45,'サイズ一覧(25年）'!$D:$AG,13,0)))</f>
        <v/>
      </c>
      <c r="AO45" s="708">
        <f>IF(AM45="","",VLOOKUP(AM45,'サイズ一覧(25年）'!$D:$AE,26,0))</f>
        <v>48700</v>
      </c>
      <c r="AP45" s="709"/>
      <c r="AQ45" s="707" t="str">
        <f>IF(AP45="","",(VLOOKUP(AP45,'サイズ一覧(25年）'!$D:$AG,13,0)))</f>
        <v/>
      </c>
      <c r="AR45" s="710" t="str">
        <f>IF(AP45="","",VLOOKUP(AP45,'サイズ一覧(25年）'!$D:$AE,26,0))</f>
        <v/>
      </c>
      <c r="AS45" s="62"/>
      <c r="AT45" s="328"/>
      <c r="AU45" s="815" t="s">
        <v>1246</v>
      </c>
      <c r="AV45" s="910"/>
      <c r="AW45" s="920"/>
      <c r="AX45" s="911" t="s">
        <v>1241</v>
      </c>
      <c r="AY45" s="745" t="str">
        <f>IF(AX45="","",(VLOOKUP(AX45,'サイズ一覧(25年）'!$D:$AG,13,0)))</f>
        <v/>
      </c>
      <c r="AZ45" s="798">
        <f>IF(AX45="","",VLOOKUP(AX45,'サイズ一覧(25年）'!$D:$AE,26,0))</f>
        <v>34500</v>
      </c>
      <c r="BA45" s="815"/>
      <c r="BB45" s="745" t="str">
        <f>IF(BA45="","",(VLOOKUP(BA45,'サイズ一覧(25年）'!$D:$AG,13,0)))</f>
        <v/>
      </c>
      <c r="BC45" s="746" t="str">
        <f>IF(BA45="","",VLOOKUP(BA45,'サイズ一覧(25年）'!$D:$AE,26,0))</f>
        <v/>
      </c>
      <c r="BD45" s="744"/>
      <c r="BE45" s="745" t="str">
        <f>IF(BD45="","",(VLOOKUP(BD45,'サイズ一覧(25年）'!$D:$AG,13,0)))</f>
        <v/>
      </c>
      <c r="BF45" s="746" t="str">
        <f>IF(BD45="","",VLOOKUP(BD45,'サイズ一覧(25年）'!$D:$AE,26,0))</f>
        <v/>
      </c>
      <c r="BG45" s="181"/>
      <c r="BH45" s="328"/>
      <c r="BI45" s="795" t="s">
        <v>378</v>
      </c>
      <c r="BJ45" s="759">
        <v>8</v>
      </c>
      <c r="BK45" s="762" t="s">
        <v>276</v>
      </c>
      <c r="BL45" s="763" t="str">
        <f>IF(BK45="","",(VLOOKUP(BK45,'サイズ一覧(25年）'!$D:$AG,13,0)))</f>
        <v>△</v>
      </c>
      <c r="BM45" s="764">
        <f>IF(BK45="","",VLOOKUP(BK45,'サイズ一覧(25年）'!$D:$AE,26,0))</f>
        <v>26400</v>
      </c>
      <c r="BN45" s="809" t="s">
        <v>273</v>
      </c>
      <c r="BO45" s="763" t="str">
        <f>IF(BN45="","",(VLOOKUP(BN45,'サイズ一覧(25年）'!$D:$AG,13,0)))</f>
        <v>△</v>
      </c>
      <c r="BP45" s="764">
        <f>IF(BN45="","",VLOOKUP(BN45,'サイズ一覧(25年）'!$D:$AE,26,0))</f>
        <v>23300</v>
      </c>
      <c r="BQ45" s="672"/>
      <c r="BR45" s="670" t="str">
        <f>IF(BQ45="","",(VLOOKUP(BQ45,'サイズ一覧(25年）'!$D:$AG,13,0)))</f>
        <v/>
      </c>
      <c r="BS45" s="710" t="str">
        <f>IF(BQ45="","",VLOOKUP(BQ45,'サイズ一覧(25年）'!$D:$AE,26,0))</f>
        <v/>
      </c>
      <c r="BT45" s="762"/>
      <c r="BU45" s="763" t="str">
        <f>IF(BT45="","",(VLOOKUP(BT45,'サイズ一覧(25年）'!$D:$AG,13,0)))</f>
        <v/>
      </c>
      <c r="BV45" s="764" t="str">
        <f>IF(BT45="","",VLOOKUP(BT45,'サイズ一覧(25年）'!$D:$AE,26,0))</f>
        <v/>
      </c>
      <c r="BW45" s="762"/>
      <c r="BX45" s="763" t="str">
        <f>IF(BW45="","",(VLOOKUP(BW45,'サイズ一覧(25年）'!$D:$AG,13,0)))</f>
        <v/>
      </c>
      <c r="BY45" s="808" t="str">
        <f>IF(BW45="","",VLOOKUP(BW45,'サイズ一覧(25年）'!$D:$AE,26,0))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IF(E46="","",VLOOKUP(E46,'サイズ一覧(25年）'!$D:$AE,26,0))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IF(H46="","",VLOOKUP(H46,'サイズ一覧(25年）'!$D:$AE,26,0))</f>
        <v>73800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IF(K46="","",VLOOKUP(K46,'サイズ一覧(25年）'!$D:$AE,26,0))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IF(N46="","",VLOOKUP(N46,'サイズ一覧(25年）'!$D:$AE,26,0))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IF(V46="","",VLOOKUP(V46,'サイズ一覧(25年）'!$D:$AE,26,0))</f>
        <v>21400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IF(Y46="","",VLOOKUP(Y46,'サイズ一覧(25年）'!$D:$AE,26,0))</f>
        <v>20300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IF(AB46="","",VLOOKUP(AB46,'サイズ一覧(25年）'!$D:$AE,26,0))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IF(AM46="","",VLOOKUP(AM46,'サイズ一覧(25年）'!$D:$AE,26,0))</f>
        <v>52800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IF(AP46="","",VLOOKUP(AP46,'サイズ一覧(25年）'!$D:$AE,26,0))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IF(AX46="","",VLOOKUP(AX46,'サイズ一覧(25年）'!$D:$AE,26,0))</f>
        <v>27300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IF(BA46="","",VLOOKUP(BA46,'サイズ一覧(25年）'!$D:$AE,26,0))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IF(BD46="","",VLOOKUP(BD46,'サイズ一覧(25年）'!$D:$AE,26,0))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IF(BK46="","",VLOOKUP(BK46,'サイズ一覧(25年）'!$D:$AE,26,0))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IF(BN46="","",VLOOKUP(BN46,'サイズ一覧(25年）'!$D:$AE,26,0))</f>
        <v>25000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IF(BQ46="","",VLOOKUP(BQ46,'サイズ一覧(25年）'!$D:$AE,26,0))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IF(BT46="","",VLOOKUP(BT46,'サイズ一覧(25年）'!$D:$AE,26,0))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IF(BW46="","",VLOOKUP(BW46,'サイズ一覧(25年）'!$D:$AE,26,0))</f>
        <v/>
      </c>
    </row>
    <row r="47" spans="1:78" s="134" customFormat="1" ht="21" customHeight="1">
      <c r="A47" s="255"/>
      <c r="B47" s="348"/>
      <c r="C47" s="676"/>
      <c r="D47" s="722" t="s">
        <v>521</v>
      </c>
      <c r="E47" s="723" t="s">
        <v>1741</v>
      </c>
      <c r="F47" s="723" t="str">
        <f>IF(E47="","",(VLOOKUP(E47,'サイズ一覧(25年）'!$D:$AG,13,0)))</f>
        <v>★◇⑩</v>
      </c>
      <c r="G47" s="722">
        <f>IF(E47="","",VLOOKUP(E47,'サイズ一覧(25年）'!$D:$AE,26,0))</f>
        <v>80300</v>
      </c>
      <c r="H47" s="785"/>
      <c r="I47" s="723" t="str">
        <f>IF(H47="","",(VLOOKUP(H47,'サイズ一覧(25年）'!$D:$AG,13,0)))</f>
        <v/>
      </c>
      <c r="J47" s="722" t="str">
        <f>IF(H47="","",VLOOKUP(H47,'サイズ一覧(25年）'!$D:$AE,26,0))</f>
        <v/>
      </c>
      <c r="K47" s="723"/>
      <c r="L47" s="723" t="str">
        <f>IF(K47="","",(VLOOKUP(K47,'サイズ一覧(25年）'!$D:$AG,13,0)))</f>
        <v/>
      </c>
      <c r="M47" s="723" t="str">
        <f>IF(K47="","",VLOOKUP(K47,'サイズ一覧(25年）'!$D:$AE,26,0))</f>
        <v/>
      </c>
      <c r="N47" s="779"/>
      <c r="O47" s="723" t="str">
        <f>IF(N47="","",(VLOOKUP(N47,'サイズ一覧(25年）'!$D:$AG,13,0)))</f>
        <v/>
      </c>
      <c r="P47" s="722" t="str">
        <f>IF(N47="","",VLOOKUP(N47,'サイズ一覧(25年）'!$D:$AE,26,0))</f>
        <v/>
      </c>
      <c r="Q47" s="175"/>
      <c r="R47" s="319"/>
      <c r="S47" s="348"/>
      <c r="T47" s="740" t="s">
        <v>78</v>
      </c>
      <c r="U47" s="701" t="s">
        <v>336</v>
      </c>
      <c r="V47" s="703" t="s">
        <v>1796</v>
      </c>
      <c r="W47" s="703" t="str">
        <f>IF(V47="","",(VLOOKUP(V47,'サイズ一覧(25年）'!$D:$AG,13,0)))</f>
        <v>⑨</v>
      </c>
      <c r="X47" s="693">
        <f>IF(V47="","",VLOOKUP(V47,'サイズ一覧(25年）'!$D:$AE,26,0))</f>
        <v>24200</v>
      </c>
      <c r="Y47" s="702" t="s">
        <v>1211</v>
      </c>
      <c r="Z47" s="703" t="str">
        <f>IF(Y47="","",(VLOOKUP(Y47,'サイズ一覧(25年）'!$D:$AG,13,0)))</f>
        <v/>
      </c>
      <c r="AA47" s="704">
        <f>IF(Y47="","",VLOOKUP(Y47,'サイズ一覧(25年）'!$D:$AE,26,0))</f>
        <v>23000</v>
      </c>
      <c r="AB47" s="702" t="s">
        <v>648</v>
      </c>
      <c r="AC47" s="703" t="str">
        <f>IF(AB47="","",(VLOOKUP(AB47,'サイズ一覧(25年）'!$D:$AG,13,0)))</f>
        <v>△</v>
      </c>
      <c r="AD47" s="704">
        <f>IF(AB47="","",VLOOKUP(AB47,'サイズ一覧(25年）'!$D:$AE,26,0))</f>
        <v>21500</v>
      </c>
      <c r="AE47" s="849"/>
      <c r="AF47" s="849"/>
      <c r="AG47" s="850"/>
      <c r="AH47" s="175"/>
      <c r="AI47" s="319"/>
      <c r="AJ47" s="320"/>
      <c r="AK47" s="740" t="s">
        <v>1339</v>
      </c>
      <c r="AL47" s="730" t="s">
        <v>956</v>
      </c>
      <c r="AM47" s="731" t="s">
        <v>1300</v>
      </c>
      <c r="AN47" s="703" t="str">
        <f>IF(AM47="","",(VLOOKUP(AM47,'サイズ一覧(25年）'!$D:$AG,13,0)))</f>
        <v>★</v>
      </c>
      <c r="AO47" s="732">
        <f>IF(AM47="","",VLOOKUP(AM47,'サイズ一覧(25年）'!$D:$AE,26,0))</f>
        <v>54800</v>
      </c>
      <c r="AP47" s="702"/>
      <c r="AQ47" s="703" t="str">
        <f>IF(AP47="","",(VLOOKUP(AP47,'サイズ一覧(25年）'!$D:$AG,13,0)))</f>
        <v/>
      </c>
      <c r="AR47" s="696" t="str">
        <f>IF(AP47="","",VLOOKUP(AP47,'サイズ一覧(25年）'!$D:$AE,26,0))</f>
        <v/>
      </c>
      <c r="AS47" s="62"/>
      <c r="AT47" s="275">
        <v>15</v>
      </c>
      <c r="AU47" s="731" t="s">
        <v>195</v>
      </c>
      <c r="AV47" s="946"/>
      <c r="AW47" s="947"/>
      <c r="AX47" s="948"/>
      <c r="AY47" s="736" t="str">
        <f>IF(AX47="","",(VLOOKUP(AX47,'サイズ一覧(25年）'!$D:$AG,13,0)))</f>
        <v/>
      </c>
      <c r="AZ47" s="748" t="str">
        <f>IF(AX47="","",VLOOKUP(AX47,'サイズ一覧(25年）'!$D:$AE,26,0))</f>
        <v/>
      </c>
      <c r="BA47" s="729"/>
      <c r="BB47" s="736" t="str">
        <f>IF(BA47="","",(VLOOKUP(BA47,'サイズ一覧(25年）'!$D:$AG,13,0)))</f>
        <v/>
      </c>
      <c r="BC47" s="739" t="str">
        <f>IF(BA47="","",VLOOKUP(BA47,'サイズ一覧(25年）'!$D:$AE,26,0))</f>
        <v/>
      </c>
      <c r="BD47" s="738" t="s">
        <v>1109</v>
      </c>
      <c r="BE47" s="736" t="str">
        <f>IF(BD47="","",(VLOOKUP(BD47,'サイズ一覧(25年）'!$D:$AG,13,0)))</f>
        <v/>
      </c>
      <c r="BF47" s="739">
        <f>IF(BD47="","",VLOOKUP(BD47,'サイズ一覧(25年）'!$D:$AE,26,0))</f>
        <v>30300</v>
      </c>
      <c r="BG47" s="181"/>
      <c r="BH47" s="328"/>
      <c r="BI47" s="811"/>
      <c r="BJ47" s="778">
        <v>12</v>
      </c>
      <c r="BK47" s="779"/>
      <c r="BL47" s="723" t="str">
        <f>IF(BK47="","",(VLOOKUP(BK47,'サイズ一覧(25年）'!$D:$AG,13,0)))</f>
        <v/>
      </c>
      <c r="BM47" s="780" t="str">
        <f>IF(BK47="","",VLOOKUP(BK47,'サイズ一覧(25年）'!$D:$AE,26,0))</f>
        <v/>
      </c>
      <c r="BN47" s="781" t="s">
        <v>275</v>
      </c>
      <c r="BO47" s="723" t="str">
        <f>IF(BN47="","",(VLOOKUP(BN47,'サイズ一覧(25年）'!$D:$AG,13,0)))</f>
        <v/>
      </c>
      <c r="BP47" s="780">
        <f>IF(BN47="","",VLOOKUP(BN47,'サイズ一覧(25年）'!$D:$AE,26,0))</f>
        <v>27300</v>
      </c>
      <c r="BQ47" s="779"/>
      <c r="BR47" s="723" t="str">
        <f>IF(BQ47="","",(VLOOKUP(BQ47,'サイズ一覧(25年）'!$D:$AG,13,0)))</f>
        <v/>
      </c>
      <c r="BS47" s="728" t="str">
        <f>IF(BQ47="","",VLOOKUP(BQ47,'サイズ一覧(25年）'!$D:$AE,26,0))</f>
        <v/>
      </c>
      <c r="BT47" s="779"/>
      <c r="BU47" s="723" t="str">
        <f>IF(BT47="","",(VLOOKUP(BT47,'サイズ一覧(25年）'!$D:$AG,13,0)))</f>
        <v/>
      </c>
      <c r="BV47" s="780" t="str">
        <f>IF(BT47="","",VLOOKUP(BT47,'サイズ一覧(25年）'!$D:$AE,26,0))</f>
        <v/>
      </c>
      <c r="BW47" s="782"/>
      <c r="BX47" s="783" t="str">
        <f>IF(BW47="","",(VLOOKUP(BW47,'サイズ一覧(25年）'!$D:$AG,13,0)))</f>
        <v/>
      </c>
      <c r="BY47" s="812" t="str">
        <f>IF(BW47="","",VLOOKUP(BW47,'サイズ一覧(25年）'!$D:$AE,26,0))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IF(E48="","",VLOOKUP(E48,'サイズ一覧(25年）'!$D:$AE,26,0))</f>
        <v>64800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IF(H48="","",VLOOKUP(H48,'サイズ一覧(25年）'!$D:$AE,26,0))</f>
        <v>59400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IF(K48="","",VLOOKUP(K48,'サイズ一覧(25年）'!$D:$AE,26,0))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IF(N48="","",VLOOKUP(N48,'サイズ一覧(25年）'!$D:$AE,26,0))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IF(V48="","",VLOOKUP(V48,'サイズ一覧(25年）'!$D:$AE,26,0))</f>
        <v>26800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IF(Y48="","",VLOOKUP(Y48,'サイズ一覧(25年）'!$D:$AE,26,0))</f>
        <v>25300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IF(AB48="","",VLOOKUP(AB48,'サイズ一覧(25年）'!$D:$AE,26,0))</f>
        <v>23700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IF(AM48="","",VLOOKUP(AM48,'サイズ一覧(25年）'!$D:$AE,26,0))</f>
        <v>55800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IF(AP48="","",VLOOKUP(AP48,'サイズ一覧(25年）'!$D:$AE,26,0))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IF(AX48="","",VLOOKUP(AX48,'サイズ一覧(25年）'!$D:$AE,26,0))</f>
        <v>28700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IF(BA48="","",VLOOKUP(BA48,'サイズ一覧(25年）'!$D:$AE,26,0))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IF(BD48="","",VLOOKUP(BD48,'サイズ一覧(25年）'!$D:$AE,26,0))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IF(BK48="","",VLOOKUP(BK48,'サイズ一覧(25年）'!$D:$AE,26,0))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IF(BN48="","",VLOOKUP(BN48,'サイズ一覧(25年）'!$D:$AE,26,0))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IF(BQ48="","",VLOOKUP(BQ48,'サイズ一覧(25年）'!$D:$AE,26,0))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IF(BT48="","",VLOOKUP(BT48,'サイズ一覧(25年）'!$D:$AE,26,0))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IF(BW48="","",VLOOKUP(BW48,'サイズ一覧(25年）'!$D:$AE,26,0))</f>
        <v>27900</v>
      </c>
      <c r="BZ48" s="575"/>
    </row>
    <row r="49" spans="1:78" s="134" customFormat="1" ht="21" customHeight="1">
      <c r="A49" s="255"/>
      <c r="B49" s="181"/>
      <c r="C49" s="700" t="s">
        <v>526</v>
      </c>
      <c r="D49" s="772" t="s">
        <v>289</v>
      </c>
      <c r="E49" s="736" t="s">
        <v>1744</v>
      </c>
      <c r="F49" s="736" t="str">
        <f>IF(E49="","",(VLOOKUP(E49,'サイズ一覧(25年）'!$D:$AG,13,0)))</f>
        <v>★⑨</v>
      </c>
      <c r="G49" s="773">
        <f>IF(E49="","",VLOOKUP(E49,'サイズ一覧(25年）'!$D:$AE,26,0))</f>
        <v>67400</v>
      </c>
      <c r="H49" s="734" t="s">
        <v>1149</v>
      </c>
      <c r="I49" s="736" t="str">
        <f>IF(H49="","",(VLOOKUP(H49,'サイズ一覧(25年）'!$D:$AG,13,0)))</f>
        <v>△★</v>
      </c>
      <c r="J49" s="773">
        <f>IF(H49="","",VLOOKUP(H49,'サイズ一覧(25年）'!$D:$AE,26,0))</f>
        <v>61800</v>
      </c>
      <c r="K49" s="736"/>
      <c r="L49" s="736" t="str">
        <f>IF(K49="","",(VLOOKUP(K49,'サイズ一覧(25年）'!$D:$AG,13,0)))</f>
        <v/>
      </c>
      <c r="M49" s="774" t="str">
        <f>IF(K49="","",VLOOKUP(K49,'サイズ一覧(25年）'!$D:$AE,26,0))</f>
        <v/>
      </c>
      <c r="N49" s="738"/>
      <c r="O49" s="703" t="str">
        <f>IF(N49="","",(VLOOKUP(N49,'サイズ一覧(25年）'!$D:$AG,13,0)))</f>
        <v/>
      </c>
      <c r="P49" s="704" t="str">
        <f>IF(N49="","",VLOOKUP(N49,'サイズ一覧(25年）'!$D:$AE,26,0))</f>
        <v/>
      </c>
      <c r="Q49" s="175"/>
      <c r="R49" s="319"/>
      <c r="S49" s="348"/>
      <c r="T49" s="740" t="s">
        <v>80</v>
      </c>
      <c r="U49" s="701" t="s">
        <v>335</v>
      </c>
      <c r="V49" s="703" t="s">
        <v>1794</v>
      </c>
      <c r="W49" s="703" t="str">
        <f>IF(V49="","",(VLOOKUP(V49,'サイズ一覧(25年）'!$D:$AG,13,0)))</f>
        <v>⑩</v>
      </c>
      <c r="X49" s="693">
        <f>IF(V49="","",VLOOKUP(V49,'サイズ一覧(25年）'!$D:$AE,26,0))</f>
        <v>29300</v>
      </c>
      <c r="Y49" s="702" t="s">
        <v>1213</v>
      </c>
      <c r="Z49" s="703" t="str">
        <f>IF(Y49="","",(VLOOKUP(Y49,'サイズ一覧(25年）'!$D:$AG,13,0)))</f>
        <v/>
      </c>
      <c r="AA49" s="704">
        <f>IF(Y49="","",VLOOKUP(Y49,'サイズ一覧(25年）'!$D:$AE,26,0))</f>
        <v>27800</v>
      </c>
      <c r="AB49" s="702" t="s">
        <v>650</v>
      </c>
      <c r="AC49" s="703" t="str">
        <f>IF(AB49="","",(VLOOKUP(AB49,'サイズ一覧(25年）'!$D:$AG,13,0)))</f>
        <v>△</v>
      </c>
      <c r="AD49" s="704">
        <f>IF(AB49="","",VLOOKUP(AB49,'サイズ一覧(25年）'!$D:$AE,26,0))</f>
        <v>26000</v>
      </c>
      <c r="AE49" s="849"/>
      <c r="AF49" s="849"/>
      <c r="AG49" s="850"/>
      <c r="AH49" s="175"/>
      <c r="AI49" s="319"/>
      <c r="AJ49" s="378">
        <v>60</v>
      </c>
      <c r="AK49" s="667" t="s">
        <v>766</v>
      </c>
      <c r="AL49" s="705" t="s">
        <v>942</v>
      </c>
      <c r="AM49" s="771"/>
      <c r="AN49" s="707" t="str">
        <f>IF(AM49="","",(VLOOKUP(AM49,'サイズ一覧(25年）'!$D:$AG,13,0)))</f>
        <v/>
      </c>
      <c r="AO49" s="708" t="str">
        <f>IF(AM49="","",VLOOKUP(AM49,'サイズ一覧(25年）'!$D:$AE,26,0))</f>
        <v/>
      </c>
      <c r="AP49" s="709" t="s">
        <v>1100</v>
      </c>
      <c r="AQ49" s="707" t="str">
        <f>IF(AP49="","",(VLOOKUP(AP49,'サイズ一覧(25年）'!$D:$AG,13,0)))</f>
        <v/>
      </c>
      <c r="AR49" s="710">
        <f>IF(AP49="","",VLOOKUP(AP49,'サイズ一覧(25年）'!$D:$AE,26,0))</f>
        <v>48200</v>
      </c>
      <c r="AS49" s="62"/>
      <c r="AT49" s="319"/>
      <c r="AU49" s="731" t="s">
        <v>847</v>
      </c>
      <c r="AV49" s="805"/>
      <c r="AW49" s="806"/>
      <c r="AX49" s="807"/>
      <c r="AY49" s="703" t="str">
        <f>IF(AX49="","",(VLOOKUP(AX49,'サイズ一覧(25年）'!$D:$AG,13,0)))</f>
        <v/>
      </c>
      <c r="AZ49" s="694" t="str">
        <f>IF(AX49="","",VLOOKUP(AX49,'サイズ一覧(25年）'!$D:$AE,26,0))</f>
        <v/>
      </c>
      <c r="BA49" s="731"/>
      <c r="BB49" s="703" t="str">
        <f>IF(BA49="","",(VLOOKUP(BA49,'サイズ一覧(25年）'!$D:$AG,13,0)))</f>
        <v/>
      </c>
      <c r="BC49" s="696" t="str">
        <f>IF(BA49="","",VLOOKUP(BA49,'サイズ一覧(25年）'!$D:$AE,26,0))</f>
        <v/>
      </c>
      <c r="BD49" s="702" t="s">
        <v>1107</v>
      </c>
      <c r="BE49" s="703" t="str">
        <f>IF(BD49="","",(VLOOKUP(BD49,'サイズ一覧(25年）'!$D:$AG,13,0)))</f>
        <v/>
      </c>
      <c r="BF49" s="696">
        <f>IF(BD49="","",VLOOKUP(BD49,'サイズ一覧(25年）'!$D:$AE,26,0))</f>
        <v>27400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IF(E50="","",VLOOKUP(E50,'サイズ一覧(25年）'!$D:$AE,26,0))</f>
        <v>71100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IF(H50="","",VLOOKUP(H50,'サイズ一覧(25年）'!$D:$AE,26,0))</f>
        <v>65200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IF(K50="","",VLOOKUP(K50,'サイズ一覧(25年）'!$D:$AE,26,0))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IF(N50="","",VLOOKUP(N50,'サイズ一覧(25年）'!$D:$AE,26,0))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IF(V50="","",VLOOKUP(V50,'サイズ一覧(25年）'!$D:$AE,26,0))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IF(Y50="","",VLOOKUP(Y50,'サイズ一覧(25年）'!$D:$AE,26,0))</f>
        <v>31100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IF(AB50="","",VLOOKUP(AB50,'サイズ一覧(25年）'!$D:$AE,26,0))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IF(AM50="","",VLOOKUP(AM50,'サイズ一覧(25年）'!$D:$AE,26,0))</f>
        <v>43200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IF(AP50="","",VLOOKUP(AP50,'サイズ一覧(25年）'!$D:$AE,26,0))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IF(AX50="","",VLOOKUP(AX50,'サイズ一覧(25年）'!$D:$AE,26,0))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IF(BA50="","",VLOOKUP(BA50,'サイズ一覧(25年）'!$D:$AE,26,0))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IF(BD50="","",VLOOKUP(BD50,'サイズ一覧(25年）'!$D:$AE,26,0))</f>
        <v>29300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700" t="s">
        <v>528</v>
      </c>
      <c r="D51" s="704" t="s">
        <v>538</v>
      </c>
      <c r="E51" s="693"/>
      <c r="F51" s="693" t="str">
        <f>IF(E51="","",(VLOOKUP(E51,'サイズ一覧(25年）'!$D:$AG,13,0)))</f>
        <v/>
      </c>
      <c r="G51" s="704" t="str">
        <f>IF(E51="","",VLOOKUP(E51,'サイズ一覧(25年）'!$D:$AE,26,0))</f>
        <v/>
      </c>
      <c r="H51" s="775" t="s">
        <v>1151</v>
      </c>
      <c r="I51" s="693" t="str">
        <f>IF(H51="","",(VLOOKUP(H51,'サイズ一覧(25年）'!$D:$AG,13,0)))</f>
        <v>△◇</v>
      </c>
      <c r="J51" s="704">
        <f>IF(H51="","",VLOOKUP(H51,'サイズ一覧(25年）'!$D:$AE,26,0))</f>
        <v>68700</v>
      </c>
      <c r="K51" s="693"/>
      <c r="L51" s="693" t="str">
        <f>IF(K51="","",(VLOOKUP(K51,'サイズ一覧(25年）'!$D:$AG,13,0)))</f>
        <v/>
      </c>
      <c r="M51" s="693" t="str">
        <f>IF(K51="","",VLOOKUP(K51,'サイズ一覧(25年）'!$D:$AE,26,0))</f>
        <v/>
      </c>
      <c r="N51" s="692"/>
      <c r="O51" s="693" t="str">
        <f>IF(N51="","",(VLOOKUP(N51,'サイズ一覧(25年）'!$D:$AG,13,0)))</f>
        <v/>
      </c>
      <c r="P51" s="704" t="str">
        <f>IF(N51="","",VLOOKUP(N51,'サイズ一覧(25年）'!$D:$AE,26,0))</f>
        <v/>
      </c>
      <c r="Q51" s="175"/>
      <c r="R51" s="525">
        <v>14</v>
      </c>
      <c r="S51" s="265">
        <v>65</v>
      </c>
      <c r="T51" s="733" t="s">
        <v>89</v>
      </c>
      <c r="U51" s="749" t="s">
        <v>346</v>
      </c>
      <c r="V51" s="685" t="s">
        <v>1803</v>
      </c>
      <c r="W51" s="685" t="str">
        <f>IF(V51="","",(VLOOKUP(V51,'サイズ一覧(25年）'!$D:$AG,13,0)))</f>
        <v>⑨</v>
      </c>
      <c r="X51" s="751">
        <f>IF(V51="","",VLOOKUP(V51,'サイズ一覧(25年）'!$D:$AE,26,0))</f>
        <v>15500</v>
      </c>
      <c r="Y51" s="688" t="s">
        <v>1218</v>
      </c>
      <c r="Z51" s="685" t="str">
        <f>IF(Y51="","",(VLOOKUP(Y51,'サイズ一覧(25年）'!$D:$AG,13,0)))</f>
        <v/>
      </c>
      <c r="AA51" s="750">
        <f>IF(Y51="","",VLOOKUP(Y51,'サイズ一覧(25年）'!$D:$AE,26,0))</f>
        <v>14500</v>
      </c>
      <c r="AB51" s="688" t="s">
        <v>654</v>
      </c>
      <c r="AC51" s="685" t="str">
        <f>IF(AB51="","",(VLOOKUP(AB51,'サイズ一覧(25年）'!$D:$AG,13,0)))</f>
        <v>△</v>
      </c>
      <c r="AD51" s="750">
        <f>IF(AB51="","",VLOOKUP(AB51,'サイズ一覧(25年）'!$D:$AE,26,0))</f>
        <v>13600</v>
      </c>
      <c r="AE51" s="849"/>
      <c r="AF51" s="849"/>
      <c r="AG51" s="850"/>
      <c r="AH51" s="175"/>
      <c r="AI51" s="466"/>
      <c r="AJ51" s="311"/>
      <c r="AK51" s="724" t="s">
        <v>891</v>
      </c>
      <c r="AL51" s="725" t="s">
        <v>892</v>
      </c>
      <c r="AM51" s="796" t="s">
        <v>893</v>
      </c>
      <c r="AN51" s="721" t="str">
        <f>IF(AM51="","",(VLOOKUP(AM51,'サイズ一覧(25年）'!$D:$AG,13,0)))</f>
        <v>★</v>
      </c>
      <c r="AO51" s="727">
        <f>IF(AM51="","",VLOOKUP(AM51,'サイズ一覧(25年）'!$D:$AE,26,0))</f>
        <v>48100</v>
      </c>
      <c r="AP51" s="720"/>
      <c r="AQ51" s="721" t="str">
        <f>IF(AP51="","",(VLOOKUP(AP51,'サイズ一覧(25年）'!$D:$AG,13,0)))</f>
        <v/>
      </c>
      <c r="AR51" s="728" t="str">
        <f>IF(AP51="","",VLOOKUP(AP51,'サイズ一覧(25年）'!$D:$AE,26,0))</f>
        <v/>
      </c>
      <c r="AS51" s="62"/>
      <c r="AT51" s="466"/>
      <c r="AU51" s="832" t="s">
        <v>1117</v>
      </c>
      <c r="AV51" s="935"/>
      <c r="AW51" s="936"/>
      <c r="AX51" s="937"/>
      <c r="AY51" s="679" t="str">
        <f>IF(AX51="","",(VLOOKUP(AX51,'サイズ一覧(25年）'!$D:$AG,13,0)))</f>
        <v/>
      </c>
      <c r="AZ51" s="800" t="str">
        <f>IF(AX51="","",VLOOKUP(AX51,'サイズ一覧(25年）'!$D:$AE,26,0))</f>
        <v/>
      </c>
      <c r="BA51" s="832"/>
      <c r="BB51" s="679" t="str">
        <f>IF(BA51="","",(VLOOKUP(BA51,'サイズ一覧(25年）'!$D:$AG,13,0)))</f>
        <v/>
      </c>
      <c r="BC51" s="682" t="str">
        <f>IF(BA51="","",VLOOKUP(BA51,'サイズ一覧(25年）'!$D:$AE,26,0))</f>
        <v/>
      </c>
      <c r="BD51" s="681" t="s">
        <v>1110</v>
      </c>
      <c r="BE51" s="679" t="str">
        <f>IF(BD51="","",(VLOOKUP(BD51,'サイズ一覧(25年）'!$D:$AG,13,0)))</f>
        <v/>
      </c>
      <c r="BF51" s="682">
        <f>IF(BD51="","",VLOOKUP(BD51,'サイズ一覧(25年）'!$D:$AE,26,0))</f>
        <v>32200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IF(E52="","",VLOOKUP(E52,'サイズ一覧(25年）'!$D:$AE,26,0))</f>
        <v>74900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IF(H52="","",VLOOKUP(H52,'サイズ一覧(25年）'!$D:$AE,26,0))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IF(K52="","",VLOOKUP(K52,'サイズ一覧(25年）'!$D:$AE,26,0))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IF(N52="","",VLOOKUP(N52,'サイズ一覧(25年）'!$D:$AE,26,0))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IF(V52="","",VLOOKUP(V52,'サイズ一覧(25年）'!$D:$AE,26,0))</f>
        <v>17000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IF(Y52="","",VLOOKUP(Y52,'サイズ一覧(25年）'!$D:$AE,26,0))</f>
        <v>16100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IF(AB52="","",VLOOKUP(AB52,'サイズ一覧(25年）'!$D:$AE,26,0))</f>
        <v>15100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IF(AM52="","",VLOOKUP(AM52,'サイズ一覧(25年）'!$D:$AE,26,0))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IF(AP52="","",VLOOKUP(AP52,'サイズ一覧(25年）'!$D:$AE,26,0))</f>
        <v>55700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813" t="s">
        <v>1464</v>
      </c>
      <c r="D53" s="773" t="s">
        <v>529</v>
      </c>
      <c r="E53" s="774"/>
      <c r="F53" s="774" t="str">
        <f>IF(E53="","",(VLOOKUP(E53,'サイズ一覧(25年）'!$D:$AG,13,0)))</f>
        <v/>
      </c>
      <c r="G53" s="773" t="str">
        <f>IF(E53="","",VLOOKUP(E53,'サイズ一覧(25年）'!$D:$AE,26,0))</f>
        <v/>
      </c>
      <c r="H53" s="803" t="s">
        <v>1152</v>
      </c>
      <c r="I53" s="774" t="str">
        <f>IF(H53="","",(VLOOKUP(H53,'サイズ一覧(25年）'!$D:$AG,13,0)))</f>
        <v>★◇</v>
      </c>
      <c r="J53" s="773">
        <f>IF(H53="","",VLOOKUP(H53,'サイズ一覧(25年）'!$D:$AE,26,0))</f>
        <v>77100</v>
      </c>
      <c r="K53" s="774"/>
      <c r="L53" s="774" t="str">
        <f>IF(K53="","",(VLOOKUP(K53,'サイズ一覧(25年）'!$D:$AG,13,0)))</f>
        <v/>
      </c>
      <c r="M53" s="774" t="str">
        <f>IF(K53="","",VLOOKUP(K53,'サイズ一覧(25年）'!$D:$AE,26,0))</f>
        <v/>
      </c>
      <c r="N53" s="804"/>
      <c r="O53" s="774" t="str">
        <f>IF(N53="","",(VLOOKUP(N53,'サイズ一覧(25年）'!$D:$AG,13,0)))</f>
        <v/>
      </c>
      <c r="P53" s="773" t="str">
        <f>IF(N53="","",VLOOKUP(N53,'サイズ一覧(25年）'!$D:$AE,26,0))</f>
        <v/>
      </c>
      <c r="Q53" s="175"/>
      <c r="R53" s="319"/>
      <c r="S53" s="320"/>
      <c r="T53" s="740" t="s">
        <v>91</v>
      </c>
      <c r="U53" s="701" t="s">
        <v>351</v>
      </c>
      <c r="V53" s="703" t="s">
        <v>1801</v>
      </c>
      <c r="W53" s="703" t="str">
        <f>IF(V53="","",(VLOOKUP(V53,'サイズ一覧(25年）'!$D:$AG,13,0)))</f>
        <v>⑨</v>
      </c>
      <c r="X53" s="693">
        <f>IF(V53="","",VLOOKUP(V53,'サイズ一覧(25年）'!$D:$AE,26,0))</f>
        <v>19800</v>
      </c>
      <c r="Y53" s="702" t="s">
        <v>1220</v>
      </c>
      <c r="Z53" s="703" t="str">
        <f>IF(Y53="","",(VLOOKUP(Y53,'サイズ一覧(25年）'!$D:$AG,13,0)))</f>
        <v/>
      </c>
      <c r="AA53" s="704">
        <f>IF(Y53="","",VLOOKUP(Y53,'サイズ一覧(25年）'!$D:$AE,26,0))</f>
        <v>18700</v>
      </c>
      <c r="AB53" s="702" t="s">
        <v>656</v>
      </c>
      <c r="AC53" s="703" t="str">
        <f>IF(AB53="","",(VLOOKUP(AB53,'サイズ一覧(25年）'!$D:$AG,13,0)))</f>
        <v>△</v>
      </c>
      <c r="AD53" s="704">
        <f>IF(AB53="","",VLOOKUP(AB53,'サイズ一覧(25年）'!$D:$AE,26,0))</f>
        <v>17500</v>
      </c>
      <c r="AE53" s="849"/>
      <c r="AF53" s="849"/>
      <c r="AG53" s="850"/>
      <c r="AH53" s="175"/>
      <c r="AI53" s="328"/>
      <c r="AJ53" s="320">
        <v>50</v>
      </c>
      <c r="AK53" s="667" t="s">
        <v>1463</v>
      </c>
      <c r="AL53" s="705" t="s">
        <v>1514</v>
      </c>
      <c r="AM53" s="771" t="s">
        <v>1508</v>
      </c>
      <c r="AN53" s="707" t="str">
        <f>IF(AM53="","",(VLOOKUP(AM53,'サイズ一覧(25年）'!$D:$AG,13,0)))</f>
        <v/>
      </c>
      <c r="AO53" s="708">
        <f>IF(AM53="","",VLOOKUP(AM53,'サイズ一覧(25年）'!$D:$AE,26,0))</f>
        <v>44800</v>
      </c>
      <c r="AP53" s="709"/>
      <c r="AQ53" s="707" t="str">
        <f>IF(AP53="","",(VLOOKUP(AP53,'サイズ一覧(25年）'!$D:$AG,13,0)))</f>
        <v/>
      </c>
      <c r="AR53" s="710" t="str">
        <f>IF(AP53="","",VLOOKUP(AP53,'サイズ一覧(25年）'!$D:$AE,26,0))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IF(E54="","",VLOOKUP(E54,'サイズ一覧(25年）'!$D:$AE,26,0))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IF(H54="","",VLOOKUP(H54,'サイズ一覧(25年）'!$D:$AE,26,0))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IF(K54="","",VLOOKUP(K54,'サイズ一覧(25年）'!$D:$AE,26,0))</f>
        <v>81100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IF(N54="","",VLOOKUP(N54,'サイズ一覧(25年）'!$D:$AE,26,0))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IF(V54="","",VLOOKUP(V54,'サイズ一覧(25年）'!$D:$AE,26,0))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IF(Y54="","",VLOOKUP(Y54,'サイズ一覧(25年）'!$D:$AE,26,0))</f>
        <v>20800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IF(AB54="","",VLOOKUP(AB54,'サイズ一覧(25年）'!$D:$AE,26,0))</f>
        <v>19000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IF(AM54="","",VLOOKUP(AM54,'サイズ一覧(25年）'!$D:$AE,26,0))</f>
        <v>48400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IF(AP54="","",VLOOKUP(AP54,'サイズ一覧(25年）'!$D:$AE,26,0))</f>
        <v/>
      </c>
      <c r="AS54" s="62"/>
      <c r="AU54" s="162"/>
      <c r="BG54" s="181"/>
      <c r="BH54" s="1030" t="s">
        <v>413</v>
      </c>
      <c r="BI54" s="1034" t="s">
        <v>937</v>
      </c>
      <c r="BJ54" s="1035" t="s">
        <v>1845</v>
      </c>
      <c r="BK54" s="1005" t="s">
        <v>1458</v>
      </c>
      <c r="BL54" s="1005"/>
      <c r="BM54" s="1005"/>
      <c r="BN54" s="103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667" t="s">
        <v>1123</v>
      </c>
      <c r="D55" s="668" t="s">
        <v>538</v>
      </c>
      <c r="E55" s="707" t="s">
        <v>1751</v>
      </c>
      <c r="F55" s="707" t="str">
        <f>IF(E55="","",(VLOOKUP(E55,'サイズ一覧(25年）'!$D:$AG,13,0)))</f>
        <v>★⑩</v>
      </c>
      <c r="G55" s="671">
        <f>IF(E55="","",VLOOKUP(E55,'サイズ一覧(25年）'!$D:$AE,26,0))</f>
        <v>54100</v>
      </c>
      <c r="H55" s="705" t="s">
        <v>1818</v>
      </c>
      <c r="I55" s="707" t="str">
        <f>IF(H55="","",(VLOOKUP(H55,'サイズ一覧(25年）'!$D:$AG,13,0)))</f>
        <v>△★</v>
      </c>
      <c r="J55" s="671">
        <f>IF(H55="","",VLOOKUP(H55,'サイズ一覧(25年）'!$D:$AE,26,0))</f>
        <v>49600</v>
      </c>
      <c r="K55" s="707"/>
      <c r="L55" s="707" t="str">
        <f>IF(K55="","",(VLOOKUP(K55,'サイズ一覧(25年）'!$D:$AG,13,0)))</f>
        <v/>
      </c>
      <c r="M55" s="671" t="str">
        <f>IF(K55="","",VLOOKUP(K55,'サイズ一覧(25年）'!$D:$AE,26,0))</f>
        <v/>
      </c>
      <c r="N55" s="709"/>
      <c r="O55" s="707" t="str">
        <f>IF(N55="","",(VLOOKUP(N55,'サイズ一覧(25年）'!$D:$AG,13,0)))</f>
        <v/>
      </c>
      <c r="P55" s="671" t="str">
        <f>IF(N55="","",VLOOKUP(N55,'サイズ一覧(25年）'!$D:$AE,26,0))</f>
        <v/>
      </c>
      <c r="Q55" s="175"/>
      <c r="R55" s="466"/>
      <c r="S55" s="311"/>
      <c r="T55" s="724" t="s">
        <v>93</v>
      </c>
      <c r="U55" s="719" t="s">
        <v>356</v>
      </c>
      <c r="V55" s="721"/>
      <c r="W55" s="721" t="str">
        <f>IF(V55="","",(VLOOKUP(V55,'サイズ一覧(25年）'!$D:$AG,13,0)))</f>
        <v/>
      </c>
      <c r="X55" s="723" t="str">
        <f>IF(V55="","",VLOOKUP(V55,'サイズ一覧(25年）'!$D:$AE,26,0))</f>
        <v/>
      </c>
      <c r="Y55" s="720"/>
      <c r="Z55" s="721" t="str">
        <f>IF(Y55="","",(VLOOKUP(Y55,'サイズ一覧(25年）'!$D:$AG,13,0)))</f>
        <v/>
      </c>
      <c r="AA55" s="722" t="str">
        <f>IF(Y55="","",VLOOKUP(Y55,'サイズ一覧(25年）'!$D:$AE,26,0))</f>
        <v/>
      </c>
      <c r="AB55" s="720" t="s">
        <v>658</v>
      </c>
      <c r="AC55" s="721" t="str">
        <f>IF(AB55="","",(VLOOKUP(AB55,'サイズ一覧(25年）'!$D:$AG,13,0)))</f>
        <v/>
      </c>
      <c r="AD55" s="722">
        <f>IF(AB55="","",VLOOKUP(AB55,'サイズ一覧(25年）'!$D:$AE,26,0))</f>
        <v>22700</v>
      </c>
      <c r="AE55" s="849"/>
      <c r="AF55" s="849"/>
      <c r="AG55" s="850"/>
      <c r="AH55" s="175"/>
      <c r="AI55" s="319"/>
      <c r="AJ55" s="320"/>
      <c r="AK55" s="724" t="s">
        <v>133</v>
      </c>
      <c r="AL55" s="725" t="s">
        <v>948</v>
      </c>
      <c r="AM55" s="796" t="s">
        <v>895</v>
      </c>
      <c r="AN55" s="679" t="str">
        <f>IF(AM55="","",(VLOOKUP(AM55,'サイズ一覧(25年）'!$D:$AG,13,0)))</f>
        <v>★</v>
      </c>
      <c r="AO55" s="727">
        <f>IF(AM55="","",VLOOKUP(AM55,'サイズ一覧(25年）'!$D:$AE,26,0))</f>
        <v>49100</v>
      </c>
      <c r="AP55" s="720"/>
      <c r="AQ55" s="721" t="str">
        <f>IF(AP55="","",(VLOOKUP(AP55,'サイズ一覧(25年）'!$D:$AG,13,0)))</f>
        <v/>
      </c>
      <c r="AR55" s="728" t="str">
        <f>IF(AP55="","",VLOOKUP(AP55,'サイズ一覧(25年）'!$D:$AE,26,0))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838" t="s">
        <v>938</v>
      </c>
      <c r="BK55" s="1036" t="s">
        <v>939</v>
      </c>
      <c r="BL55" s="1007"/>
      <c r="BM55" s="1008"/>
      <c r="BN55" s="103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IF(E56="","",VLOOKUP(E56,'サイズ一覧(25年）'!$D:$AE,26,0))</f>
        <v>59000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IF(H56="","",VLOOKUP(H56,'サイズ一覧(25年）'!$D:$AE,26,0))</f>
        <v>55500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IF(K56="","",VLOOKUP(K56,'サイズ一覧(25年）'!$D:$AE,26,0))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IF(N56="","",VLOOKUP(N56,'サイズ一覧(25年）'!$D:$AE,26,0))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IF(V56="","",VLOOKUP(V56,'サイズ一覧(25年）'!$D:$AE,26,0))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IF(Y56="","",VLOOKUP(Y56,'サイズ一覧(25年）'!$D:$AE,26,0))</f>
        <v>14400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IF(AB56="","",VLOOKUP(AB56,'サイズ一覧(25年）'!$D:$AE,26,0))</f>
        <v>13100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IF(AM56="","",VLOOKUP(AM56,'サイズ一覧(25年）'!$D:$AE,26,0))</f>
        <v>43700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IF(AP56="","",VLOOKUP(AP56,'サイズ一覧(25年）'!$D:$AE,26,0))</f>
        <v/>
      </c>
      <c r="AS56" s="62"/>
      <c r="AT56" s="1030" t="s">
        <v>413</v>
      </c>
      <c r="AU56" s="1030" t="s">
        <v>414</v>
      </c>
      <c r="AV56" s="1027" t="s">
        <v>937</v>
      </c>
      <c r="AW56" s="992"/>
      <c r="AX56" s="1027" t="s">
        <v>1846</v>
      </c>
      <c r="AY56" s="1013"/>
      <c r="AZ56" s="992"/>
      <c r="BA56" s="663"/>
      <c r="BB56" s="664"/>
      <c r="BC56" s="664"/>
      <c r="BG56" s="181"/>
      <c r="BH56" s="275">
        <v>17.5</v>
      </c>
      <c r="BI56" s="758" t="s">
        <v>382</v>
      </c>
      <c r="BJ56" s="759" t="s">
        <v>383</v>
      </c>
      <c r="BK56" s="672" t="s">
        <v>987</v>
      </c>
      <c r="BL56" s="670" t="str">
        <f>IF(BK56="","",(VLOOKUP(BK56,'サイズ一覧(25年）'!$D:$AG,13,0)))</f>
        <v/>
      </c>
      <c r="BM56" s="808">
        <f>IF(BK56="","",VLOOKUP(BK56,'サイズ一覧(25年）'!$D:$AE,26,0))</f>
        <v>34100</v>
      </c>
      <c r="BN56" s="762"/>
      <c r="BO56" s="763" t="str">
        <f>IF(BN56="","",(VLOOKUP(BN56,'サイズ一覧(25年）'!$D:$AG,13,0)))</f>
        <v/>
      </c>
      <c r="BP56" s="808" t="str">
        <f>IF(BN56="","",VLOOKUP(BN56,'サイズ一覧(25年）'!$D:$AE,26,0))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700" t="s">
        <v>530</v>
      </c>
      <c r="D57" s="772" t="s">
        <v>521</v>
      </c>
      <c r="E57" s="736"/>
      <c r="F57" s="736" t="str">
        <f>IF(E57="","",(VLOOKUP(E57,'サイズ一覧(25年）'!$D:$AG,13,0)))</f>
        <v/>
      </c>
      <c r="G57" s="773" t="str">
        <f>IF(E57="","",VLOOKUP(E57,'サイズ一覧(25年）'!$D:$AE,26,0))</f>
        <v/>
      </c>
      <c r="H57" s="734"/>
      <c r="I57" s="736" t="str">
        <f>IF(H57="","",(VLOOKUP(H57,'サイズ一覧(25年）'!$D:$AG,13,0)))</f>
        <v/>
      </c>
      <c r="J57" s="773" t="str">
        <f>IF(H57="","",VLOOKUP(H57,'サイズ一覧(25年）'!$D:$AE,26,0))</f>
        <v/>
      </c>
      <c r="K57" s="736"/>
      <c r="L57" s="736" t="str">
        <f>IF(K57="","",(VLOOKUP(K57,'サイズ一覧(25年）'!$D:$AG,13,0)))</f>
        <v/>
      </c>
      <c r="M57" s="774" t="str">
        <f>IF(K57="","",VLOOKUP(K57,'サイズ一覧(25年）'!$D:$AE,26,0))</f>
        <v/>
      </c>
      <c r="N57" s="738"/>
      <c r="O57" s="703" t="str">
        <f>IF(N57="","",(VLOOKUP(N57,'サイズ一覧(25年）'!$D:$AG,13,0)))</f>
        <v/>
      </c>
      <c r="P57" s="704" t="str">
        <f>IF(N57="","",VLOOKUP(N57,'サイズ一覧(25年）'!$D:$AE,26,0))</f>
        <v/>
      </c>
      <c r="Q57" s="175"/>
      <c r="R57" s="466"/>
      <c r="S57" s="311"/>
      <c r="T57" s="724" t="s">
        <v>100</v>
      </c>
      <c r="U57" s="719" t="s">
        <v>361</v>
      </c>
      <c r="V57" s="721"/>
      <c r="W57" s="721" t="str">
        <f>IF(V57="","",(VLOOKUP(V57,'サイズ一覧(25年）'!$D:$AG,13,0)))</f>
        <v/>
      </c>
      <c r="X57" s="723" t="str">
        <f>IF(V57="","",VLOOKUP(V57,'サイズ一覧(25年）'!$D:$AE,26,0))</f>
        <v/>
      </c>
      <c r="Y57" s="720" t="s">
        <v>1254</v>
      </c>
      <c r="Z57" s="721" t="str">
        <f>IF(Y57="","",(VLOOKUP(Y57,'サイズ一覧(25年）'!$D:$AG,13,0)))</f>
        <v/>
      </c>
      <c r="AA57" s="722">
        <f>IF(Y57="","",VLOOKUP(Y57,'サイズ一覧(25年）'!$D:$AE,26,0))</f>
        <v>16200</v>
      </c>
      <c r="AB57" s="720" t="s">
        <v>664</v>
      </c>
      <c r="AC57" s="721" t="str">
        <f>IF(AB57="","",(VLOOKUP(AB57,'サイズ一覧(25年）'!$D:$AG,13,0)))</f>
        <v>△</v>
      </c>
      <c r="AD57" s="722">
        <f>IF(AB57="","",VLOOKUP(AB57,'サイズ一覧(25年）'!$D:$AE,26,0))</f>
        <v>14700</v>
      </c>
      <c r="AE57" s="849"/>
      <c r="AF57" s="849"/>
      <c r="AG57" s="850"/>
      <c r="AH57" s="175"/>
      <c r="AI57" s="319"/>
      <c r="AJ57" s="320"/>
      <c r="AK57" s="814" t="s">
        <v>135</v>
      </c>
      <c r="AL57" s="730" t="s">
        <v>407</v>
      </c>
      <c r="AM57" s="731" t="s">
        <v>1432</v>
      </c>
      <c r="AN57" s="703" t="str">
        <f>IF(AM57="","",(VLOOKUP(AM57,'サイズ一覧(25年）'!$D:$AG,13,0)))</f>
        <v>★</v>
      </c>
      <c r="AO57" s="732">
        <f>IF(AM57="","",VLOOKUP(AM57,'サイズ一覧(25年）'!$D:$AE,26,0))</f>
        <v>45700</v>
      </c>
      <c r="AP57" s="702"/>
      <c r="AQ57" s="703" t="str">
        <f>IF(AP57="","",(VLOOKUP(AP57,'サイズ一覧(25年）'!$D:$AG,13,0)))</f>
        <v/>
      </c>
      <c r="AR57" s="696" t="str">
        <f>IF(AP57="","",VLOOKUP(AP57,'サイズ一覧(25年）'!$D:$AE,26,0))</f>
        <v/>
      </c>
      <c r="AS57" s="587"/>
      <c r="AT57" s="996"/>
      <c r="AU57" s="996"/>
      <c r="AV57" s="993"/>
      <c r="AW57" s="994"/>
      <c r="AX57" s="103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IF(BK57="","",VLOOKUP(BK57,'サイズ一覧(25年）'!$D:$AE,26,0))</f>
        <v>35300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IF(BN57="","",VLOOKUP(BN57,'サイズ一覧(25年）'!$D:$AE,26,0))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IF(E58="","",VLOOKUP(E58,'サイズ一覧(25年）'!$D:$AE,26,0))</f>
        <v>62500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IF(H58="","",VLOOKUP(H58,'サイズ一覧(25年）'!$D:$AE,26,0))</f>
        <v>57300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IF(K58="","",VLOOKUP(K58,'サイズ一覧(25年）'!$D:$AE,26,0))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IF(N58="","",VLOOKUP(N58,'サイズ一覧(25年）'!$D:$AE,26,0))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IF(AM58="","",VLOOKUP(AM58,'サイズ一覧(25年）'!$D:$AE,26,0))</f>
        <v>49300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IF(AP58="","",VLOOKUP(AP58,'サイズ一覧(25年）'!$D:$AE,26,0))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IF(AX58="","",VLOOKUP(AX58,'サイズ一覧(25年）'!$D:$AE,26,0))</f>
        <v>75300</v>
      </c>
      <c r="BA58" s="192"/>
      <c r="BB58" s="63"/>
      <c r="BC58" s="181"/>
      <c r="BG58" s="62"/>
      <c r="BH58" s="328"/>
      <c r="BI58" s="868" t="s">
        <v>386</v>
      </c>
      <c r="BJ58" s="869" t="s">
        <v>387</v>
      </c>
      <c r="BK58" s="804" t="s">
        <v>991</v>
      </c>
      <c r="BL58" s="774" t="str">
        <f>IF(BK58="","",(VLOOKUP(BK58,'サイズ一覧(25年）'!$D:$AG,13,0)))</f>
        <v/>
      </c>
      <c r="BM58" s="898">
        <f>IF(BK58="","",VLOOKUP(BK58,'サイズ一覧(25年）'!$D:$AE,26,0))</f>
        <v>37100</v>
      </c>
      <c r="BN58" s="871"/>
      <c r="BO58" s="872" t="str">
        <f>IF(BN58="","",(VLOOKUP(BN58,'サイズ一覧(25年）'!$D:$AG,13,0)))</f>
        <v/>
      </c>
      <c r="BP58" s="898" t="str">
        <f>IF(BN58="","",VLOOKUP(BN58,'サイズ一覧(25年）'!$D:$AE,26,0))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740" t="s">
        <v>417</v>
      </c>
      <c r="D59" s="704" t="s">
        <v>500</v>
      </c>
      <c r="E59" s="693" t="s">
        <v>1746</v>
      </c>
      <c r="F59" s="693" t="str">
        <f>IF(E59="","",(VLOOKUP(E59,'サイズ一覧(25年）'!$D:$AG,13,0)))</f>
        <v>★◇⑨</v>
      </c>
      <c r="G59" s="704">
        <f>IF(E59="","",VLOOKUP(E59,'サイズ一覧(25年）'!$D:$AE,26,0))</f>
        <v>65700</v>
      </c>
      <c r="H59" s="775" t="s">
        <v>1819</v>
      </c>
      <c r="I59" s="693" t="str">
        <f>IF(H59="","",(VLOOKUP(H59,'サイズ一覧(25年）'!$D:$AG,13,0)))</f>
        <v>△★◇</v>
      </c>
      <c r="J59" s="704">
        <f>IF(H59="","",VLOOKUP(H59,'サイズ一覧(25年）'!$D:$AE,26,0))</f>
        <v>60300</v>
      </c>
      <c r="K59" s="693"/>
      <c r="L59" s="693" t="str">
        <f>IF(K59="","",(VLOOKUP(K59,'サイズ一覧(25年）'!$D:$AG,13,0)))</f>
        <v/>
      </c>
      <c r="M59" s="693" t="str">
        <f>IF(K59="","",VLOOKUP(K59,'サイズ一覧(25年）'!$D:$AE,26,0))</f>
        <v/>
      </c>
      <c r="N59" s="692"/>
      <c r="O59" s="693" t="str">
        <f>IF(N59="","",(VLOOKUP(N59,'サイズ一覧(25年）'!$D:$AG,13,0)))</f>
        <v/>
      </c>
      <c r="P59" s="704" t="str">
        <f>IF(N59="","",VLOOKUP(N59,'サイズ一覧(25年）'!$D:$AE,26,0))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814" t="s">
        <v>817</v>
      </c>
      <c r="AL59" s="734" t="s">
        <v>956</v>
      </c>
      <c r="AM59" s="729" t="s">
        <v>1439</v>
      </c>
      <c r="AN59" s="703" t="str">
        <f>IF(AM59="","",(VLOOKUP(AM59,'サイズ一覧(25年）'!$D:$AG,13,0)))</f>
        <v>★</v>
      </c>
      <c r="AO59" s="732">
        <f>IF(AM59="","",VLOOKUP(AM59,'サイズ一覧(25年）'!$D:$AE,26,0))</f>
        <v>51500</v>
      </c>
      <c r="AP59" s="738"/>
      <c r="AQ59" s="736" t="str">
        <f>IF(AP59="","",(VLOOKUP(AP59,'サイズ一覧(25年）'!$D:$AG,13,0)))</f>
        <v/>
      </c>
      <c r="AR59" s="739" t="str">
        <f>IF(AP59="","",VLOOKUP(AP59,'サイズ一覧(25年）'!$D:$AE,26,0))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IF(BK59="","",VLOOKUP(BK59,'サイズ一覧(25年）'!$D:$AE,26,0))</f>
        <v>32100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IF(BN59="","",VLOOKUP(BN59,'サイズ一覧(25年）'!$D:$AE,26,0))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IF(E60="","",VLOOKUP(E60,'サイズ一覧(25年）'!$D:$AE,26,0))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IF(H60="","",VLOOKUP(H60,'サイズ一覧(25年）'!$D:$AE,26,0))</f>
        <v>67000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IF(K60="","",VLOOKUP(K60,'サイズ一覧(25年）'!$D:$AE,26,0))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IF(N60="","",VLOOKUP(N60,'サイズ一覧(25年）'!$D:$AE,26,0))</f>
        <v/>
      </c>
      <c r="Q60" s="175"/>
      <c r="R60" s="1030" t="s">
        <v>413</v>
      </c>
      <c r="S60" s="1030" t="s">
        <v>414</v>
      </c>
      <c r="T60" s="1027" t="s">
        <v>937</v>
      </c>
      <c r="U60" s="992"/>
      <c r="V60" s="1027" t="s">
        <v>587</v>
      </c>
      <c r="W60" s="1023"/>
      <c r="X60" s="1024"/>
      <c r="Y60" s="1027" t="s">
        <v>587</v>
      </c>
      <c r="Z60" s="1013"/>
      <c r="AA60" s="992"/>
      <c r="AB60" s="1027" t="s">
        <v>587</v>
      </c>
      <c r="AC60" s="1013"/>
      <c r="AD60" s="992"/>
      <c r="AE60" s="1027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IF(AM60="","",VLOOKUP(AM60,'サイズ一覧(25年）'!$D:$AE,26,0))</f>
        <v>57500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IF(AP60="","",VLOOKUP(AP60,'サイズ一覧(25年）'!$D:$AE,26,0))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690" t="s">
        <v>391</v>
      </c>
      <c r="BJ60" s="691" t="s">
        <v>392</v>
      </c>
      <c r="BK60" s="692" t="s">
        <v>993</v>
      </c>
      <c r="BL60" s="693" t="str">
        <f>IF(BK60="","",(VLOOKUP(BK60,'サイズ一覧(25年）'!$D:$AG,13,0)))</f>
        <v/>
      </c>
      <c r="BM60" s="787">
        <f>IF(BK60="","",VLOOKUP(BK60,'サイズ一覧(25年）'!$D:$AE,26,0))</f>
        <v>34100</v>
      </c>
      <c r="BN60" s="697"/>
      <c r="BO60" s="698" t="str">
        <f>IF(BN60="","",(VLOOKUP(BN60,'サイズ一覧(25年）'!$D:$AG,13,0)))</f>
        <v/>
      </c>
      <c r="BP60" s="787" t="str">
        <f>IF(BN60="","",VLOOKUP(BN60,'サイズ一覧(25年）'!$D:$AE,26,0))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667" t="s">
        <v>1467</v>
      </c>
      <c r="D61" s="668" t="s">
        <v>289</v>
      </c>
      <c r="E61" s="707" t="s">
        <v>1754</v>
      </c>
      <c r="F61" s="707" t="str">
        <f>IF(E61="","",(VLOOKUP(E61,'サイズ一覧(25年）'!$D:$AG,13,0)))</f>
        <v>⑩</v>
      </c>
      <c r="G61" s="671">
        <f>IF(E61="","",VLOOKUP(E61,'サイズ一覧(25年）'!$D:$AE,26,0))</f>
        <v>56800</v>
      </c>
      <c r="H61" s="705" t="s">
        <v>1838</v>
      </c>
      <c r="I61" s="707" t="str">
        <f>IF(H61="","",(VLOOKUP(H61,'サイズ一覧(25年）'!$D:$AG,13,0)))</f>
        <v/>
      </c>
      <c r="J61" s="671">
        <f>IF(H61="","",VLOOKUP(H61,'サイズ一覧(25年）'!$D:$AE,26,0))</f>
        <v>53400</v>
      </c>
      <c r="K61" s="707"/>
      <c r="L61" s="707" t="str">
        <f>IF(K61="","",(VLOOKUP(K61,'サイズ一覧(25年）'!$D:$AG,13,0)))</f>
        <v/>
      </c>
      <c r="M61" s="671" t="str">
        <f>IF(K61="","",VLOOKUP(K61,'サイズ一覧(25年）'!$D:$AE,26,0))</f>
        <v/>
      </c>
      <c r="N61" s="709"/>
      <c r="O61" s="707" t="str">
        <f>IF(N61="","",(VLOOKUP(N61,'サイズ一覧(25年）'!$D:$AG,13,0)))</f>
        <v/>
      </c>
      <c r="P61" s="671" t="str">
        <f>IF(N61="","",VLOOKUP(N61,'サイズ一覧(25年）'!$D:$AE,26,0))</f>
        <v/>
      </c>
      <c r="Q61" s="175"/>
      <c r="R61" s="996"/>
      <c r="S61" s="996"/>
      <c r="T61" s="993"/>
      <c r="U61" s="994"/>
      <c r="V61" s="1033" t="s">
        <v>1728</v>
      </c>
      <c r="W61" s="1025"/>
      <c r="X61" s="1026"/>
      <c r="Y61" s="1033" t="s">
        <v>1247</v>
      </c>
      <c r="Z61" s="1016"/>
      <c r="AA61" s="994"/>
      <c r="AB61" s="1033" t="s">
        <v>670</v>
      </c>
      <c r="AC61" s="1016"/>
      <c r="AD61" s="994"/>
      <c r="AE61" s="1033" t="s">
        <v>466</v>
      </c>
      <c r="AF61" s="1016"/>
      <c r="AG61" s="994"/>
      <c r="AH61" s="175"/>
      <c r="AI61" s="319"/>
      <c r="AJ61" s="276">
        <v>60</v>
      </c>
      <c r="AK61" s="712" t="s">
        <v>1283</v>
      </c>
      <c r="AL61" s="741" t="s">
        <v>942</v>
      </c>
      <c r="AM61" s="815" t="s">
        <v>1436</v>
      </c>
      <c r="AN61" s="745" t="str">
        <f>IF(AM61="","",(VLOOKUP(AM61,'サイズ一覧(25年）'!$D:$AG,13,0)))</f>
        <v>★</v>
      </c>
      <c r="AO61" s="816">
        <f>IF(AM61="","",VLOOKUP(AM61,'サイズ一覧(25年）'!$D:$AE,26,0))</f>
        <v>39600</v>
      </c>
      <c r="AP61" s="744"/>
      <c r="AQ61" s="745" t="str">
        <f>IF(AP61="","",(VLOOKUP(AP61,'サイズ一覧(25年）'!$D:$AG,13,0)))</f>
        <v/>
      </c>
      <c r="AR61" s="746" t="str">
        <f>IF(AP61="","",VLOOKUP(AP61,'サイズ一覧(25年）'!$D:$AE,26,0))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IF(BK61="","",VLOOKUP(BK61,'サイズ一覧(25年）'!$D:$AE,26,0))</f>
        <v>35400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IF(BN61="","",VLOOKUP(BN61,'サイズ一覧(25年）'!$D:$AE,26,0))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IF(E62="","",VLOOKUP(E62,'サイズ一覧(25年）'!$D:$AE,26,0))</f>
        <v>59700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IF(H62="","",VLOOKUP(H62,'サイズ一覧(25年）'!$D:$AE,26,0))</f>
        <v>56200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IF(K62="","",VLOOKUP(K62,'サイズ一覧(25年）'!$D:$AE,26,0))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IF(N62="","",VLOOKUP(N62,'サイズ一覧(25年）'!$D:$AE,26,0))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IF(V62="","",VLOOKUP(V62,'サイズ一覧(25年）'!$D:$AE,26,0))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IF(Y62="","",VLOOKUP(Y62,'サイズ一覧(25年）'!$D:$AE,26,0))</f>
        <v>24900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IF(AB62="","",VLOOKUP(AB62,'サイズ一覧(25年）'!$D:$AE,26,0))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IF(AE62="","",VLOOKUP(AE62,'サイズ一覧(25年）'!$D:$AE,26,0))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IF(AM62="","",VLOOKUP(AM62,'サイズ一覧(25年）'!$D:$AE,26,0))</f>
        <v>39400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IF(AP62="","",VLOOKUP(AP62,'サイズ一覧(25年）'!$D:$AE,26,0))</f>
        <v/>
      </c>
      <c r="AS62" s="587"/>
      <c r="AU62" s="162"/>
      <c r="BG62" s="587"/>
      <c r="BH62" s="328"/>
      <c r="BI62" s="786" t="s">
        <v>396</v>
      </c>
      <c r="BJ62" s="817" t="s">
        <v>995</v>
      </c>
      <c r="BK62" s="818"/>
      <c r="BL62" s="819" t="str">
        <f>IF(BK62="","",(VLOOKUP(BK62,'サイズ一覧(25年）'!$D:$AG,13,0)))</f>
        <v/>
      </c>
      <c r="BM62" s="820" t="str">
        <f>IF(BK62="","",VLOOKUP(BK62,'サイズ一覧(25年）'!$D:$AE,26,0))</f>
        <v/>
      </c>
      <c r="BN62" s="818" t="s">
        <v>996</v>
      </c>
      <c r="BO62" s="819" t="str">
        <f>IF(BN62="","",(VLOOKUP(BN62,'サイズ一覧(25年）'!$D:$AG,13,0)))</f>
        <v>△</v>
      </c>
      <c r="BP62" s="820">
        <f>IF(BN62="","",VLOOKUP(BN62,'サイズ一覧(25年）'!$D:$AE,26,0))</f>
        <v>29400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700" t="s">
        <v>532</v>
      </c>
      <c r="D63" s="772" t="s">
        <v>533</v>
      </c>
      <c r="E63" s="736"/>
      <c r="F63" s="736" t="str">
        <f>IF(E63="","",(VLOOKUP(E63,'サイズ一覧(25年）'!$D:$AG,13,0)))</f>
        <v/>
      </c>
      <c r="G63" s="773" t="str">
        <f>IF(E63="","",VLOOKUP(E63,'サイズ一覧(25年）'!$D:$AE,26,0))</f>
        <v/>
      </c>
      <c r="H63" s="734" t="s">
        <v>1821</v>
      </c>
      <c r="I63" s="736" t="str">
        <f>IF(H63="","",(VLOOKUP(H63,'サイズ一覧(25年）'!$D:$AG,13,0)))</f>
        <v>△◇</v>
      </c>
      <c r="J63" s="773">
        <f>IF(H63="","",VLOOKUP(H63,'サイズ一覧(25年）'!$D:$AE,26,0))</f>
        <v>56500</v>
      </c>
      <c r="K63" s="736"/>
      <c r="L63" s="736" t="str">
        <f>IF(K63="","",(VLOOKUP(K63,'サイズ一覧(25年）'!$D:$AG,13,0)))</f>
        <v/>
      </c>
      <c r="M63" s="774" t="str">
        <f>IF(K63="","",VLOOKUP(K63,'サイズ一覧(25年）'!$D:$AE,26,0))</f>
        <v/>
      </c>
      <c r="N63" s="738"/>
      <c r="O63" s="703" t="str">
        <f>IF(N63="","",(VLOOKUP(N63,'サイズ一覧(25年）'!$D:$AG,13,0)))</f>
        <v/>
      </c>
      <c r="P63" s="704" t="str">
        <f>IF(N63="","",VLOOKUP(N63,'サイズ一覧(25年）'!$D:$AE,26,0))</f>
        <v/>
      </c>
      <c r="Q63" s="175"/>
      <c r="R63" s="594"/>
      <c r="S63" s="595"/>
      <c r="T63" s="729" t="s">
        <v>83</v>
      </c>
      <c r="U63" s="703" t="s">
        <v>522</v>
      </c>
      <c r="V63" s="702"/>
      <c r="W63" s="703" t="str">
        <f>IF(V63="","",(VLOOKUP(V63,'サイズ一覧(25年）'!$D:$AG,13,0)))</f>
        <v/>
      </c>
      <c r="X63" s="693" t="str">
        <f>IF(V63="","",VLOOKUP(V63,'サイズ一覧(25年）'!$D:$AE,26,0))</f>
        <v/>
      </c>
      <c r="Y63" s="702"/>
      <c r="Z63" s="703" t="str">
        <f>IF(Y63="","",(VLOOKUP(Y63,'サイズ一覧(25年）'!$D:$AG,13,0)))</f>
        <v/>
      </c>
      <c r="AA63" s="693" t="str">
        <f>IF(Y63="","",VLOOKUP(Y63,'サイズ一覧(25年）'!$D:$AE,26,0))</f>
        <v/>
      </c>
      <c r="AB63" s="702"/>
      <c r="AC63" s="703" t="str">
        <f>IF(AB63="","",(VLOOKUP(AB63,'サイズ一覧(25年）'!$D:$AG,13,0)))</f>
        <v/>
      </c>
      <c r="AD63" s="693" t="str">
        <f>IF(AB63="","",VLOOKUP(AB63,'サイズ一覧(25年）'!$D:$AE,26,0))</f>
        <v/>
      </c>
      <c r="AE63" s="702" t="s">
        <v>545</v>
      </c>
      <c r="AF63" s="703" t="str">
        <f>IF(AE63="","",(VLOOKUP(AE63,'サイズ一覧(25年）'!$D:$AG,13,0)))</f>
        <v>△</v>
      </c>
      <c r="AG63" s="704">
        <f>IF(AE63="","",VLOOKUP(AE63,'サイズ一覧(25年）'!$D:$AE,26,0))</f>
        <v>24200</v>
      </c>
      <c r="AH63" s="175"/>
      <c r="AI63" s="328"/>
      <c r="AJ63" s="320"/>
      <c r="AK63" s="733"/>
      <c r="AL63" s="684" t="s">
        <v>1807</v>
      </c>
      <c r="AM63" s="683" t="s">
        <v>1808</v>
      </c>
      <c r="AN63" s="685" t="str">
        <f>IF(AM63="","",(VLOOKUP(AM63,'サイズ一覧(25年）'!$D:$AG,13,0)))</f>
        <v/>
      </c>
      <c r="AO63" s="686">
        <f>IF(AM63="","",VLOOKUP(AM63,'サイズ一覧(25年）'!$D:$AE,26,0))</f>
        <v>41700</v>
      </c>
      <c r="AP63" s="688"/>
      <c r="AQ63" s="685" t="str">
        <f>IF(AP63="","",(VLOOKUP(AP63,'サイズ一覧(25年）'!$D:$AG,13,0)))</f>
        <v/>
      </c>
      <c r="AR63" s="689" t="str">
        <f>IF(AP63="","",VLOOKUP(AP63,'サイズ一覧(25年）'!$D:$AE,26,0))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IF(BK63="","",VLOOKUP(BK63,'サイズ一覧(25年）'!$D:$AE,26,0))</f>
        <v>32400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IF(BN63="","",VLOOKUP(BN63,'サイズ一覧(25年）'!$D:$AE,26,0))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IF(E64="","",VLOOKUP(E64,'サイズ一覧(25年）'!$D:$AE,26,0))</f>
        <v>61500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IF(H64="","",VLOOKUP(H64,'サイズ一覧(25年）'!$D:$AE,26,0))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IF(K64="","",VLOOKUP(K64,'サイズ一覧(25年）'!$D:$AE,26,0))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IF(N64="","",VLOOKUP(N64,'サイズ一覧(25年）'!$D:$AE,26,0))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IF(V64="","",VLOOKUP(V64,'サイズ一覧(25年）'!$D:$AE,26,0))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IF(Y64="","",VLOOKUP(Y64,'サイズ一覧(25年）'!$D:$AE,26,0))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IF(AB64="","",VLOOKUP(AB64,'サイズ一覧(25年）'!$D:$AE,26,0))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IF(AE64="","",VLOOKUP(AE64,'サイズ一覧(25年）'!$D:$AE,26,0))</f>
        <v>25400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IF(AM64="","",VLOOKUP(AM64,'サイズ一覧(25年）'!$D:$AE,26,0))</f>
        <v>43100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IF(AP64="","",VLOOKUP(AP64,'サイズ一覧(25年）'!$D:$AE,26,0))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811" t="s">
        <v>984</v>
      </c>
      <c r="BJ64" s="821" t="s">
        <v>1134</v>
      </c>
      <c r="BK64" s="822" t="s">
        <v>1131</v>
      </c>
      <c r="BL64" s="819" t="str">
        <f>IF(BK64="","",(VLOOKUP(BK64,'サイズ一覧(25年）'!$D:$AG,13,0)))</f>
        <v/>
      </c>
      <c r="BM64" s="820">
        <f>IF(BK64="","",VLOOKUP(BK64,'サイズ一覧(25年）'!$D:$AE,26,0))</f>
        <v>41100</v>
      </c>
      <c r="BN64" s="822"/>
      <c r="BO64" s="823" t="str">
        <f>IF(BN64="","",(VLOOKUP(BN64,'サイズ一覧(25年）'!$D:$AG,13,0)))</f>
        <v/>
      </c>
      <c r="BP64" s="824" t="str">
        <f>IF(BN64="","",VLOOKUP(BN64,'サイズ一覧(25年）'!$D:$AE,26,0))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740" t="s">
        <v>534</v>
      </c>
      <c r="D65" s="704" t="s">
        <v>467</v>
      </c>
      <c r="E65" s="693"/>
      <c r="F65" s="693" t="str">
        <f>IF(E65="","",(VLOOKUP(E65,'サイズ一覧(25年）'!$D:$AG,13,0)))</f>
        <v/>
      </c>
      <c r="G65" s="704" t="str">
        <f>IF(E65="","",VLOOKUP(E65,'サイズ一覧(25年）'!$D:$AE,26,0))</f>
        <v/>
      </c>
      <c r="H65" s="775" t="s">
        <v>1839</v>
      </c>
      <c r="I65" s="693" t="str">
        <f>IF(H65="","",(VLOOKUP(H65,'サイズ一覧(25年）'!$D:$AG,13,0)))</f>
        <v>★◇</v>
      </c>
      <c r="J65" s="704">
        <f>IF(H65="","",VLOOKUP(H65,'サイズ一覧(25年）'!$D:$AE,26,0))</f>
        <v>62900</v>
      </c>
      <c r="K65" s="693"/>
      <c r="L65" s="693" t="str">
        <f>IF(K65="","",(VLOOKUP(K65,'サイズ一覧(25年）'!$D:$AG,13,0)))</f>
        <v/>
      </c>
      <c r="M65" s="693" t="str">
        <f>IF(K65="","",VLOOKUP(K65,'サイズ一覧(25年）'!$D:$AE,26,0))</f>
        <v/>
      </c>
      <c r="N65" s="692"/>
      <c r="O65" s="693" t="str">
        <f>IF(N65="","",(VLOOKUP(N65,'サイズ一覧(25年）'!$D:$AG,13,0)))</f>
        <v/>
      </c>
      <c r="P65" s="704" t="str">
        <f>IF(N65="","",VLOOKUP(N65,'サイズ一覧(25年）'!$D:$AE,26,0))</f>
        <v/>
      </c>
      <c r="Q65" s="175"/>
      <c r="R65" s="525">
        <v>14</v>
      </c>
      <c r="S65" s="378">
        <v>70</v>
      </c>
      <c r="T65" s="771" t="s">
        <v>94</v>
      </c>
      <c r="U65" s="707" t="s">
        <v>330</v>
      </c>
      <c r="V65" s="709" t="s">
        <v>1806</v>
      </c>
      <c r="W65" s="707" t="str">
        <f>IF(V65="","",(VLOOKUP(V65,'サイズ一覧(25年）'!$D:$AG,13,0)))</f>
        <v>⑨</v>
      </c>
      <c r="X65" s="670">
        <f>IF(V65="","",VLOOKUP(V65,'サイズ一覧(25年）'!$D:$AE,26,0))</f>
        <v>17100</v>
      </c>
      <c r="Y65" s="709" t="s">
        <v>1221</v>
      </c>
      <c r="Z65" s="707" t="str">
        <f>IF(Y65="","",(VLOOKUP(Y65,'サイズ一覧(25年）'!$D:$AG,13,0)))</f>
        <v/>
      </c>
      <c r="AA65" s="670">
        <f>IF(Y65="","",VLOOKUP(Y65,'サイズ一覧(25年）'!$D:$AE,26,0))</f>
        <v>16200</v>
      </c>
      <c r="AB65" s="709" t="s">
        <v>659</v>
      </c>
      <c r="AC65" s="707" t="str">
        <f>IF(AB65="","",(VLOOKUP(AB65,'サイズ一覧(25年）'!$D:$AG,13,0)))</f>
        <v>△</v>
      </c>
      <c r="AD65" s="670">
        <f>IF(AB65="","",VLOOKUP(AB65,'サイズ一覧(25年）'!$D:$AE,26,0))</f>
        <v>15200</v>
      </c>
      <c r="AE65" s="709"/>
      <c r="AF65" s="707" t="str">
        <f>IF(AE65="","",(VLOOKUP(AE65,'サイズ一覧(25年）'!$D:$AG,13,0)))</f>
        <v/>
      </c>
      <c r="AG65" s="671" t="str">
        <f>IF(AE65="","",VLOOKUP(AE65,'サイズ一覧(25年）'!$D:$AE,26,0))</f>
        <v/>
      </c>
      <c r="AH65" s="175"/>
      <c r="AI65" s="319"/>
      <c r="AJ65" s="311"/>
      <c r="AK65" s="724" t="s">
        <v>131</v>
      </c>
      <c r="AL65" s="725" t="s">
        <v>371</v>
      </c>
      <c r="AM65" s="796" t="s">
        <v>899</v>
      </c>
      <c r="AN65" s="721" t="str">
        <f>IF(AM65="","",(VLOOKUP(AM65,'サイズ一覧(25年）'!$D:$AG,13,0)))</f>
        <v>★</v>
      </c>
      <c r="AO65" s="727">
        <f>IF(AM65="","",VLOOKUP(AM65,'サイズ一覧(25年）'!$D:$AE,26,0))</f>
        <v>47100</v>
      </c>
      <c r="AP65" s="720"/>
      <c r="AQ65" s="721" t="str">
        <f>IF(AP65="","",(VLOOKUP(AP65,'サイズ一覧(25年）'!$D:$AG,13,0)))</f>
        <v/>
      </c>
      <c r="AR65" s="728" t="str">
        <f>IF(AP65="","",VLOOKUP(AP65,'サイズ一覧(25年）'!$D:$AE,26,0))</f>
        <v/>
      </c>
      <c r="AS65" s="62"/>
      <c r="AT65" s="1030" t="s">
        <v>413</v>
      </c>
      <c r="AU65" s="1031" t="s">
        <v>937</v>
      </c>
      <c r="AV65" s="1010"/>
      <c r="AW65" s="839"/>
      <c r="AX65" s="1027" t="s">
        <v>1846</v>
      </c>
      <c r="AY65" s="1013"/>
      <c r="AZ65" s="992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IF(BK65="","",VLOOKUP(BK65,'サイズ一覧(25年）'!$D:$AE,26,0))</f>
        <v>35300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IF(BN65="","",VLOOKUP(BN65,'サイズ一覧(25年）'!$D:$AE,26,0))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IF(E66="","",VLOOKUP(E66,'サイズ一覧(25年）'!$D:$AE,26,0))</f>
        <v>56600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IF(H66="","",VLOOKUP(H66,'サイズ一覧(25年）'!$D:$AE,26,0))</f>
        <v>51800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IF(K66="","",VLOOKUP(K66,'サイズ一覧(25年）'!$D:$AE,26,0))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IF(N66="","",VLOOKUP(N66,'サイズ一覧(25年）'!$D:$AE,26,0))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IF(V66="","",VLOOKUP(V66,'サイズ一覧(25年）'!$D:$AE,26,0))</f>
        <v>18600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IF(Y66="","",VLOOKUP(Y66,'サイズ一覧(25年）'!$D:$AE,26,0))</f>
        <v>17500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IF(AB66="","",VLOOKUP(AB66,'サイズ一覧(25年）'!$D:$AE,26,0))</f>
        <v>16400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IF(AE66="","",VLOOKUP(AE66,'サイズ一覧(25年）'!$D:$AE,26,0))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IF(AM66="","",VLOOKUP(AM66,'サイズ一覧(25年）'!$D:$AE,26,0))</f>
        <v>35400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IF(AP66="","",VLOOKUP(AP66,'サイズ一覧(25年）'!$D:$AE,26,0))</f>
        <v/>
      </c>
      <c r="AS66" s="62"/>
      <c r="AT66" s="996"/>
      <c r="AU66" s="1011"/>
      <c r="AV66" s="1012"/>
      <c r="AW66" s="844" t="s">
        <v>1429</v>
      </c>
      <c r="AX66" s="1032" t="s">
        <v>469</v>
      </c>
      <c r="AY66" s="1014"/>
      <c r="AZ66" s="1015"/>
      <c r="BG66" s="62"/>
      <c r="BH66" s="328"/>
      <c r="BI66" s="758" t="s">
        <v>398</v>
      </c>
      <c r="BJ66" s="759" t="s">
        <v>322</v>
      </c>
      <c r="BK66" s="762" t="s">
        <v>1000</v>
      </c>
      <c r="BL66" s="763" t="str">
        <f>IF(BK66="","",(VLOOKUP(BK66,'サイズ一覧(25年）'!$D:$AG,13,0)))</f>
        <v/>
      </c>
      <c r="BM66" s="808">
        <f>IF(BK66="","",VLOOKUP(BK66,'サイズ一覧(25年）'!$D:$AE,26,0))</f>
        <v>29200</v>
      </c>
      <c r="BN66" s="762"/>
      <c r="BO66" s="763" t="str">
        <f>IF(BN66="","",(VLOOKUP(BN66,'サイズ一覧(25年）'!$D:$AG,13,0)))</f>
        <v/>
      </c>
      <c r="BP66" s="808" t="str">
        <f>IF(BN66="","",VLOOKUP(BN66,'サイズ一覧(25年）'!$D:$AE,26,0))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718" t="s">
        <v>421</v>
      </c>
      <c r="D67" s="767" t="s">
        <v>419</v>
      </c>
      <c r="E67" s="768"/>
      <c r="F67" s="768" t="str">
        <f>IF(E67="","",(VLOOKUP(E67,'サイズ一覧(25年）'!$D:$AG,13,0)))</f>
        <v/>
      </c>
      <c r="G67" s="767" t="str">
        <f>IF(E67="","",VLOOKUP(E67,'サイズ一覧(25年）'!$D:$AE,26,0))</f>
        <v/>
      </c>
      <c r="H67" s="788" t="s">
        <v>1162</v>
      </c>
      <c r="I67" s="768" t="str">
        <f>IF(H67="","",(VLOOKUP(H67,'サイズ一覧(25年）'!$D:$AG,13,0)))</f>
        <v>△</v>
      </c>
      <c r="J67" s="767">
        <f>IF(H67="","",VLOOKUP(H67,'サイズ一覧(25年）'!$D:$AE,26,0))</f>
        <v>51000</v>
      </c>
      <c r="K67" s="768"/>
      <c r="L67" s="768" t="str">
        <f>IF(K67="","",(VLOOKUP(K67,'サイズ一覧(25年）'!$D:$AG,13,0)))</f>
        <v/>
      </c>
      <c r="M67" s="768" t="str">
        <f>IF(K67="","",VLOOKUP(K67,'サイズ一覧(25年）'!$D:$AE,26,0))</f>
        <v/>
      </c>
      <c r="N67" s="789"/>
      <c r="O67" s="768" t="str">
        <f>IF(N67="","",(VLOOKUP(N67,'サイズ一覧(25年）'!$D:$AG,13,0)))</f>
        <v/>
      </c>
      <c r="P67" s="767" t="str">
        <f>IF(N67="","",VLOOKUP(N67,'サイズ一覧(25年）'!$D:$AE,26,0))</f>
        <v/>
      </c>
      <c r="Q67" s="175"/>
      <c r="R67" s="319"/>
      <c r="S67" s="320"/>
      <c r="T67" s="731" t="s">
        <v>96</v>
      </c>
      <c r="U67" s="703" t="s">
        <v>336</v>
      </c>
      <c r="V67" s="702" t="s">
        <v>1804</v>
      </c>
      <c r="W67" s="703" t="str">
        <f>IF(V67="","",(VLOOKUP(V67,'サイズ一覧(25年）'!$D:$AG,13,0)))</f>
        <v>⑩</v>
      </c>
      <c r="X67" s="693">
        <f>IF(V67="","",VLOOKUP(V67,'サイズ一覧(25年）'!$D:$AE,26,0))</f>
        <v>20800</v>
      </c>
      <c r="Y67" s="702" t="s">
        <v>1263</v>
      </c>
      <c r="Z67" s="703" t="str">
        <f>IF(Y67="","",(VLOOKUP(Y67,'サイズ一覧(25年）'!$D:$AG,13,0)))</f>
        <v/>
      </c>
      <c r="AA67" s="693">
        <f>IF(Y67="","",VLOOKUP(Y67,'サイズ一覧(25年）'!$D:$AE,26,0))</f>
        <v>19700</v>
      </c>
      <c r="AB67" s="702" t="s">
        <v>661</v>
      </c>
      <c r="AC67" s="703" t="str">
        <f>IF(AB67="","",(VLOOKUP(AB67,'サイズ一覧(25年）'!$D:$AG,13,0)))</f>
        <v>△</v>
      </c>
      <c r="AD67" s="693">
        <f>IF(AB67="","",VLOOKUP(AB67,'サイズ一覧(25年）'!$D:$AE,26,0))</f>
        <v>18400</v>
      </c>
      <c r="AE67" s="702"/>
      <c r="AF67" s="703" t="str">
        <f>IF(AE67="","",(VLOOKUP(AE67,'サイズ一覧(25年）'!$D:$AG,13,0)))</f>
        <v/>
      </c>
      <c r="AG67" s="704" t="str">
        <f>IF(AE67="","",VLOOKUP(AE67,'サイズ一覧(25年）'!$D:$AE,26,0))</f>
        <v/>
      </c>
      <c r="AH67" s="175"/>
      <c r="AI67" s="319"/>
      <c r="AJ67" s="320"/>
      <c r="AK67" s="718" t="s">
        <v>979</v>
      </c>
      <c r="AL67" s="684" t="s">
        <v>942</v>
      </c>
      <c r="AM67" s="683" t="s">
        <v>428</v>
      </c>
      <c r="AN67" s="685" t="str">
        <f>IF(AM67="","",(VLOOKUP(AM67,'サイズ一覧(25年）'!$D:$AG,13,0)))</f>
        <v>△★</v>
      </c>
      <c r="AO67" s="686">
        <f>IF(AM67="","",VLOOKUP(AM67,'サイズ一覧(25年）'!$D:$AE,26,0))</f>
        <v>34000</v>
      </c>
      <c r="AP67" s="688"/>
      <c r="AQ67" s="685" t="str">
        <f>IF(AP67="","",(VLOOKUP(AP67,'サイズ一覧(25年）'!$D:$AG,13,0)))</f>
        <v/>
      </c>
      <c r="AR67" s="689" t="str">
        <f>IF(AP67="","",VLOOKUP(AP67,'サイズ一覧(25年）'!$D:$AE,26,0))</f>
        <v/>
      </c>
      <c r="AS67" s="587"/>
      <c r="AT67" s="275">
        <v>15</v>
      </c>
      <c r="AU67" s="825" t="s">
        <v>165</v>
      </c>
      <c r="AV67" s="826"/>
      <c r="AW67" s="858" t="s">
        <v>364</v>
      </c>
      <c r="AX67" s="827" t="s">
        <v>561</v>
      </c>
      <c r="AY67" s="760" t="str">
        <f>IF(AX67="","",(VLOOKUP(AX67,'サイズ一覧(25年）'!$D:$AG,13,0)))</f>
        <v/>
      </c>
      <c r="AZ67" s="710">
        <f>IF(AX67="","",VLOOKUP(AX67,'サイズ一覧(25年）'!$D:$AE,26,0))</f>
        <v>24600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IF(BK67="","",VLOOKUP(BK67,'サイズ一覧(25年）'!$D:$AE,26,0))</f>
        <v>31000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IF(BN67="","",VLOOKUP(BN67,'サイズ一覧(25年）'!$D:$AE,26,0))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IF(E68="","",VLOOKUP(E68,'サイズ一覧(25年）'!$D:$AE,26,0))</f>
        <v>58300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IF(H68="","",VLOOKUP(H68,'サイズ一覧(25年）'!$D:$AE,26,0))</f>
        <v>51000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IF(K68="","",VLOOKUP(K68,'サイズ一覧(25年）'!$D:$AE,26,0))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IF(N68="","",VLOOKUP(N68,'サイズ一覧(25年）'!$D:$AE,26,0))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IF(V68="","",VLOOKUP(V68,'サイズ一覧(25年）'!$D:$AE,26,0))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IF(Y68="","",VLOOKUP(Y68,'サイズ一覧(25年）'!$D:$AE,26,0))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IF(AB68="","",VLOOKUP(AB68,'サイズ一覧(25年）'!$D:$AE,26,0))</f>
        <v>21700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IF(AE68="","",VLOOKUP(AE68,'サイズ一覧(25年）'!$D:$AE,26,0))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IF(AM68="","",VLOOKUP(AM68,'サイズ一覧(25年）'!$D:$AE,26,0))</f>
        <v>36000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IF(AP68="","",VLOOKUP(AP68,'サイズ一覧(25年）'!$D:$AE,26,0))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IF(AX68="","",VLOOKUP(AX68,'サイズ一覧(25年）'!$D:$AE,26,0))</f>
        <v>26000</v>
      </c>
      <c r="BD68" s="181"/>
      <c r="BE68" s="181"/>
      <c r="BF68" s="181"/>
      <c r="BG68" s="587"/>
      <c r="BH68" s="275">
        <v>14.5</v>
      </c>
      <c r="BI68" s="758" t="s">
        <v>400</v>
      </c>
      <c r="BJ68" s="759" t="s">
        <v>401</v>
      </c>
      <c r="BK68" s="762"/>
      <c r="BL68" s="763" t="str">
        <f>IF(BK68="","",(VLOOKUP(BK68,'サイズ一覧(25年）'!$D:$AG,13,0)))</f>
        <v/>
      </c>
      <c r="BM68" s="808" t="str">
        <f>IF(BK68="","",VLOOKUP(BK68,'サイズ一覧(25年）'!$D:$AE,26,0))</f>
        <v/>
      </c>
      <c r="BN68" s="762" t="s">
        <v>1002</v>
      </c>
      <c r="BO68" s="763" t="str">
        <f>IF(BN68="","",(VLOOKUP(BN68,'サイズ一覧(25年）'!$D:$AG,13,0)))</f>
        <v>△</v>
      </c>
      <c r="BP68" s="808">
        <f>IF(BN68="","",VLOOKUP(BN68,'サイズ一覧(25年）'!$D:$AE,26,0))</f>
        <v>25700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724" t="s">
        <v>1319</v>
      </c>
      <c r="D69" s="722" t="s">
        <v>750</v>
      </c>
      <c r="E69" s="723"/>
      <c r="F69" s="723" t="str">
        <f>IF(E69="","",(VLOOKUP(E69,'サイズ一覧(25年）'!$D:$AG,13,0)))</f>
        <v/>
      </c>
      <c r="G69" s="722" t="str">
        <f>IF(E69="","",VLOOKUP(E69,'サイズ一覧(25年）'!$D:$AE,26,0))</f>
        <v/>
      </c>
      <c r="H69" s="785" t="s">
        <v>1823</v>
      </c>
      <c r="I69" s="723" t="str">
        <f>IF(H69="","",(VLOOKUP(H69,'サイズ一覧(25年）'!$D:$AG,13,0)))</f>
        <v>★◇</v>
      </c>
      <c r="J69" s="722">
        <f>IF(H69="","",VLOOKUP(H69,'サイズ一覧(25年）'!$D:$AE,26,0))</f>
        <v>66100</v>
      </c>
      <c r="K69" s="723"/>
      <c r="L69" s="723" t="str">
        <f>IF(K69="","",(VLOOKUP(K69,'サイズ一覧(25年）'!$D:$AG,13,0)))</f>
        <v/>
      </c>
      <c r="M69" s="723" t="str">
        <f>IF(K69="","",VLOOKUP(K69,'サイズ一覧(25年）'!$D:$AE,26,0))</f>
        <v/>
      </c>
      <c r="N69" s="779"/>
      <c r="O69" s="723" t="str">
        <f>IF(N69="","",(VLOOKUP(N69,'サイズ一覧(25年）'!$D:$AG,13,0)))</f>
        <v/>
      </c>
      <c r="P69" s="722" t="str">
        <f>IF(N69="","",VLOOKUP(N69,'サイズ一覧(25年）'!$D:$AE,26,0))</f>
        <v/>
      </c>
      <c r="Q69" s="175"/>
      <c r="R69" s="466"/>
      <c r="S69" s="311"/>
      <c r="T69" s="796" t="s">
        <v>98</v>
      </c>
      <c r="U69" s="721" t="s">
        <v>335</v>
      </c>
      <c r="V69" s="720"/>
      <c r="W69" s="721" t="str">
        <f>IF(V69="","",(VLOOKUP(V69,'サイズ一覧(25年）'!$D:$AG,13,0)))</f>
        <v/>
      </c>
      <c r="X69" s="723" t="str">
        <f>IF(V69="","",VLOOKUP(V69,'サイズ一覧(25年）'!$D:$AE,26,0))</f>
        <v/>
      </c>
      <c r="Y69" s="720"/>
      <c r="Z69" s="721" t="str">
        <f>IF(Y69="","",(VLOOKUP(Y69,'サイズ一覧(25年）'!$D:$AG,13,0)))</f>
        <v/>
      </c>
      <c r="AA69" s="723" t="str">
        <f>IF(Y69="","",VLOOKUP(Y69,'サイズ一覧(25年）'!$D:$AE,26,0))</f>
        <v/>
      </c>
      <c r="AB69" s="720"/>
      <c r="AC69" s="721" t="str">
        <f>IF(AB69="","",(VLOOKUP(AB69,'サイズ一覧(25年）'!$D:$AG,13,0)))</f>
        <v/>
      </c>
      <c r="AD69" s="723" t="str">
        <f>IF(AB69="","",VLOOKUP(AB69,'サイズ一覧(25年）'!$D:$AE,26,0))</f>
        <v/>
      </c>
      <c r="AE69" s="720" t="s">
        <v>547</v>
      </c>
      <c r="AF69" s="721" t="str">
        <f>IF(AE69="","",(VLOOKUP(AE69,'サイズ一覧(25年）'!$D:$AG,13,0)))</f>
        <v>△</v>
      </c>
      <c r="AG69" s="722">
        <f>IF(AE69="","",VLOOKUP(AE69,'サイズ一覧(25年）'!$D:$AE,26,0))</f>
        <v>22000</v>
      </c>
      <c r="AH69" s="175"/>
      <c r="AI69" s="319"/>
      <c r="AJ69" s="320"/>
      <c r="AK69" s="740" t="s">
        <v>147</v>
      </c>
      <c r="AL69" s="684" t="s">
        <v>750</v>
      </c>
      <c r="AM69" s="683" t="s">
        <v>1510</v>
      </c>
      <c r="AN69" s="685" t="str">
        <f>IF(AM69="","",(VLOOKUP(AM69,'サイズ一覧(25年）'!$D:$AG,13,0)))</f>
        <v>★</v>
      </c>
      <c r="AO69" s="686">
        <f>IF(AM69="","",VLOOKUP(AM69,'サイズ一覧(25年）'!$D:$AE,26,0))</f>
        <v>37600</v>
      </c>
      <c r="AP69" s="688"/>
      <c r="AQ69" s="685" t="str">
        <f>IF(AP69="","",(VLOOKUP(AP69,'サイズ一覧(25年）'!$D:$AG,13,0)))</f>
        <v/>
      </c>
      <c r="AR69" s="689" t="str">
        <f>IF(AP69="","",VLOOKUP(AP69,'サイズ一覧(25年）'!$D:$AE,26,0))</f>
        <v/>
      </c>
      <c r="AS69" s="587"/>
      <c r="AT69" s="275">
        <v>14</v>
      </c>
      <c r="AU69" s="828" t="s">
        <v>944</v>
      </c>
      <c r="AV69" s="754"/>
      <c r="AW69" s="859" t="s">
        <v>753</v>
      </c>
      <c r="AX69" s="829" t="s">
        <v>464</v>
      </c>
      <c r="AY69" s="715" t="str">
        <f>IF(AX69="","",(VLOOKUP(AX69,'サイズ一覧(25年）'!$D:$AG,13,0)))</f>
        <v/>
      </c>
      <c r="AZ69" s="746">
        <f>IF(AX69="","",VLOOKUP(AX69,'サイズ一覧(25年）'!$D:$AE,26,0))</f>
        <v>16000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IF(BK69="","",VLOOKUP(BK69,'サイズ一覧(25年）'!$D:$AE,26,0))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IF(BN69="","",VLOOKUP(BN69,'サイズ一覧(25年）'!$D:$AE,26,0))</f>
        <v>23300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IF(E70="","",VLOOKUP(E70,'サイズ一覧(25年）'!$D:$AE,26,0))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IF(H70="","",VLOOKUP(H70,'サイズ一覧(25年）'!$D:$AE,26,0))</f>
        <v>53400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IF(K70="","",VLOOKUP(K70,'サイズ一覧(25年）'!$D:$AE,26,0))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IF(N70="","",VLOOKUP(N70,'サイズ一覧(25年）'!$D:$AE,26,0))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IF(V70="","",VLOOKUP(V70,'サイズ一覧(25年）'!$D:$AE,26,0))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IF(Y70="","",VLOOKUP(Y70,'サイズ一覧(25年）'!$D:$AE,26,0))</f>
        <v>14300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IF(AB70="","",VLOOKUP(AB70,'サイズ一覧(25年）'!$D:$AE,26,0))</f>
        <v>13000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IF(AE70="","",VLOOKUP(AE70,'サイズ一覧(25年）'!$D:$AE,26,0))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IF(AM70="","",VLOOKUP(AM70,'サイズ一覧(25年）'!$D:$AE,26,0))</f>
        <v>38600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IF(AP70="","",VLOOKUP(AP70,'サイズ一覧(25年）'!$D:$AE,26,0))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IF(AX70="","",VLOOKUP(AX70,'サイズ一覧(25年）'!$D:$AE,26,0))</f>
        <v>17500</v>
      </c>
      <c r="BG70" s="587"/>
      <c r="BH70" s="310"/>
      <c r="BI70" s="777" t="s">
        <v>1006</v>
      </c>
      <c r="BJ70" s="778" t="s">
        <v>1007</v>
      </c>
      <c r="BK70" s="782"/>
      <c r="BL70" s="783" t="str">
        <f>IF(BK70="","",(VLOOKUP(BK70,'サイズ一覧(25年）'!$D:$AG,13,0)))</f>
        <v/>
      </c>
      <c r="BM70" s="812" t="str">
        <f>IF(BK70="","",VLOOKUP(BK70,'サイズ一覧(25年）'!$D:$AE,26,0))</f>
        <v/>
      </c>
      <c r="BN70" s="782" t="s">
        <v>1008</v>
      </c>
      <c r="BO70" s="783" t="str">
        <f>IF(BN70="","",(VLOOKUP(BN70,'サイズ一覧(25年）'!$D:$AG,13,0)))</f>
        <v/>
      </c>
      <c r="BP70" s="812">
        <f>IF(BN70="","",VLOOKUP(BN70,'サイズ一覧(25年）'!$D:$AE,26,0))</f>
        <v>27200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667" t="s">
        <v>864</v>
      </c>
      <c r="D71" s="668" t="s">
        <v>865</v>
      </c>
      <c r="E71" s="707"/>
      <c r="F71" s="707" t="str">
        <f>IF(E71="","",(VLOOKUP(E71,'サイズ一覧(25年）'!$D:$AG,13,0)))</f>
        <v/>
      </c>
      <c r="G71" s="671" t="str">
        <f>IF(E71="","",VLOOKUP(E71,'サイズ一覧(25年）'!$D:$AE,26,0))</f>
        <v/>
      </c>
      <c r="H71" s="705"/>
      <c r="I71" s="707" t="str">
        <f>IF(H71="","",(VLOOKUP(H71,'サイズ一覧(25年）'!$D:$AG,13,0)))</f>
        <v/>
      </c>
      <c r="J71" s="671" t="str">
        <f>IF(H71="","",VLOOKUP(H71,'サイズ一覧(25年）'!$D:$AE,26,0))</f>
        <v/>
      </c>
      <c r="K71" s="707" t="s">
        <v>866</v>
      </c>
      <c r="L71" s="707" t="str">
        <f>IF(K71="","",(VLOOKUP(K71,'サイズ一覧(25年）'!$D:$AG,13,0)))</f>
        <v>△</v>
      </c>
      <c r="M71" s="671">
        <f>IF(K71="","",VLOOKUP(K71,'サイズ一覧(25年）'!$D:$AE,26,0))</f>
        <v>36000</v>
      </c>
      <c r="N71" s="709"/>
      <c r="O71" s="707" t="str">
        <f>IF(N71="","",(VLOOKUP(N71,'サイズ一覧(25年）'!$D:$AG,13,0)))</f>
        <v/>
      </c>
      <c r="P71" s="671" t="str">
        <f>IF(N71="","",VLOOKUP(N71,'サイズ一覧(25年）'!$D:$AE,26,0))</f>
        <v/>
      </c>
      <c r="Q71" s="175"/>
      <c r="R71" s="319"/>
      <c r="S71" s="320"/>
      <c r="T71" s="731" t="s">
        <v>102</v>
      </c>
      <c r="U71" s="703" t="s">
        <v>348</v>
      </c>
      <c r="V71" s="702"/>
      <c r="W71" s="703" t="str">
        <f>IF(V71="","",(VLOOKUP(V71,'サイズ一覧(25年）'!$D:$AG,13,0)))</f>
        <v/>
      </c>
      <c r="X71" s="693" t="str">
        <f>IF(V71="","",VLOOKUP(V71,'サイズ一覧(25年）'!$D:$AE,26,0))</f>
        <v/>
      </c>
      <c r="Y71" s="702" t="s">
        <v>1256</v>
      </c>
      <c r="Z71" s="703" t="str">
        <f>IF(Y71="","",(VLOOKUP(Y71,'サイズ一覧(25年）'!$D:$AG,13,0)))</f>
        <v/>
      </c>
      <c r="AA71" s="693">
        <f>IF(Y71="","",VLOOKUP(Y71,'サイズ一覧(25年）'!$D:$AE,26,0))</f>
        <v>14400</v>
      </c>
      <c r="AB71" s="702"/>
      <c r="AC71" s="703" t="str">
        <f>IF(AB71="","",(VLOOKUP(AB71,'サイズ一覧(25年）'!$D:$AG,13,0)))</f>
        <v/>
      </c>
      <c r="AD71" s="693" t="str">
        <f>IF(AB71="","",VLOOKUP(AB71,'サイズ一覧(25年）'!$D:$AE,26,0))</f>
        <v/>
      </c>
      <c r="AE71" s="702"/>
      <c r="AF71" s="703" t="str">
        <f>IF(AE71="","",(VLOOKUP(AE71,'サイズ一覧(25年）'!$D:$AG,13,0)))</f>
        <v/>
      </c>
      <c r="AG71" s="704" t="str">
        <f>IF(AE71="","",VLOOKUP(AE71,'サイズ一覧(25年）'!$D:$AE,26,0))</f>
        <v/>
      </c>
      <c r="AH71" s="175"/>
      <c r="AI71" s="319"/>
      <c r="AJ71" s="320"/>
      <c r="AK71" s="700" t="s">
        <v>980</v>
      </c>
      <c r="AL71" s="734" t="s">
        <v>948</v>
      </c>
      <c r="AM71" s="729" t="s">
        <v>499</v>
      </c>
      <c r="AN71" s="736" t="str">
        <f>IF(AM71="","",(VLOOKUP(AM71,'サイズ一覧(25年）'!$D:$AG,13,0)))</f>
        <v/>
      </c>
      <c r="AO71" s="737">
        <f>IF(AM71="","",VLOOKUP(AM71,'サイズ一覧(25年）'!$D:$AE,26,0))</f>
        <v>40500</v>
      </c>
      <c r="AP71" s="738"/>
      <c r="AQ71" s="736" t="str">
        <f>IF(AP71="","",(VLOOKUP(AP71,'サイズ一覧(25年）'!$D:$AG,13,0)))</f>
        <v/>
      </c>
      <c r="AR71" s="739" t="str">
        <f>IF(AP71="","",VLOOKUP(AP71,'サイズ一覧(25年）'!$D:$AE,26,0))</f>
        <v/>
      </c>
      <c r="AS71" s="587"/>
      <c r="AT71" s="328"/>
      <c r="AU71" s="830"/>
      <c r="AV71" s="800"/>
      <c r="AW71" s="860" t="s">
        <v>754</v>
      </c>
      <c r="AX71" s="777" t="s">
        <v>563</v>
      </c>
      <c r="AY71" s="784" t="str">
        <f>IF(AX71="","",(VLOOKUP(AX71,'サイズ一覧(25年）'!$D:$AG,13,0)))</f>
        <v/>
      </c>
      <c r="AZ71" s="812">
        <f>IF(AX71="","",VLOOKUP(AX71,'サイズ一覧(25年）'!$D:$AE,26,0))</f>
        <v>18200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IF(BK71="","",VLOOKUP(BK71,'サイズ一覧(25年）'!$D:$AE,26,0))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IF(BN71="","",VLOOKUP(BN71,'サイズ一覧(25年）'!$D:$AE,26,0))</f>
        <v>19000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IF(E72="","",VLOOKUP(E72,'サイズ一覧(25年）'!$D:$AE,26,0))</f>
        <v>44100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IF(H72="","",VLOOKUP(H72,'サイズ一覧(25年）'!$D:$AE,26,0))</f>
        <v>40500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IF(K72="","",VLOOKUP(K72,'サイズ一覧(25年）'!$D:$AE,26,0))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IF(N72="","",VLOOKUP(N72,'サイズ一覧(25年）'!$D:$AE,26,0))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IF(V72="","",VLOOKUP(V72,'サイズ一覧(25年）'!$D:$AE,26,0))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IF(Y72="","",VLOOKUP(Y72,'サイズ一覧(25年）'!$D:$AE,26,0))</f>
        <v>16700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IF(AB72="","",VLOOKUP(AB72,'サイズ一覧(25年）'!$D:$AE,26,0))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IF(AE72="","",VLOOKUP(AE72,'サイズ一覧(25年）'!$D:$AE,26,0))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IF(AM72="","",VLOOKUP(AM72,'サイズ一覧(25年）'!$D:$AE,26,0))</f>
        <v>41600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IF(AP72="","",VLOOKUP(AP72,'サイズ一覧(25年）'!$D:$AE,26,0))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IF(AX72="","",VLOOKUP(AX72,'サイズ一覧(25年）'!$D:$AE,26,0))</f>
        <v>19500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740" t="s">
        <v>537</v>
      </c>
      <c r="D73" s="772" t="s">
        <v>468</v>
      </c>
      <c r="E73" s="736" t="s">
        <v>1763</v>
      </c>
      <c r="F73" s="736" t="str">
        <f>IF(E73="","",(VLOOKUP(E73,'サイズ一覧(25年）'!$D:$AG,13,0)))</f>
        <v>★⑨</v>
      </c>
      <c r="G73" s="773">
        <f>IF(E73="","",VLOOKUP(E73,'サイズ一覧(25年）'!$D:$AE,26,0))</f>
        <v>47400</v>
      </c>
      <c r="H73" s="734" t="s">
        <v>1824</v>
      </c>
      <c r="I73" s="736" t="str">
        <f>IF(H73="","",(VLOOKUP(H73,'サイズ一覧(25年）'!$D:$AG,13,0)))</f>
        <v>△★</v>
      </c>
      <c r="J73" s="773">
        <f>IF(H73="","",VLOOKUP(H73,'サイズ一覧(25年）'!$D:$AE,26,0))</f>
        <v>43400</v>
      </c>
      <c r="K73" s="736"/>
      <c r="L73" s="736" t="str">
        <f>IF(K73="","",(VLOOKUP(K73,'サイズ一覧(25年）'!$D:$AG,13,0)))</f>
        <v/>
      </c>
      <c r="M73" s="774" t="str">
        <f>IF(K73="","",VLOOKUP(K73,'サイズ一覧(25年）'!$D:$AE,26,0))</f>
        <v/>
      </c>
      <c r="N73" s="738"/>
      <c r="O73" s="703" t="str">
        <f>IF(N73="","",(VLOOKUP(N73,'サイズ一覧(25年）'!$D:$AG,13,0)))</f>
        <v/>
      </c>
      <c r="P73" s="704" t="str">
        <f>IF(N73="","",VLOOKUP(N73,'サイズ一覧(25年）'!$D:$AE,26,0))</f>
        <v/>
      </c>
      <c r="Q73" s="175"/>
      <c r="R73" s="525">
        <v>12</v>
      </c>
      <c r="S73" s="378">
        <v>70</v>
      </c>
      <c r="T73" s="771" t="s">
        <v>108</v>
      </c>
      <c r="U73" s="707" t="s">
        <v>358</v>
      </c>
      <c r="V73" s="709"/>
      <c r="W73" s="707" t="str">
        <f>IF(V73="","",(VLOOKUP(V73,'サイズ一覧(25年）'!$D:$AG,13,0)))</f>
        <v/>
      </c>
      <c r="X73" s="670" t="str">
        <f>IF(V73="","",VLOOKUP(V73,'サイズ一覧(25年）'!$D:$AE,26,0))</f>
        <v/>
      </c>
      <c r="Y73" s="709"/>
      <c r="Z73" s="707" t="str">
        <f>IF(Y73="","",(VLOOKUP(Y73,'サイズ一覧(25年）'!$D:$AG,13,0)))</f>
        <v/>
      </c>
      <c r="AA73" s="670" t="str">
        <f>IF(Y73="","",VLOOKUP(Y73,'サイズ一覧(25年）'!$D:$AE,26,0))</f>
        <v/>
      </c>
      <c r="AB73" s="709"/>
      <c r="AC73" s="707" t="str">
        <f>IF(AB73="","",(VLOOKUP(AB73,'サイズ一覧(25年）'!$D:$AG,13,0)))</f>
        <v/>
      </c>
      <c r="AD73" s="670" t="str">
        <f>IF(AB73="","",VLOOKUP(AB73,'サイズ一覧(25年）'!$D:$AE,26,0))</f>
        <v/>
      </c>
      <c r="AE73" s="709" t="s">
        <v>673</v>
      </c>
      <c r="AF73" s="707" t="str">
        <f>IF(AE73="","",(VLOOKUP(AE73,'サイズ一覧(25年）'!$D:$AG,13,0)))</f>
        <v/>
      </c>
      <c r="AG73" s="671">
        <f>IF(AE73="","",VLOOKUP(AE73,'サイズ一覧(25年）'!$D:$AE,26,0))</f>
        <v>9700</v>
      </c>
      <c r="AH73" s="175"/>
      <c r="AI73" s="319"/>
      <c r="AJ73" s="311"/>
      <c r="AK73" s="700" t="s">
        <v>981</v>
      </c>
      <c r="AL73" s="734" t="s">
        <v>892</v>
      </c>
      <c r="AM73" s="729" t="s">
        <v>699</v>
      </c>
      <c r="AN73" s="736" t="str">
        <f>IF(AM73="","",(VLOOKUP(AM73,'サイズ一覧(25年）'!$D:$AG,13,0)))</f>
        <v/>
      </c>
      <c r="AO73" s="737">
        <f>IF(AM73="","",VLOOKUP(AM73,'サイズ一覧(25年）'!$D:$AE,26,0))</f>
        <v>43600</v>
      </c>
      <c r="AP73" s="738"/>
      <c r="AQ73" s="736" t="str">
        <f>IF(AP73="","",(VLOOKUP(AP73,'サイズ一覧(25年）'!$D:$AG,13,0)))</f>
        <v/>
      </c>
      <c r="AR73" s="739" t="str">
        <f>IF(AP73="","",VLOOKUP(AP73,'サイズ一覧(25年）'!$D:$AE,26,0))</f>
        <v/>
      </c>
      <c r="AS73" s="587"/>
      <c r="AT73" s="328"/>
      <c r="AU73" s="830"/>
      <c r="AV73" s="800"/>
      <c r="AW73" s="861" t="s">
        <v>755</v>
      </c>
      <c r="AX73" s="777" t="s">
        <v>564</v>
      </c>
      <c r="AY73" s="784" t="str">
        <f>IF(AX73="","",(VLOOKUP(AX73,'サイズ一覧(25年）'!$D:$AG,13,0)))</f>
        <v/>
      </c>
      <c r="AZ73" s="728">
        <f>IF(AX73="","",VLOOKUP(AX73,'サイズ一覧(25年）'!$D:$AE,26,0))</f>
        <v>20400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IF(E74="","",VLOOKUP(E74,'サイズ一覧(25年）'!$D:$AE,26,0))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IF(H74="","",VLOOKUP(H74,'サイズ一覧(25年）'!$D:$AE,26,0))</f>
        <v>47700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IF(K74="","",VLOOKUP(K74,'サイズ一覧(25年）'!$D:$AE,26,0))</f>
        <v>44600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IF(N74="","",VLOOKUP(N74,'サイズ一覧(25年）'!$D:$AE,26,0))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IF(V74="","",VLOOKUP(V74,'サイズ一覧(25年）'!$D:$AE,26,0))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IF(Y74="","",VLOOKUP(Y74,'サイズ一覧(25年）'!$D:$AE,26,0))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IF(AB74="","",VLOOKUP(AB74,'サイズ一覧(25年）'!$D:$AE,26,0))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IF(AE74="","",VLOOKUP(AE74,'サイズ一覧(25年）'!$D:$AE,26,0))</f>
        <v>10800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IF(AM74="","",VLOOKUP(AM74,'サイズ一覧(25年）'!$D:$AE,26,0))</f>
        <v>34000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IF(AP74="","",VLOOKUP(AP74,'サイズ一覧(25年）'!$D:$AE,26,0))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IF(AX74="","",VLOOKUP(AX74,'サイズ一覧(25年）'!$D:$AE,26,0))</f>
        <v>20200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733"/>
      <c r="D75" s="704" t="s">
        <v>502</v>
      </c>
      <c r="E75" s="693" t="s">
        <v>1762</v>
      </c>
      <c r="F75" s="693" t="str">
        <f>IF(E75="","",(VLOOKUP(E75,'サイズ一覧(25年）'!$D:$AG,13,0)))</f>
        <v>★⑨</v>
      </c>
      <c r="G75" s="704">
        <f>IF(E75="","",VLOOKUP(E75,'サイズ一覧(25年）'!$D:$AE,26,0))</f>
        <v>50600</v>
      </c>
      <c r="H75" s="775"/>
      <c r="I75" s="693" t="str">
        <f>IF(H75="","",(VLOOKUP(H75,'サイズ一覧(25年）'!$D:$AG,13,0)))</f>
        <v/>
      </c>
      <c r="J75" s="704" t="str">
        <f>IF(H75="","",VLOOKUP(H75,'サイズ一覧(25年）'!$D:$AE,26,0))</f>
        <v/>
      </c>
      <c r="K75" s="693"/>
      <c r="L75" s="693" t="str">
        <f>IF(K75="","",(VLOOKUP(K75,'サイズ一覧(25年）'!$D:$AG,13,0)))</f>
        <v/>
      </c>
      <c r="M75" s="693" t="str">
        <f>IF(K75="","",VLOOKUP(K75,'サイズ一覧(25年）'!$D:$AE,26,0))</f>
        <v/>
      </c>
      <c r="N75" s="692"/>
      <c r="O75" s="693" t="str">
        <f>IF(N75="","",(VLOOKUP(N75,'サイズ一覧(25年）'!$D:$AG,13,0)))</f>
        <v/>
      </c>
      <c r="P75" s="704" t="str">
        <f>IF(N75="","",VLOOKUP(N75,'サイズ一覧(25年）'!$D:$AE,26,0))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740" t="s">
        <v>982</v>
      </c>
      <c r="AL75" s="730" t="s">
        <v>946</v>
      </c>
      <c r="AM75" s="731" t="s">
        <v>498</v>
      </c>
      <c r="AN75" s="703" t="str">
        <f>IF(AM75="","",(VLOOKUP(AM75,'サイズ一覧(25年）'!$D:$AG,13,0)))</f>
        <v/>
      </c>
      <c r="AO75" s="732">
        <f>IF(AM75="","",VLOOKUP(AM75,'サイズ一覧(25年）'!$D:$AE,26,0))</f>
        <v>36600</v>
      </c>
      <c r="AP75" s="702"/>
      <c r="AQ75" s="703" t="str">
        <f>IF(AP75="","",(VLOOKUP(AP75,'サイズ一覧(25年）'!$D:$AG,13,0)))</f>
        <v/>
      </c>
      <c r="AR75" s="696" t="str">
        <f>IF(AP75="","",VLOOKUP(AP75,'サイズ一覧(25年）'!$D:$AE,26,0))</f>
        <v/>
      </c>
      <c r="AS75" s="587"/>
      <c r="AT75" s="328"/>
      <c r="AU75" s="830"/>
      <c r="AV75" s="800"/>
      <c r="AW75" s="861" t="s">
        <v>756</v>
      </c>
      <c r="AX75" s="831" t="s">
        <v>566</v>
      </c>
      <c r="AY75" s="780" t="str">
        <f>IF(AX75="","",(VLOOKUP(AX75,'サイズ一覧(25年）'!$D:$AG,13,0)))</f>
        <v/>
      </c>
      <c r="AZ75" s="728">
        <f>IF(AX75="","",VLOOKUP(AX75,'サイズ一覧(25年）'!$D:$AE,26,0))</f>
        <v>20900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IF(E76="","",VLOOKUP(E76,'サイズ一覧(25年）'!$D:$AE,26,0))</f>
        <v>54100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IF(H76="","",VLOOKUP(H76,'サイズ一覧(25年）'!$D:$AE,26,0))</f>
        <v>49600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IF(K76="","",VLOOKUP(K76,'サイズ一覧(25年）'!$D:$AE,26,0))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IF(N76="","",VLOOKUP(N76,'サイズ一覧(25年）'!$D:$AE,26,0))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IF(AM76="","",VLOOKUP(AM76,'サイズ一覧(25年）'!$D:$AE,26,0))</f>
        <v>38700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IF(AP76="","",VLOOKUP(AP76,'サイズ一覧(25年）'!$D:$AE,26,0))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IF(AX76="","",VLOOKUP(AX76,'サイズ一覧(25年）'!$D:$AE,26,0))</f>
        <v>23200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740" t="s">
        <v>1472</v>
      </c>
      <c r="D77" s="701" t="s">
        <v>521</v>
      </c>
      <c r="E77" s="703"/>
      <c r="F77" s="703" t="str">
        <f>IF(E77="","",(VLOOKUP(E77,'サイズ一覧(25年）'!$D:$AG,13,0)))</f>
        <v/>
      </c>
      <c r="G77" s="704" t="str">
        <f>IF(E77="","",VLOOKUP(E77,'サイズ一覧(25年）'!$D:$AE,26,0))</f>
        <v/>
      </c>
      <c r="H77" s="730" t="s">
        <v>1170</v>
      </c>
      <c r="I77" s="703" t="str">
        <f>IF(H77="","",(VLOOKUP(H77,'サイズ一覧(25年）'!$D:$AG,13,0)))</f>
        <v>◇</v>
      </c>
      <c r="J77" s="704">
        <f>IF(H77="","",VLOOKUP(H77,'サイズ一覧(25年）'!$D:$AE,26,0))</f>
        <v>55700</v>
      </c>
      <c r="K77" s="703"/>
      <c r="L77" s="703" t="str">
        <f>IF(K77="","",(VLOOKUP(K77,'サイズ一覧(25年）'!$D:$AG,13,0)))</f>
        <v/>
      </c>
      <c r="M77" s="693" t="str">
        <f>IF(K77="","",VLOOKUP(K77,'サイズ一覧(25年）'!$D:$AE,26,0))</f>
        <v/>
      </c>
      <c r="N77" s="702"/>
      <c r="O77" s="703" t="str">
        <f>IF(N77="","",(VLOOKUP(N77,'サイズ一覧(25年）'!$D:$AG,13,0)))</f>
        <v/>
      </c>
      <c r="P77" s="704" t="str">
        <f>IF(N77="","",VLOOKUP(N77,'サイズ一覧(25年）'!$D:$AE,26,0))</f>
        <v/>
      </c>
      <c r="Q77" s="175"/>
      <c r="R77" s="1030" t="s">
        <v>413</v>
      </c>
      <c r="S77" s="1030" t="s">
        <v>414</v>
      </c>
      <c r="T77" s="1027" t="s">
        <v>937</v>
      </c>
      <c r="U77" s="992"/>
      <c r="V77" s="1027" t="s">
        <v>587</v>
      </c>
      <c r="W77" s="1013"/>
      <c r="X77" s="992"/>
      <c r="Y77" s="1027" t="s">
        <v>587</v>
      </c>
      <c r="Z77" s="1013"/>
      <c r="AA77" s="992"/>
      <c r="AB77" s="1027" t="s">
        <v>587</v>
      </c>
      <c r="AC77" s="1013"/>
      <c r="AD77" s="992"/>
      <c r="AH77" s="175"/>
      <c r="AI77" s="319"/>
      <c r="AJ77" s="311"/>
      <c r="AK77" s="724" t="s">
        <v>1341</v>
      </c>
      <c r="AL77" s="725" t="s">
        <v>748</v>
      </c>
      <c r="AM77" s="796" t="s">
        <v>1302</v>
      </c>
      <c r="AN77" s="721" t="str">
        <f>IF(AM77="","",(VLOOKUP(AM77,'サイズ一覧(25年）'!$D:$AG,13,0)))</f>
        <v/>
      </c>
      <c r="AO77" s="727">
        <f>IF(AM77="","",VLOOKUP(AM77,'サイズ一覧(25年）'!$D:$AE,26,0))</f>
        <v>40000</v>
      </c>
      <c r="AP77" s="720"/>
      <c r="AQ77" s="721" t="str">
        <f>IF(AP77="","",(VLOOKUP(AP77,'サイズ一覧(25年）'!$D:$AG,13,0)))</f>
        <v/>
      </c>
      <c r="AR77" s="728" t="str">
        <f>IF(AP77="","",VLOOKUP(AP77,'サイズ一覧(25年）'!$D:$AE,26,0))</f>
        <v/>
      </c>
      <c r="AS77" s="587"/>
      <c r="AT77" s="310"/>
      <c r="AU77" s="830"/>
      <c r="AV77" s="800"/>
      <c r="AW77" s="861" t="s">
        <v>1119</v>
      </c>
      <c r="AX77" s="831" t="s">
        <v>569</v>
      </c>
      <c r="AY77" s="780" t="str">
        <f>IF(AX77="","",(VLOOKUP(AX77,'サイズ一覧(25年）'!$D:$AG,13,0)))</f>
        <v/>
      </c>
      <c r="AZ77" s="728">
        <f>IF(AX77="","",VLOOKUP(AX77,'サイズ一覧(25年）'!$D:$AE,26,0))</f>
        <v>24400</v>
      </c>
      <c r="BD77" s="587"/>
      <c r="BE77" s="587"/>
      <c r="BF77" s="587"/>
      <c r="BG77" s="587"/>
      <c r="BH77" s="1030" t="s">
        <v>413</v>
      </c>
      <c r="BI77" s="1027" t="s">
        <v>1113</v>
      </c>
      <c r="BJ77" s="992"/>
      <c r="BK77" s="1028" t="s">
        <v>1847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IF(E78="","",VLOOKUP(E78,'サイズ一覧(25年）'!$D:$AE,26,0))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IF(H78="","",VLOOKUP(H78,'サイズ一覧(25年）'!$D:$AE,26,0))</f>
        <v>59100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IF(K78="","",VLOOKUP(K78,'サイズ一覧(25年）'!$D:$AE,26,0))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IF(N78="","",VLOOKUP(N78,'サイズ一覧(25年）'!$D:$AE,26,0))</f>
        <v/>
      </c>
      <c r="Q78" s="175"/>
      <c r="R78" s="996"/>
      <c r="S78" s="996"/>
      <c r="T78" s="993"/>
      <c r="U78" s="994"/>
      <c r="V78" s="1033" t="s">
        <v>1247</v>
      </c>
      <c r="W78" s="1016"/>
      <c r="X78" s="994"/>
      <c r="Y78" s="1033" t="s">
        <v>670</v>
      </c>
      <c r="Z78" s="1016"/>
      <c r="AA78" s="994"/>
      <c r="AB78" s="103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IF(AM78="","",VLOOKUP(AM78,'サイズ一覧(25年）'!$D:$AE,26,0))</f>
        <v>38900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IF(AP78="","",VLOOKUP(AP78,'サイズ一覧(25年）'!$D:$AE,26,0))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IF(AX78="","",VLOOKUP(AX78,'サイズ一覧(25年）'!$D:$AE,26,0))</f>
        <v>12500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1028" t="s">
        <v>514</v>
      </c>
      <c r="BL78" s="998"/>
      <c r="BM78" s="999"/>
      <c r="BN78" s="1028" t="s">
        <v>515</v>
      </c>
      <c r="BO78" s="998"/>
      <c r="BP78" s="999"/>
      <c r="BQ78" s="1029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667" t="s">
        <v>1474</v>
      </c>
      <c r="D79" s="668" t="s">
        <v>538</v>
      </c>
      <c r="E79" s="707" t="s">
        <v>1767</v>
      </c>
      <c r="F79" s="707" t="str">
        <f>IF(E79="","",(VLOOKUP(E79,'サイズ一覧(25年）'!$D:$AG,13,0)))</f>
        <v>★⑨</v>
      </c>
      <c r="G79" s="671">
        <f>IF(E79="","",VLOOKUP(E79,'サイズ一覧(25年）'!$D:$AE,26,0))</f>
        <v>47900</v>
      </c>
      <c r="H79" s="705" t="s">
        <v>1840</v>
      </c>
      <c r="I79" s="707" t="str">
        <f>IF(H79="","",(VLOOKUP(H79,'サイズ一覧(25年）'!$D:$AG,13,0)))</f>
        <v>△★</v>
      </c>
      <c r="J79" s="671">
        <f>IF(H79="","",VLOOKUP(H79,'サイズ一覧(25年）'!$D:$AE,26,0))</f>
        <v>43900</v>
      </c>
      <c r="K79" s="707"/>
      <c r="L79" s="707" t="str">
        <f>IF(K79="","",(VLOOKUP(K79,'サイズ一覧(25年）'!$D:$AG,13,0)))</f>
        <v/>
      </c>
      <c r="M79" s="670" t="str">
        <f>IF(K79="","",VLOOKUP(K79,'サイズ一覧(25年）'!$D:$AE,26,0))</f>
        <v/>
      </c>
      <c r="N79" s="709"/>
      <c r="O79" s="707" t="str">
        <f>IF(N79="","",(VLOOKUP(N79,'サイズ一覧(25年）'!$D:$AG,13,0)))</f>
        <v/>
      </c>
      <c r="P79" s="671" t="str">
        <f>IF(N79="","",VLOOKUP(N79,'サイズ一覧(25年）'!$D:$AE,26,0))</f>
        <v/>
      </c>
      <c r="Q79" s="175"/>
      <c r="R79" s="306">
        <v>14</v>
      </c>
      <c r="S79" s="265">
        <v>80</v>
      </c>
      <c r="T79" s="771" t="s">
        <v>120</v>
      </c>
      <c r="U79" s="707" t="s">
        <v>336</v>
      </c>
      <c r="V79" s="709" t="s">
        <v>1264</v>
      </c>
      <c r="W79" s="707" t="str">
        <f>IF(V79="","",(VLOOKUP(V79,'サイズ一覧(25年）'!$D:$AG,13,0)))</f>
        <v/>
      </c>
      <c r="X79" s="670">
        <f>IF(V79="","",VLOOKUP(V79,'サイズ一覧(25年）'!$D:$AE,26,0))</f>
        <v>18300</v>
      </c>
      <c r="Y79" s="709"/>
      <c r="Z79" s="707" t="str">
        <f>IF(Y79="","",(VLOOKUP(Y79,'サイズ一覧(25年）'!$D:$AG,13,0)))</f>
        <v/>
      </c>
      <c r="AA79" s="670" t="str">
        <f>IF(Y79="","",VLOOKUP(Y79,'サイズ一覧(25年）'!$D:$AE,26,0))</f>
        <v/>
      </c>
      <c r="AB79" s="709"/>
      <c r="AC79" s="707" t="str">
        <f>IF(AB79="","",(VLOOKUP(AB79,'サイズ一覧(25年）'!$D:$AG,13,0)))</f>
        <v/>
      </c>
      <c r="AD79" s="671" t="str">
        <f>IF(AB79="","",VLOOKUP(AB79,'サイズ一覧(25年）'!$D:$AE,26,0))</f>
        <v/>
      </c>
      <c r="AH79" s="175"/>
      <c r="AI79" s="466"/>
      <c r="AJ79" s="311"/>
      <c r="AK79" s="676" t="s">
        <v>1513</v>
      </c>
      <c r="AL79" s="677" t="s">
        <v>1515</v>
      </c>
      <c r="AM79" s="832" t="s">
        <v>1512</v>
      </c>
      <c r="AN79" s="679" t="str">
        <f>IF(AM79="","",(VLOOKUP(AM79,'サイズ一覧(25年）'!$D:$AG,13,0)))</f>
        <v/>
      </c>
      <c r="AO79" s="680">
        <f>IF(AM79="","",VLOOKUP(AM79,'サイズ一覧(25年）'!$D:$AE,26,0))</f>
        <v>41900</v>
      </c>
      <c r="AP79" s="681"/>
      <c r="AQ79" s="679" t="str">
        <f>IF(AP79="","",(VLOOKUP(AP79,'サイズ一覧(25年）'!$D:$AG,13,0)))</f>
        <v/>
      </c>
      <c r="AR79" s="682" t="str">
        <f>IF(AP79="","",VLOOKUP(AP79,'サイズ一覧(25年）'!$D:$AE,26,0))</f>
        <v/>
      </c>
      <c r="AS79" s="587"/>
      <c r="AT79" s="328"/>
      <c r="AU79" s="830"/>
      <c r="AV79" s="800"/>
      <c r="AW79" s="861" t="s">
        <v>753</v>
      </c>
      <c r="AX79" s="831" t="s">
        <v>571</v>
      </c>
      <c r="AY79" s="785" t="str">
        <f>IF(AX79="","",(VLOOKUP(AX79,'サイズ一覧(25年）'!$D:$AG,13,0)))</f>
        <v/>
      </c>
      <c r="AZ79" s="728">
        <f>IF(AX79="","",VLOOKUP(AX79,'サイズ一覧(25年）'!$D:$AE,26,0))</f>
        <v>12800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IF(BK79="","",VLOOKUP(BK79,'サイズ一覧(25年）'!$D:$AE,26,0))</f>
        <v>21600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IF(BQ79="","",VLOOKUP(BQ79,'サイズ一覧(25年）'!$D:$AE,26,0))</f>
        <v>21600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IF(E80="","",VLOOKUP(E80,'サイズ一覧(25年）'!$D:$AE,26,0))</f>
        <v>52900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IF(H80="","",VLOOKUP(H80,'サイズ一覧(25年）'!$D:$AE,26,0))</f>
        <v>50000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IF(K80="","",VLOOKUP(K80,'サイズ一覧(25年）'!$D:$AE,26,0))</f>
        <v>46700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IF(N80="","",VLOOKUP(N80,'サイズ一覧(25年）'!$D:$AE,26,0))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IF(V80="","",VLOOKUP(V80,'サイズ一覧(25年）'!$D:$AE,26,0))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IF(Y80="","",VLOOKUP(Y80,'サイズ一覧(25年）'!$D:$AE,26,0))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IF(AB80="","",VLOOKUP(AB80,'サイズ一覧(25年）'!$D:$AE,26,0))</f>
        <v>17200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IF(AM80="","",VLOOKUP(AM80,'サイズ一覧(25年）'!$D:$AE,26,0))</f>
        <v>35500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IF(AP80="","",VLOOKUP(AP80,'サイズ一覧(25年）'!$D:$AE,26,0))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IF(AX80="","",VLOOKUP(AX80,'サイズ一覧(25年）'!$D:$AE,26,0))</f>
        <v>14400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IF(BK80="","",VLOOKUP(BK80,'サイズ一覧(25年）'!$D:$AE,26,0))</f>
        <v>23900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IF(BN80="","",VLOOKUP(BN80,'サイズ一覧(25年）'!$D:$AE,26,0))</f>
        <v>23900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IF(BQ80="","",VLOOKUP(BQ80,'サイズ一覧(25年）'!$D:$AE,26,0))</f>
        <v>23900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700" t="s">
        <v>1476</v>
      </c>
      <c r="D81" s="772" t="s">
        <v>419</v>
      </c>
      <c r="E81" s="736" t="s">
        <v>1765</v>
      </c>
      <c r="F81" s="736" t="str">
        <f>IF(E81="","",(VLOOKUP(E81,'サイズ一覧(25年）'!$D:$AG,13,0)))</f>
        <v>★⑨</v>
      </c>
      <c r="G81" s="773">
        <f>IF(E81="","",VLOOKUP(E81,'サイズ一覧(25年）'!$D:$AE,26,0))</f>
        <v>55700</v>
      </c>
      <c r="H81" s="734" t="s">
        <v>1174</v>
      </c>
      <c r="I81" s="736" t="str">
        <f>IF(H81="","",(VLOOKUP(H81,'サイズ一覧(25年）'!$D:$AG,13,0)))</f>
        <v>★</v>
      </c>
      <c r="J81" s="773">
        <f>IF(H81="","",VLOOKUP(H81,'サイズ一覧(25年）'!$D:$AE,26,0))</f>
        <v>52500</v>
      </c>
      <c r="K81" s="736"/>
      <c r="L81" s="736" t="str">
        <f>IF(K81="","",(VLOOKUP(K81,'サイズ一覧(25年）'!$D:$AG,13,0)))</f>
        <v/>
      </c>
      <c r="M81" s="774" t="str">
        <f>IF(K81="","",VLOOKUP(K81,'サイズ一覧(25年）'!$D:$AE,26,0))</f>
        <v/>
      </c>
      <c r="N81" s="738"/>
      <c r="O81" s="736" t="str">
        <f>IF(N81="","",(VLOOKUP(N81,'サイズ一覧(25年）'!$D:$AG,13,0)))</f>
        <v/>
      </c>
      <c r="P81" s="773" t="str">
        <f>IF(N81="","",VLOOKUP(N81,'サイズ一覧(25年）'!$D:$AE,26,0))</f>
        <v/>
      </c>
      <c r="Q81" s="175"/>
      <c r="R81" s="306">
        <v>13</v>
      </c>
      <c r="S81" s="265">
        <v>80</v>
      </c>
      <c r="T81" s="683" t="s">
        <v>104</v>
      </c>
      <c r="U81" s="685" t="s">
        <v>384</v>
      </c>
      <c r="V81" s="755"/>
      <c r="W81" s="747" t="str">
        <f>IF(V81="","",(VLOOKUP(V81,'サイズ一覧(25年）'!$D:$AG,13,0)))</f>
        <v/>
      </c>
      <c r="X81" s="768" t="str">
        <f>IF(V81="","",VLOOKUP(V81,'サイズ一覧(25年）'!$D:$AE,26,0))</f>
        <v/>
      </c>
      <c r="Y81" s="755" t="s">
        <v>666</v>
      </c>
      <c r="Z81" s="747" t="str">
        <f>IF(Y81="","",(VLOOKUP(Y81,'サイズ一覧(25年）'!$D:$AG,13,0)))</f>
        <v>△</v>
      </c>
      <c r="AA81" s="768">
        <f>IF(Y81="","",VLOOKUP(Y81,'サイズ一覧(25年）'!$D:$AE,26,0))</f>
        <v>10400</v>
      </c>
      <c r="AB81" s="755"/>
      <c r="AC81" s="747" t="str">
        <f>IF(AB81="","",(VLOOKUP(AB81,'サイズ一覧(25年）'!$D:$AG,13,0)))</f>
        <v/>
      </c>
      <c r="AD81" s="750" t="str">
        <f>IF(AB81="","",VLOOKUP(AB81,'サイズ一覧(25年）'!$D:$AE,26,0))</f>
        <v/>
      </c>
      <c r="AH81" s="175"/>
      <c r="AI81" s="319"/>
      <c r="AJ81" s="378">
        <v>60</v>
      </c>
      <c r="AK81" s="667" t="s">
        <v>983</v>
      </c>
      <c r="AL81" s="705" t="s">
        <v>522</v>
      </c>
      <c r="AM81" s="771"/>
      <c r="AN81" s="707" t="str">
        <f>IF(AM81="","",(VLOOKUP(AM81,'サイズ一覧(25年）'!$D:$AG,13,0)))</f>
        <v/>
      </c>
      <c r="AO81" s="708" t="str">
        <f>IF(AM81="","",VLOOKUP(AM81,'サイズ一覧(25年）'!$D:$AE,26,0))</f>
        <v/>
      </c>
      <c r="AP81" s="709" t="s">
        <v>1098</v>
      </c>
      <c r="AQ81" s="707" t="str">
        <f>IF(AP81="","",(VLOOKUP(AP81,'サイズ一覧(25年）'!$D:$AG,13,0)))</f>
        <v/>
      </c>
      <c r="AR81" s="710">
        <f>IF(AP81="","",VLOOKUP(AP81,'サイズ一覧(25年）'!$D:$AE,26,0))</f>
        <v>30600</v>
      </c>
      <c r="AS81" s="587"/>
      <c r="AT81" s="328"/>
      <c r="AU81" s="830"/>
      <c r="AV81" s="800"/>
      <c r="AW81" s="861" t="s">
        <v>760</v>
      </c>
      <c r="AX81" s="831" t="s">
        <v>573</v>
      </c>
      <c r="AY81" s="780" t="str">
        <f>IF(AX81="","",(VLOOKUP(AX81,'サイズ一覧(25年）'!$D:$AG,13,0)))</f>
        <v/>
      </c>
      <c r="AZ81" s="728">
        <f>IF(AX81="","",VLOOKUP(AX81,'サイズ一覧(25年）'!$D:$AE,26,0))</f>
        <v>15100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IF(BK81="","",VLOOKUP(BK81,'サイズ一覧(25年）'!$D:$AE,26,0))</f>
        <v>16000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IF(BN81="","",VLOOKUP(BN81,'サイズ一覧(25年）'!$D:$AE,26,0))</f>
        <v>16000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IF(BQ81="","",VLOOKUP(BQ81,'サイズ一覧(25年）'!$D:$AE,26,0))</f>
        <v>16000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IF(E82="","",VLOOKUP(E82,'サイズ一覧(25年）'!$D:$AE,26,0))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IF(H82="","",VLOOKUP(H82,'サイズ一覧(25年）'!$D:$AE,26,0))</f>
        <v>55100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IF(K82="","",VLOOKUP(K82,'サイズ一覧(25年）'!$D:$AE,26,0))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IF(N82="","",VLOOKUP(N82,'サイズ一覧(25年）'!$D:$AE,26,0))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IF(V82="","",VLOOKUP(V82,'サイズ一覧(25年）'!$D:$AE,26,0))</f>
        <v>11200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IF(Y82="","",VLOOKUP(Y82,'サイズ一覧(25年）'!$D:$AE,26,0))</f>
        <v>10400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IF(AB82="","",VLOOKUP(AB82,'サイズ一覧(25年）'!$D:$AE,26,0))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IF(AM82="","",VLOOKUP(AM82,'サイズ一覧(25年）'!$D:$AE,26,0))</f>
        <v>32400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IF(AP82="","",VLOOKUP(AP82,'サイズ一覧(25年）'!$D:$AE,26,0))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IF(AX82="","",VLOOKUP(AX82,'サイズ一覧(25年）'!$D:$AE,26,0))</f>
        <v>15500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673" t="s">
        <v>501</v>
      </c>
      <c r="D83" s="668" t="s">
        <v>502</v>
      </c>
      <c r="E83" s="707"/>
      <c r="F83" s="707" t="str">
        <f>IF(E83="","",(VLOOKUP(E83,'サイズ一覧(25年）'!$D:$AG,13,0)))</f>
        <v/>
      </c>
      <c r="G83" s="671" t="str">
        <f>IF(E83="","",VLOOKUP(E83,'サイズ一覧(25年）'!$D:$AE,26,0))</f>
        <v/>
      </c>
      <c r="H83" s="705"/>
      <c r="I83" s="707" t="str">
        <f>IF(H83="","",(VLOOKUP(H83,'サイズ一覧(25年）'!$D:$AG,13,0)))</f>
        <v/>
      </c>
      <c r="J83" s="671" t="str">
        <f>IF(H83="","",VLOOKUP(H83,'サイズ一覧(25年）'!$D:$AE,26,0))</f>
        <v/>
      </c>
      <c r="K83" s="707" t="s">
        <v>625</v>
      </c>
      <c r="L83" s="707" t="str">
        <f>IF(K83="","",(VLOOKUP(K83,'サイズ一覧(25年）'!$D:$AG,13,0)))</f>
        <v>△</v>
      </c>
      <c r="M83" s="670">
        <f>IF(K83="","",VLOOKUP(K83,'サイズ一覧(25年）'!$D:$AE,26,0))</f>
        <v>43200</v>
      </c>
      <c r="N83" s="709"/>
      <c r="O83" s="707" t="str">
        <f>IF(N83="","",(VLOOKUP(N83,'サイズ一覧(25年）'!$D:$AG,13,0)))</f>
        <v/>
      </c>
      <c r="P83" s="671" t="str">
        <f>IF(N83="","",VLOOKUP(N83,'サイズ一覧(25年）'!$D:$AE,26,0))</f>
        <v/>
      </c>
      <c r="Q83" s="175"/>
      <c r="R83" s="255"/>
      <c r="S83" s="348"/>
      <c r="T83" s="731" t="s">
        <v>106</v>
      </c>
      <c r="U83" s="703" t="s">
        <v>348</v>
      </c>
      <c r="V83" s="702" t="s">
        <v>1259</v>
      </c>
      <c r="W83" s="703" t="str">
        <f>IF(V83="","",(VLOOKUP(V83,'サイズ一覧(25年）'!$D:$AG,13,0)))</f>
        <v/>
      </c>
      <c r="X83" s="693">
        <f>IF(V83="","",VLOOKUP(V83,'サイズ一覧(25年）'!$D:$AE,26,0))</f>
        <v>13200</v>
      </c>
      <c r="Y83" s="702" t="s">
        <v>668</v>
      </c>
      <c r="Z83" s="703" t="str">
        <f>IF(Y83="","",(VLOOKUP(Y83,'サイズ一覧(25年）'!$D:$AG,13,0)))</f>
        <v>△</v>
      </c>
      <c r="AA83" s="693">
        <f>IF(Y83="","",VLOOKUP(Y83,'サイズ一覧(25年）'!$D:$AE,26,0))</f>
        <v>12100</v>
      </c>
      <c r="AB83" s="702"/>
      <c r="AC83" s="703" t="str">
        <f>IF(AB83="","",(VLOOKUP(AB83,'サイズ一覧(25年）'!$D:$AG,13,0)))</f>
        <v/>
      </c>
      <c r="AD83" s="750" t="str">
        <f>IF(AB83="","",VLOOKUP(AB83,'サイズ一覧(25年）'!$D:$AE,26,0))</f>
        <v/>
      </c>
      <c r="AH83" s="175"/>
      <c r="AI83" s="319"/>
      <c r="AJ83" s="320"/>
      <c r="AK83" s="718" t="s">
        <v>984</v>
      </c>
      <c r="AL83" s="766" t="s">
        <v>832</v>
      </c>
      <c r="AM83" s="752" t="s">
        <v>701</v>
      </c>
      <c r="AN83" s="747" t="str">
        <f>IF(AM83="","",(VLOOKUP(AM83,'サイズ一覧(25年）'!$D:$AG,13,0)))</f>
        <v/>
      </c>
      <c r="AO83" s="753">
        <f>IF(AM83="","",VLOOKUP(AM83,'サイズ一覧(25年）'!$D:$AE,26,0))</f>
        <v>35100</v>
      </c>
      <c r="AP83" s="755"/>
      <c r="AQ83" s="747" t="str">
        <f>IF(AP83="","",(VLOOKUP(AP83,'サイズ一覧(25年）'!$D:$AG,13,0)))</f>
        <v/>
      </c>
      <c r="AR83" s="756" t="str">
        <f>IF(AP83="","",VLOOKUP(AP83,'サイズ一覧(25年）'!$D:$AE,26,0))</f>
        <v/>
      </c>
      <c r="AS83" s="587"/>
      <c r="AT83" s="328"/>
      <c r="AU83" s="830"/>
      <c r="AV83" s="800"/>
      <c r="AW83" s="861" t="s">
        <v>752</v>
      </c>
      <c r="AX83" s="777" t="s">
        <v>575</v>
      </c>
      <c r="AY83" s="784" t="str">
        <f>IF(AX83="","",(VLOOKUP(AX83,'サイズ一覧(25年）'!$D:$AG,13,0)))</f>
        <v/>
      </c>
      <c r="AZ83" s="812">
        <f>IF(AX83="","",VLOOKUP(AX83,'サイズ一覧(25年）'!$D:$AE,26,0))</f>
        <v>16400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IF(E84="","",VLOOKUP(E84,'サイズ一覧(25年）'!$D:$AE,26,0))</f>
        <v>48900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IF(H84="","",VLOOKUP(H84,'サイズ一覧(25年）'!$D:$AE,26,0))</f>
        <v>46100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IF(K84="","",VLOOKUP(K84,'サイズ一覧(25年）'!$D:$AE,26,0))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IF(N84="","",VLOOKUP(N84,'サイズ一覧(25年）'!$D:$AE,26,0))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IF(V84="","",VLOOKUP(V84,'サイズ一覧(25年）'!$D:$AE,26,0))</f>
        <v>14500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IF(Y84="","",VLOOKUP(Y84,'サイズ一覧(25年）'!$D:$AE,26,0))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IF(AB84="","",VLOOKUP(AB84,'サイズ一覧(25年）'!$D:$AE,26,0))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IF(AM84="","",VLOOKUP(AM84,'サイズ一覧(25年）'!$D:$AE,26,0))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IF(AP84="","",VLOOKUP(AP84,'サイズ一覧(25年）'!$D:$AE,26,0))</f>
        <v>34200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IF(AX84="","",VLOOKUP(AX84,'サイズ一覧(25年）'!$D:$AE,26,0))</f>
        <v>18500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740" t="s">
        <v>1478</v>
      </c>
      <c r="D85" s="701" t="s">
        <v>521</v>
      </c>
      <c r="E85" s="703" t="s">
        <v>1769</v>
      </c>
      <c r="F85" s="703" t="str">
        <f>IF(E85="","",(VLOOKUP(E85,'サイズ一覧(25年）'!$D:$AG,13,0)))</f>
        <v>⑨</v>
      </c>
      <c r="G85" s="704">
        <f>IF(E85="","",VLOOKUP(E85,'サイズ一覧(25年）'!$D:$AE,26,0))</f>
        <v>50800</v>
      </c>
      <c r="H85" s="730" t="s">
        <v>1176</v>
      </c>
      <c r="I85" s="703" t="str">
        <f>IF(H85="","",(VLOOKUP(H85,'サイズ一覧(25年）'!$D:$AG,13,0)))</f>
        <v/>
      </c>
      <c r="J85" s="704">
        <f>IF(H85="","",VLOOKUP(H85,'サイズ一覧(25年）'!$D:$AE,26,0))</f>
        <v>47900</v>
      </c>
      <c r="K85" s="703" t="s">
        <v>626</v>
      </c>
      <c r="L85" s="703" t="str">
        <f>IF(K85="","",(VLOOKUP(K85,'サイズ一覧(25年）'!$D:$AG,13,0)))</f>
        <v>△</v>
      </c>
      <c r="M85" s="693">
        <f>IF(K85="","",VLOOKUP(K85,'サイズ一覧(25年）'!$D:$AE,26,0))</f>
        <v>44800</v>
      </c>
      <c r="N85" s="702"/>
      <c r="O85" s="703" t="str">
        <f>IF(N85="","",(VLOOKUP(N85,'サイズ一覧(25年）'!$D:$AG,13,0)))</f>
        <v/>
      </c>
      <c r="P85" s="704" t="str">
        <f>IF(N85="","",VLOOKUP(N85,'サイズ一覧(25年）'!$D:$AE,26,0))</f>
        <v/>
      </c>
      <c r="Q85" s="175"/>
      <c r="R85" s="306">
        <v>12</v>
      </c>
      <c r="S85" s="265">
        <v>80</v>
      </c>
      <c r="T85" s="771" t="s">
        <v>110</v>
      </c>
      <c r="U85" s="707" t="s">
        <v>393</v>
      </c>
      <c r="V85" s="709"/>
      <c r="W85" s="707" t="str">
        <f>IF(V85="","",(VLOOKUP(V85,'サイズ一覧(25年）'!$D:$AG,13,0)))</f>
        <v/>
      </c>
      <c r="X85" s="670" t="str">
        <f>IF(V85="","",VLOOKUP(V85,'サイズ一覧(25年）'!$D:$AE,26,0))</f>
        <v/>
      </c>
      <c r="Y85" s="709"/>
      <c r="Z85" s="707" t="str">
        <f>IF(Y85="","",(VLOOKUP(Y85,'サイズ一覧(25年）'!$D:$AG,13,0)))</f>
        <v/>
      </c>
      <c r="AA85" s="670" t="str">
        <f>IF(Y85="","",VLOOKUP(Y85,'サイズ一覧(25年）'!$D:$AE,26,0))</f>
        <v/>
      </c>
      <c r="AB85" s="709" t="s">
        <v>675</v>
      </c>
      <c r="AC85" s="707" t="str">
        <f>IF(AB85="","",(VLOOKUP(AB85,'サイズ一覧(25年）'!$D:$AG,13,0)))</f>
        <v/>
      </c>
      <c r="AD85" s="671">
        <f>IF(AB85="","",VLOOKUP(AB85,'サイズ一覧(25年）'!$D:$AE,26,0))</f>
        <v>8700</v>
      </c>
      <c r="AH85" s="175"/>
      <c r="AI85" s="319"/>
      <c r="AJ85" s="320">
        <v>65</v>
      </c>
      <c r="AK85" s="667" t="s">
        <v>747</v>
      </c>
      <c r="AL85" s="705" t="s">
        <v>529</v>
      </c>
      <c r="AM85" s="771" t="s">
        <v>702</v>
      </c>
      <c r="AN85" s="707" t="str">
        <f>IF(AM85="","",(VLOOKUP(AM85,'サイズ一覧(25年）'!$D:$AG,13,0)))</f>
        <v/>
      </c>
      <c r="AO85" s="708">
        <f>IF(AM85="","",VLOOKUP(AM85,'サイズ一覧(25年）'!$D:$AE,26,0))</f>
        <v>31400</v>
      </c>
      <c r="AP85" s="709"/>
      <c r="AQ85" s="707" t="str">
        <f>IF(AP85="","",(VLOOKUP(AP85,'サイズ一覧(25年）'!$D:$AG,13,0)))</f>
        <v/>
      </c>
      <c r="AR85" s="710" t="str">
        <f>IF(AP85="","",VLOOKUP(AP85,'サイズ一覧(25年）'!$D:$AE,26,0))</f>
        <v/>
      </c>
      <c r="AS85" s="587"/>
      <c r="AT85" s="328">
        <v>12</v>
      </c>
      <c r="AU85" s="825" t="s">
        <v>111</v>
      </c>
      <c r="AV85" s="826"/>
      <c r="AW85" s="858" t="s">
        <v>762</v>
      </c>
      <c r="AX85" s="827" t="s">
        <v>577</v>
      </c>
      <c r="AY85" s="760" t="str">
        <f>IF(AX85="","",(VLOOKUP(AX85,'サイズ一覧(25年）'!$D:$AG,13,0)))</f>
        <v/>
      </c>
      <c r="AZ85" s="710">
        <f>IF(AX85="","",VLOOKUP(AX85,'サイズ一覧(25年）'!$D:$AE,26,0))</f>
        <v>9800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IF(E86="","",VLOOKUP(E86,'サイズ一覧(25年）'!$D:$AE,26,0))</f>
        <v>53700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IF(H86="","",VLOOKUP(H86,'サイズ一覧(25年）'!$D:$AE,26,0))</f>
        <v>50700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IF(K86="","",VLOOKUP(K86,'サイズ一覧(25年）'!$D:$AE,26,0))</f>
        <v>47400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IF(N86="","",VLOOKUP(N86,'サイズ一覧(25年）'!$D:$AE,26,0))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IF(V86="","",VLOOKUP(V86,'サイズ一覧(25年）'!$D:$AE,26,0))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IF(Y86="","",VLOOKUP(Y86,'サイズ一覧(25年）'!$D:$AE,26,0))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IF(AB86="","",VLOOKUP(AB86,'サイズ一覧(25年）'!$D:$AE,26,0))</f>
        <v>9600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IF(AM86="","",VLOOKUP(AM86,'サイズ一覧(25年）'!$D:$AE,26,0))</f>
        <v>28600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IF(AP86="","",VLOOKUP(AP86,'サイズ一覧(25年）'!$D:$AE,26,0))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IF(AX86="","",VLOOKUP(AX86,'サイズ一覧(25年）'!$D:$AE,26,0))</f>
        <v>12600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724" t="s">
        <v>901</v>
      </c>
      <c r="D87" s="719" t="s">
        <v>529</v>
      </c>
      <c r="E87" s="721"/>
      <c r="F87" s="721" t="str">
        <f>IF(E87="","",(VLOOKUP(E87,'サイズ一覧(25年）'!$D:$AG,13,0)))</f>
        <v/>
      </c>
      <c r="G87" s="722" t="str">
        <f>IF(E87="","",VLOOKUP(E87,'サイズ一覧(25年）'!$D:$AE,26,0))</f>
        <v/>
      </c>
      <c r="H87" s="725" t="s">
        <v>1178</v>
      </c>
      <c r="I87" s="721" t="str">
        <f>IF(H87="","",(VLOOKUP(H87,'サイズ一覧(25年）'!$D:$AG,13,0)))</f>
        <v>△◇</v>
      </c>
      <c r="J87" s="722">
        <f>IF(H87="","",VLOOKUP(H87,'サイズ一覧(25年）'!$D:$AE,26,0))</f>
        <v>51800</v>
      </c>
      <c r="K87" s="721"/>
      <c r="L87" s="721" t="str">
        <f>IF(K87="","",(VLOOKUP(K87,'サイズ一覧(25年）'!$D:$AG,13,0)))</f>
        <v/>
      </c>
      <c r="M87" s="723" t="str">
        <f>IF(K87="","",VLOOKUP(K87,'サイズ一覧(25年）'!$D:$AE,26,0))</f>
        <v/>
      </c>
      <c r="N87" s="720"/>
      <c r="O87" s="721" t="str">
        <f>IF(N87="","",(VLOOKUP(N87,'サイズ一覧(25年）'!$D:$AG,13,0)))</f>
        <v/>
      </c>
      <c r="P87" s="722" t="str">
        <f>IF(N87="","",VLOOKUP(N87,'サイズ一覧(25年）'!$D:$AE,26,0))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733"/>
      <c r="AL87" s="730" t="s">
        <v>1811</v>
      </c>
      <c r="AM87" s="731" t="s">
        <v>1812</v>
      </c>
      <c r="AN87" s="703" t="str">
        <f>IF(AM87="","",(VLOOKUP(AM87,'サイズ一覧(25年）'!$D:$AG,13,0)))</f>
        <v/>
      </c>
      <c r="AO87" s="732">
        <f>IF(AM87="","",VLOOKUP(AM87,'サイズ一覧(25年）'!$D:$AE,26,0))</f>
        <v>30300</v>
      </c>
      <c r="AP87" s="702"/>
      <c r="AQ87" s="703" t="str">
        <f>IF(AP87="","",(VLOOKUP(AP87,'サイズ一覧(25年）'!$D:$AG,13,0)))</f>
        <v/>
      </c>
      <c r="AR87" s="696" t="str">
        <f>IF(AP87="","",VLOOKUP(AP87,'サイズ一覧(25年）'!$D:$AE,26,0))</f>
        <v/>
      </c>
      <c r="AS87" s="587"/>
      <c r="AT87" s="328"/>
      <c r="AU87" s="825" t="s">
        <v>585</v>
      </c>
      <c r="AV87" s="826"/>
      <c r="AW87" s="858" t="s">
        <v>764</v>
      </c>
      <c r="AX87" s="827" t="s">
        <v>579</v>
      </c>
      <c r="AY87" s="760" t="str">
        <f>IF(AX87="","",(VLOOKUP(AX87,'サイズ一覧(25年）'!$D:$AG,13,0)))</f>
        <v/>
      </c>
      <c r="AZ87" s="710">
        <f>IF(AX87="","",VLOOKUP(AX87,'サイズ一覧(25年）'!$D:$AE,26,0))</f>
        <v>13700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IF(E88="","",VLOOKUP(E88,'サイズ一覧(25年）'!$D:$AE,26,0))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IF(H88="","",VLOOKUP(H88,'サイズ一覧(25年）'!$D:$AE,26,0))</f>
        <v>38700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IF(K88="","",VLOOKUP(K88,'サイズ一覧(25年）'!$D:$AE,26,0))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IF(N88="","",VLOOKUP(N88,'サイズ一覧(25年）'!$D:$AE,26,0))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IF(AM88="","",VLOOKUP(AM88,'サイズ一覧(25年）'!$D:$AE,26,0))</f>
        <v>32900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IF(AP88="","",VLOOKUP(AP88,'サイズ一覧(25年）'!$D:$AE,26,0))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IF(AX88="","",VLOOKUP(AX88,'サイズ一覧(25年）'!$D:$AE,26,0))</f>
        <v>14400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724" t="s">
        <v>505</v>
      </c>
      <c r="D89" s="719" t="s">
        <v>506</v>
      </c>
      <c r="E89" s="721"/>
      <c r="F89" s="721" t="str">
        <f>IF(E89="","",(VLOOKUP(E89,'サイズ一覧(25年）'!$D:$AG,13,0)))</f>
        <v/>
      </c>
      <c r="G89" s="722" t="str">
        <f>IF(E89="","",VLOOKUP(E89,'サイズ一覧(25年）'!$D:$AE,26,0))</f>
        <v/>
      </c>
      <c r="H89" s="725"/>
      <c r="I89" s="721" t="str">
        <f>IF(H89="","",(VLOOKUP(H89,'サイズ一覧(25年）'!$D:$AG,13,0)))</f>
        <v/>
      </c>
      <c r="J89" s="722" t="str">
        <f>IF(H89="","",VLOOKUP(H89,'サイズ一覧(25年）'!$D:$AE,26,0))</f>
        <v/>
      </c>
      <c r="K89" s="721"/>
      <c r="L89" s="721" t="str">
        <f>IF(K89="","",(VLOOKUP(K89,'サイズ一覧(25年）'!$D:$AG,13,0)))</f>
        <v/>
      </c>
      <c r="M89" s="723" t="str">
        <f>IF(K89="","",VLOOKUP(K89,'サイズ一覧(25年）'!$D:$AE,26,0))</f>
        <v/>
      </c>
      <c r="N89" s="720" t="s">
        <v>540</v>
      </c>
      <c r="O89" s="721" t="str">
        <f>IF(N89="","",(VLOOKUP(N89,'サイズ一覧(25年）'!$D:$AG,13,0)))</f>
        <v>△★</v>
      </c>
      <c r="P89" s="722">
        <f>IF(N89="","",VLOOKUP(N89,'サイズ一覧(25年）'!$D:$AE,26,0))</f>
        <v>37500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740" t="s">
        <v>152</v>
      </c>
      <c r="AL89" s="730" t="s">
        <v>381</v>
      </c>
      <c r="AM89" s="683" t="s">
        <v>432</v>
      </c>
      <c r="AN89" s="685" t="str">
        <f>IF(AM89="","",(VLOOKUP(AM89,'サイズ一覧(25年）'!$D:$AG,13,0)))</f>
        <v/>
      </c>
      <c r="AO89" s="686">
        <f>IF(AM89="","",VLOOKUP(AM89,'サイズ一覧(25年）'!$D:$AE,26,0))</f>
        <v>34900</v>
      </c>
      <c r="AP89" s="688"/>
      <c r="AQ89" s="685" t="str">
        <f>IF(AP89="","",(VLOOKUP(AP89,'サイズ一覧(25年）'!$D:$AG,13,0)))</f>
        <v/>
      </c>
      <c r="AR89" s="696" t="str">
        <f>IF(AP89="","",VLOOKUP(AP89,'サイズ一覧(25年）'!$D:$AE,26,0))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IF(E90="","",VLOOKUP(E90,'サイズ一覧(25年）'!$D:$AE,26,0))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IF(H90="","",VLOOKUP(H90,'サイズ一覧(25年）'!$D:$AE,26,0))</f>
        <v>32300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IF(K90="","",VLOOKUP(K90,'サイズ一覧(25年）'!$D:$AE,26,0))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IF(N90="","",VLOOKUP(N90,'サイズ一覧(25年）'!$D:$AE,26,0))</f>
        <v/>
      </c>
      <c r="Q90" s="175"/>
      <c r="R90" s="1030" t="s">
        <v>413</v>
      </c>
      <c r="S90" s="1030" t="s">
        <v>414</v>
      </c>
      <c r="T90" s="1027" t="s">
        <v>937</v>
      </c>
      <c r="U90" s="992"/>
      <c r="V90" s="1027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IF(AM90="","",VLOOKUP(AM90,'サイズ一覧(25年）'!$D:$AE,26,0))</f>
        <v>36300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IF(AP90="","",VLOOKUP(AP90,'サイズ一覧(25年）'!$D:$AE,26,0))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733" t="s">
        <v>867</v>
      </c>
      <c r="D91" s="749" t="s">
        <v>536</v>
      </c>
      <c r="E91" s="685"/>
      <c r="F91" s="685" t="str">
        <f>IF(E91="","",(VLOOKUP(E91,'サイズ一覧(25年）'!$D:$AG,13,0)))</f>
        <v/>
      </c>
      <c r="G91" s="704" t="str">
        <f>IF(E91="","",VLOOKUP(E91,'サイズ一覧(25年）'!$D:$AE,26,0))</f>
        <v/>
      </c>
      <c r="H91" s="684"/>
      <c r="I91" s="685" t="str">
        <f>IF(H91="","",(VLOOKUP(H91,'サイズ一覧(25年）'!$D:$AG,13,0)))</f>
        <v/>
      </c>
      <c r="J91" s="704" t="str">
        <f>IF(H91="","",VLOOKUP(H91,'サイズ一覧(25年）'!$D:$AE,26,0))</f>
        <v/>
      </c>
      <c r="K91" s="685" t="s">
        <v>868</v>
      </c>
      <c r="L91" s="685" t="str">
        <f>IF(K91="","",(VLOOKUP(K91,'サイズ一覧(25年）'!$D:$AG,13,0)))</f>
        <v/>
      </c>
      <c r="M91" s="693">
        <f>IF(K91="","",VLOOKUP(K91,'サイズ一覧(25年）'!$D:$AE,26,0))</f>
        <v>36800</v>
      </c>
      <c r="N91" s="688"/>
      <c r="O91" s="685" t="str">
        <f>IF(N91="","",(VLOOKUP(N91,'サイズ一覧(25年）'!$D:$AG,13,0)))</f>
        <v/>
      </c>
      <c r="P91" s="750" t="str">
        <f>IF(N91="","",VLOOKUP(N91,'サイズ一覧(25年）'!$D:$AE,26,0))</f>
        <v/>
      </c>
      <c r="Q91" s="175"/>
      <c r="R91" s="996"/>
      <c r="S91" s="996"/>
      <c r="T91" s="993"/>
      <c r="U91" s="994"/>
      <c r="V91" s="103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700" t="s">
        <v>154</v>
      </c>
      <c r="AL91" s="734" t="s">
        <v>986</v>
      </c>
      <c r="AM91" s="729" t="s">
        <v>703</v>
      </c>
      <c r="AN91" s="736" t="str">
        <f>IF(AM91="","",(VLOOKUP(AM91,'サイズ一覧(25年）'!$D:$AG,13,0)))</f>
        <v/>
      </c>
      <c r="AO91" s="737">
        <f>IF(AM91="","",VLOOKUP(AM91,'サイズ一覧(25年）'!$D:$AE,26,0))</f>
        <v>37400</v>
      </c>
      <c r="AP91" s="738"/>
      <c r="AQ91" s="736" t="str">
        <f>IF(AP91="","",(VLOOKUP(AP91,'サイズ一覧(25年）'!$D:$AG,13,0)))</f>
        <v/>
      </c>
      <c r="AR91" s="739" t="str">
        <f>IF(AP91="","",VLOOKUP(AP91,'サイズ一覧(25年）'!$D:$AE,26,0))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IF(E92="","",VLOOKUP(E92,'サイズ一覧(25年）'!$D:$AE,26,0))</f>
        <v>41900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IF(H92="","",VLOOKUP(H92,'サイズ一覧(25年）'!$D:$AE,26,0))</f>
        <v>38600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IF(K92="","",VLOOKUP(K92,'サイズ一覧(25年）'!$D:$AE,26,0))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IF(N92="","",VLOOKUP(N92,'サイズ一覧(25年）'!$D:$AE,26,0))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IF(V92="","",VLOOKUP(V92,'サイズ一覧(25年）'!$D:$AE,26,0))</f>
        <v>110300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IF(AM92="","",VLOOKUP(AM92,'サイズ一覧(25年）'!$D:$AE,26,0))</f>
        <v>40900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IF(AP92="","",VLOOKUP(AP92,'サイズ一覧(25年）'!$D:$AE,26,0))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740" t="s">
        <v>1481</v>
      </c>
      <c r="D93" s="701" t="s">
        <v>1470</v>
      </c>
      <c r="E93" s="703"/>
      <c r="F93" s="703" t="str">
        <f>IF(E93="","",(VLOOKUP(E93,'サイズ一覧(25年）'!$D:$AG,13,0)))</f>
        <v/>
      </c>
      <c r="G93" s="704" t="str">
        <f>IF(E93="","",VLOOKUP(E93,'サイズ一覧(25年）'!$D:$AE,26,0))</f>
        <v/>
      </c>
      <c r="H93" s="730"/>
      <c r="I93" s="703" t="str">
        <f>IF(H93="","",(VLOOKUP(H93,'サイズ一覧(25年）'!$D:$AG,13,0)))</f>
        <v/>
      </c>
      <c r="J93" s="704" t="str">
        <f>IF(H93="","",VLOOKUP(H93,'サイズ一覧(25年）'!$D:$AE,26,0))</f>
        <v/>
      </c>
      <c r="K93" s="703" t="s">
        <v>630</v>
      </c>
      <c r="L93" s="703" t="str">
        <f>IF(K93="","",(VLOOKUP(K93,'サイズ一覧(25年）'!$D:$AG,13,0)))</f>
        <v/>
      </c>
      <c r="M93" s="693">
        <f>IF(K93="","",VLOOKUP(K93,'サイズ一覧(25年）'!$D:$AE,26,0))</f>
        <v>42000</v>
      </c>
      <c r="N93" s="702"/>
      <c r="O93" s="703" t="str">
        <f>IF(N93="","",(VLOOKUP(N93,'サイズ一覧(25年）'!$D:$AG,13,0)))</f>
        <v/>
      </c>
      <c r="P93" s="704" t="str">
        <f>IF(N93="","",VLOOKUP(N93,'サイズ一覧(25年）'!$D:$AE,26,0))</f>
        <v/>
      </c>
      <c r="Q93" s="175"/>
      <c r="R93" s="632"/>
      <c r="S93" s="633">
        <v>45</v>
      </c>
      <c r="T93" s="835" t="s">
        <v>873</v>
      </c>
      <c r="U93" s="797" t="s">
        <v>529</v>
      </c>
      <c r="V93" s="836" t="s">
        <v>878</v>
      </c>
      <c r="W93" s="797" t="str">
        <f>IF(V93="","",(VLOOKUP(V93,'サイズ一覧(25年）'!$D:$AG,13,0)))</f>
        <v>◇</v>
      </c>
      <c r="X93" s="680">
        <f>IF(V93="","",VLOOKUP(V93,'サイズ一覧(25年）'!$D:$AE,26,0))</f>
        <v>76800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673" t="s">
        <v>988</v>
      </c>
      <c r="AL93" s="833" t="s">
        <v>948</v>
      </c>
      <c r="AM93" s="711"/>
      <c r="AN93" s="675" t="str">
        <f>IF(AM93="","",(VLOOKUP(AM93,'サイズ一覧(25年）'!$D:$AG,13,0)))</f>
        <v/>
      </c>
      <c r="AO93" s="743" t="str">
        <f>IF(AM93="","",VLOOKUP(AM93,'サイズ一覧(25年）'!$D:$AE,26,0))</f>
        <v/>
      </c>
      <c r="AP93" s="674" t="s">
        <v>1102</v>
      </c>
      <c r="AQ93" s="707" t="str">
        <f>IF(AP93="","",(VLOOKUP(AP93,'サイズ一覧(25年）'!$D:$AG,13,0)))</f>
        <v/>
      </c>
      <c r="AR93" s="834">
        <f>IF(AP93="","",VLOOKUP(AP93,'サイズ一覧(25年）'!$D:$AE,26,0))</f>
        <v>33300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IF(E94="","",VLOOKUP(E94,'サイズ一覧(25年）'!$D:$AE,26,0))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IF(H94="","",VLOOKUP(H94,'サイズ一覧(25年）'!$D:$AE,26,0))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IF(K94="","",VLOOKUP(K94,'サイズ一覧(25年）'!$D:$AE,26,0))</f>
        <v>47700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IF(N94="","",VLOOKUP(N94,'サイズ一覧(25年）'!$D:$AE,26,0))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IF(V94="","",VLOOKUP(V94,'サイズ一覧(25年）'!$D:$AE,26,0))</f>
        <v>72500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IF(AM94="","",VLOOKUP(AM94,'サイズ一覧(25年）'!$D:$AE,26,0))</f>
        <v>33200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IF(AP94="","",VLOOKUP(AP94,'サイズ一覧(25年）'!$D:$AE,26,0))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667" t="s">
        <v>509</v>
      </c>
      <c r="D95" s="668" t="s">
        <v>510</v>
      </c>
      <c r="E95" s="707" t="s">
        <v>1780</v>
      </c>
      <c r="F95" s="707" t="str">
        <f>IF(E95="","",(VLOOKUP(E95,'サイズ一覧(25年）'!$D:$AG,13,0)))</f>
        <v>⑨</v>
      </c>
      <c r="G95" s="671">
        <f>IF(E95="","",VLOOKUP(E95,'サイズ一覧(25年）'!$D:$AE,26,0))</f>
        <v>39000</v>
      </c>
      <c r="H95" s="705" t="s">
        <v>1186</v>
      </c>
      <c r="I95" s="707" t="str">
        <f>IF(H95="","",(VLOOKUP(H95,'サイズ一覧(25年）'!$D:$AG,13,0)))</f>
        <v/>
      </c>
      <c r="J95" s="671">
        <f>IF(H95="","",VLOOKUP(H95,'サイズ一覧(25年）'!$D:$AE,26,0))</f>
        <v>36600</v>
      </c>
      <c r="K95" s="707"/>
      <c r="L95" s="707" t="str">
        <f>IF(K95="","",(VLOOKUP(K95,'サイズ一覧(25年）'!$D:$AG,13,0)))</f>
        <v/>
      </c>
      <c r="M95" s="670" t="str">
        <f>IF(K95="","",VLOOKUP(K95,'サイズ一覧(25年）'!$D:$AE,26,0))</f>
        <v/>
      </c>
      <c r="N95" s="709"/>
      <c r="O95" s="707" t="str">
        <f>IF(N95="","",(VLOOKUP(N95,'サイズ一覧(25年）'!$D:$AG,13,0)))</f>
        <v/>
      </c>
      <c r="P95" s="671" t="str">
        <f>IF(N95="","",VLOOKUP(N95,'サイズ一覧(25年）'!$D:$AE,26,0))</f>
        <v/>
      </c>
      <c r="Q95" s="175"/>
      <c r="R95" s="630">
        <v>18</v>
      </c>
      <c r="S95" s="631">
        <v>50</v>
      </c>
      <c r="T95" s="771" t="s">
        <v>285</v>
      </c>
      <c r="U95" s="707" t="s">
        <v>286</v>
      </c>
      <c r="V95" s="709" t="s">
        <v>287</v>
      </c>
      <c r="W95" s="707" t="str">
        <f>IF(V95="","",(VLOOKUP(V95,'サイズ一覧(25年）'!$D:$AG,13,0)))</f>
        <v/>
      </c>
      <c r="X95" s="708">
        <f>IF(V95="","",VLOOKUP(V95,'サイズ一覧(25年）'!$D:$AE,26,0))</f>
        <v>63100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IF(E96="","",VLOOKUP(E96,'サイズ一覧(25年）'!$D:$AE,26,0))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IF(H96="","",VLOOKUP(H96,'サイズ一覧(25年）'!$D:$AE,26,0))</f>
        <v>39500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IF(K96="","",VLOOKUP(K96,'サイズ一覧(25年）'!$D:$AE,26,0))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IF(N96="","",VLOOKUP(N96,'サイズ一覧(25年）'!$D:$AE,26,0))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IF(V96="","",VLOOKUP(V96,'サイズ一覧(25年）'!$D:$AE,26,0))</f>
        <v>52300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718"/>
      <c r="D97" s="701" t="s">
        <v>502</v>
      </c>
      <c r="E97" s="703" t="s">
        <v>1779</v>
      </c>
      <c r="F97" s="703" t="str">
        <f>IF(E97="","",(VLOOKUP(E97,'サイズ一覧(25年）'!$D:$AG,13,0)))</f>
        <v>★⑨</v>
      </c>
      <c r="G97" s="704">
        <f>IF(E97="","",VLOOKUP(E97,'サイズ一覧(25年）'!$D:$AE,26,0))</f>
        <v>41900</v>
      </c>
      <c r="H97" s="730"/>
      <c r="I97" s="703" t="str">
        <f>IF(H97="","",(VLOOKUP(H97,'サイズ一覧(25年）'!$D:$AG,13,0)))</f>
        <v/>
      </c>
      <c r="J97" s="704" t="str">
        <f>IF(H97="","",VLOOKUP(H97,'サイズ一覧(25年）'!$D:$AE,26,0))</f>
        <v/>
      </c>
      <c r="K97" s="703"/>
      <c r="L97" s="703" t="str">
        <f>IF(K97="","",(VLOOKUP(K97,'サイズ一覧(25年）'!$D:$AG,13,0)))</f>
        <v/>
      </c>
      <c r="M97" s="693" t="str">
        <f>IF(K97="","",VLOOKUP(K97,'サイズ一覧(25年）'!$D:$AE,26,0))</f>
        <v/>
      </c>
      <c r="N97" s="702"/>
      <c r="O97" s="703" t="str">
        <f>IF(N97="","",(VLOOKUP(N97,'サイズ一覧(25年）'!$D:$AG,13,0)))</f>
        <v/>
      </c>
      <c r="P97" s="704" t="str">
        <f>IF(N97="","",VLOOKUP(N97,'サイズ一覧(25年）'!$D:$AE,26,0))</f>
        <v/>
      </c>
      <c r="Q97" s="175"/>
      <c r="R97" s="636">
        <v>17</v>
      </c>
      <c r="S97" s="639">
        <v>55</v>
      </c>
      <c r="T97" s="711" t="s">
        <v>908</v>
      </c>
      <c r="U97" s="675" t="s">
        <v>533</v>
      </c>
      <c r="V97" s="674" t="s">
        <v>1120</v>
      </c>
      <c r="W97" s="675" t="str">
        <f>IF(V97="","",(VLOOKUP(V97,'サイズ一覧(25年）'!$D:$AG,13,0)))</f>
        <v/>
      </c>
      <c r="X97" s="743">
        <f>IF(V97="","",VLOOKUP(V97,'サイズ一覧(25年）'!$D:$AE,26,0))</f>
        <v>56700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IF(E98="","",VLOOKUP(E98,'サイズ一覧(25年）'!$D:$AE,26,0))</f>
        <v>44800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IF(H98="","",VLOOKUP(H98,'サイズ一覧(25年）'!$D:$AE,26,0))</f>
        <v>42200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IF(K98="","",VLOOKUP(K98,'サイズ一覧(25年）'!$D:$AE,26,0))</f>
        <v>39500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IF(N98="","",VLOOKUP(N98,'サイズ一覧(25年）'!$D:$AE,26,0))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IF(V98="","",VLOOKUP(V98,'サイズ一覧(25年）'!$D:$AE,26,0))</f>
        <v>40000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700" t="s">
        <v>1485</v>
      </c>
      <c r="D99" s="701" t="s">
        <v>538</v>
      </c>
      <c r="E99" s="703"/>
      <c r="F99" s="703" t="str">
        <f>IF(E99="","",(VLOOKUP(E99,'サイズ一覧(25年）'!$D:$AG,13,0)))</f>
        <v/>
      </c>
      <c r="G99" s="704" t="str">
        <f>IF(E99="","",VLOOKUP(E99,'サイズ一覧(25年）'!$D:$AE,26,0))</f>
        <v/>
      </c>
      <c r="H99" s="730" t="s">
        <v>1189</v>
      </c>
      <c r="I99" s="703" t="str">
        <f>IF(H99="","",(VLOOKUP(H99,'サイズ一覧(25年）'!$D:$AG,13,0)))</f>
        <v/>
      </c>
      <c r="J99" s="704">
        <f>IF(H99="","",VLOOKUP(H99,'サイズ一覧(25年）'!$D:$AE,26,0))</f>
        <v>45400</v>
      </c>
      <c r="K99" s="703"/>
      <c r="L99" s="703" t="str">
        <f>IF(K99="","",(VLOOKUP(K99,'サイズ一覧(25年）'!$D:$AG,13,0)))</f>
        <v/>
      </c>
      <c r="M99" s="693" t="str">
        <f>IF(K99="","",VLOOKUP(K99,'サイズ一覧(25年）'!$D:$AE,26,0))</f>
        <v/>
      </c>
      <c r="N99" s="702"/>
      <c r="O99" s="703" t="str">
        <f>IF(N99="","",(VLOOKUP(N99,'サイズ一覧(25年）'!$D:$AG,13,0)))</f>
        <v/>
      </c>
      <c r="P99" s="704" t="str">
        <f>IF(N99="","",VLOOKUP(N99,'サイズ一覧(25年）'!$D:$AE,26,0))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IF(E100="","",VLOOKUP(E100,'サイズ一覧(25年）'!$D:$AE,26,0))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IF(H100="","",VLOOKUP(H100,'サイズ一覧(25年）'!$D:$AE,26,0))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IF(K100="","",VLOOKUP(K100,'サイズ一覧(25年）'!$D:$AE,26,0))</f>
        <v>46600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IF(N100="","",VLOOKUP(N100,'サイズ一覧(25年）'!$D:$AE,26,0))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667" t="s">
        <v>1487</v>
      </c>
      <c r="D101" s="668" t="s">
        <v>1488</v>
      </c>
      <c r="E101" s="707"/>
      <c r="F101" s="707" t="str">
        <f>IF(E101="","",(VLOOKUP(E101,'サイズ一覧(25年）'!$D:$AG,13,0)))</f>
        <v/>
      </c>
      <c r="G101" s="671" t="str">
        <f>IF(E101="","",VLOOKUP(E101,'サイズ一覧(25年）'!$D:$AE,26,0))</f>
        <v/>
      </c>
      <c r="H101" s="705" t="s">
        <v>1827</v>
      </c>
      <c r="I101" s="707" t="str">
        <f>IF(H101="","",(VLOOKUP(H101,'サイズ一覧(25年）'!$D:$AG,13,0)))</f>
        <v/>
      </c>
      <c r="J101" s="671">
        <f>IF(H101="","",VLOOKUP(H101,'サイズ一覧(25年）'!$D:$AE,26,0))</f>
        <v>29400</v>
      </c>
      <c r="K101" s="707"/>
      <c r="L101" s="707" t="str">
        <f>IF(K101="","",(VLOOKUP(K101,'サイズ一覧(25年）'!$D:$AG,13,0)))</f>
        <v/>
      </c>
      <c r="M101" s="670" t="str">
        <f>IF(K101="","",VLOOKUP(K101,'サイズ一覧(25年）'!$D:$AE,26,0))</f>
        <v/>
      </c>
      <c r="N101" s="709"/>
      <c r="O101" s="707" t="str">
        <f>IF(N101="","",(VLOOKUP(N101,'サイズ一覧(25年）'!$D:$AG,13,0)))</f>
        <v/>
      </c>
      <c r="P101" s="671" t="str">
        <f>IF(N101="","",VLOOKUP(N101,'サイズ一覧(25年）'!$D:$AE,26,0))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IF(E102="","",VLOOKUP(E102,'サイズ一覧(25年）'!$D:$AE,26,0))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IF(H102="","",VLOOKUP(H102,'サイズ一覧(25年）'!$D:$AE,26,0))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IF(K102="","",VLOOKUP(K102,'サイズ一覧(25年）'!$D:$AE,26,0))</f>
        <v>32600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IF(N102="","",VLOOKUP(N102,'サイズ一覧(25年）'!$D:$AE,26,0))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667" t="s">
        <v>1491</v>
      </c>
      <c r="D103" s="668" t="s">
        <v>508</v>
      </c>
      <c r="E103" s="707" t="s">
        <v>1791</v>
      </c>
      <c r="F103" s="707" t="str">
        <f>IF(E103="","",(VLOOKUP(E103,'サイズ一覧(25年）'!$D:$AG,13,0)))</f>
        <v>⑨</v>
      </c>
      <c r="G103" s="671">
        <f>IF(E103="","",VLOOKUP(E103,'サイズ一覧(25年）'!$D:$AE,26,0))</f>
        <v>28100</v>
      </c>
      <c r="H103" s="705" t="s">
        <v>1828</v>
      </c>
      <c r="I103" s="707" t="str">
        <f>IF(H103="","",(VLOOKUP(H103,'サイズ一覧(25年）'!$D:$AG,13,0)))</f>
        <v/>
      </c>
      <c r="J103" s="671">
        <f>IF(H103="","",VLOOKUP(H103,'サイズ一覧(25年）'!$D:$AE,26,0))</f>
        <v>26600</v>
      </c>
      <c r="K103" s="707" t="s">
        <v>642</v>
      </c>
      <c r="L103" s="707" t="str">
        <f>IF(K103="","",(VLOOKUP(K103,'サイズ一覧(25年）'!$D:$AG,13,0)))</f>
        <v>△</v>
      </c>
      <c r="M103" s="670">
        <f>IF(K103="","",VLOOKUP(K103,'サイズ一覧(25年）'!$D:$AE,26,0))</f>
        <v>24900</v>
      </c>
      <c r="N103" s="709"/>
      <c r="O103" s="707" t="str">
        <f>IF(N103="","",(VLOOKUP(N103,'サイズ一覧(25年）'!$D:$AG,13,0)))</f>
        <v/>
      </c>
      <c r="P103" s="671" t="str">
        <f>IF(N103="","",VLOOKUP(N103,'サイズ一覧(25年）'!$D:$AE,26,0))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IF(E104="","",VLOOKUP(E104,'サイズ一覧(25年）'!$D:$AE,26,0))</f>
        <v>32100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IF(H104="","",VLOOKUP(H104,'サイズ一覧(25年）'!$D:$AE,26,0))</f>
        <v>29500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IF(K104="","",VLOOKUP(K104,'サイズ一覧(25年）'!$D:$AE,26,0))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IF(N104="","",VLOOKUP(N104,'サイズ一覧(25年）'!$D:$AE,26,0))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700" t="s">
        <v>1493</v>
      </c>
      <c r="D105" s="772" t="s">
        <v>1490</v>
      </c>
      <c r="E105" s="736" t="s">
        <v>1789</v>
      </c>
      <c r="F105" s="736" t="str">
        <f>IF(E105="","",(VLOOKUP(E105,'サイズ一覧(25年）'!$D:$AG,13,0)))</f>
        <v>⑩</v>
      </c>
      <c r="G105" s="773">
        <f>IF(E105="","",VLOOKUP(E105,'サイズ一覧(25年）'!$D:$AE,26,0))</f>
        <v>33100</v>
      </c>
      <c r="H105" s="734" t="s">
        <v>1202</v>
      </c>
      <c r="I105" s="736" t="str">
        <f>IF(H105="","",(VLOOKUP(H105,'サイズ一覧(25年）'!$D:$AG,13,0)))</f>
        <v/>
      </c>
      <c r="J105" s="773">
        <f>IF(H105="","",VLOOKUP(H105,'サイズ一覧(25年）'!$D:$AE,26,0))</f>
        <v>31300</v>
      </c>
      <c r="K105" s="736"/>
      <c r="L105" s="736" t="str">
        <f>IF(K105="","",(VLOOKUP(K105,'サイズ一覧(25年）'!$D:$AG,13,0)))</f>
        <v/>
      </c>
      <c r="M105" s="774" t="str">
        <f>IF(K105="","",VLOOKUP(K105,'サイズ一覧(25年）'!$D:$AE,26,0))</f>
        <v/>
      </c>
      <c r="N105" s="738"/>
      <c r="O105" s="736" t="str">
        <f>IF(N105="","",(VLOOKUP(N105,'サイズ一覧(25年）'!$D:$AG,13,0)))</f>
        <v/>
      </c>
      <c r="P105" s="773" t="str">
        <f>IF(N105="","",VLOOKUP(N105,'サイズ一覧(25年）'!$D:$AE,26,0))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IF(E106="","",VLOOKUP(E106,'サイズ一覧(25年）'!$D:$AE,26,0))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IF(H106="","",VLOOKUP(H106,'サイズ一覧(25年）'!$D:$AE,26,0))</f>
        <v>33100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IF(K106="","",VLOOKUP(K106,'サイズ一覧(25年）'!$D:$AE,26,0))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IF(N106="","",VLOOKUP(N106,'サイズ一覧(25年）'!$D:$AE,26,0))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724" t="s">
        <v>591</v>
      </c>
      <c r="D107" s="719" t="s">
        <v>468</v>
      </c>
      <c r="E107" s="721"/>
      <c r="F107" s="721" t="str">
        <f>IF(E107="","",(VLOOKUP(E107,'サイズ一覧(25年）'!$D:$AG,13,0)))</f>
        <v/>
      </c>
      <c r="G107" s="722" t="str">
        <f>IF(E107="","",VLOOKUP(E107,'サイズ一覧(25年）'!$D:$AE,26,0))</f>
        <v/>
      </c>
      <c r="H107" s="725"/>
      <c r="I107" s="721" t="str">
        <f>IF(H107="","",(VLOOKUP(H107,'サイズ一覧(25年）'!$D:$AG,13,0)))</f>
        <v/>
      </c>
      <c r="J107" s="722" t="str">
        <f>IF(H107="","",VLOOKUP(H107,'サイズ一覧(25年）'!$D:$AE,26,0))</f>
        <v/>
      </c>
      <c r="K107" s="721"/>
      <c r="L107" s="721" t="str">
        <f>IF(K107="","",(VLOOKUP(K107,'サイズ一覧(25年）'!$D:$AG,13,0)))</f>
        <v/>
      </c>
      <c r="M107" s="723" t="str">
        <f>IF(K107="","",VLOOKUP(K107,'サイズ一覧(25年）'!$D:$AE,26,0))</f>
        <v/>
      </c>
      <c r="N107" s="720" t="s">
        <v>544</v>
      </c>
      <c r="O107" s="721" t="str">
        <f>IF(N107="","",(VLOOKUP(N107,'サイズ一覧(25年）'!$D:$AG,13,0)))</f>
        <v>△</v>
      </c>
      <c r="P107" s="722">
        <f>IF(N107="","",VLOOKUP(N107,'サイズ一覧(25年）'!$D:$AE,26,0))</f>
        <v>31600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IF(E108="","",VLOOKUP(E108,'サイズ一覧(25年）'!$D:$AE,26,0))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IF(H108="","",VLOOKUP(H108,'サイズ一覧(25年）'!$D:$AE,26,0))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IF(K108="","",VLOOKUP(K108,'サイズ一覧(25年）'!$D:$AE,26,0))</f>
        <v>18800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IF(N108="","",VLOOKUP(N108,'サイズ一覧(25年）'!$D:$AE,26,0))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724" t="s">
        <v>1831</v>
      </c>
      <c r="D109" s="722" t="s">
        <v>1832</v>
      </c>
      <c r="E109" s="723" t="s">
        <v>1799</v>
      </c>
      <c r="F109" s="723" t="str">
        <f>IF(E109="","",(VLOOKUP(E109,'サイズ一覧(25年）'!$D:$AG,13,0)))</f>
        <v>⑨</v>
      </c>
      <c r="G109" s="722">
        <f>IF(E109="","",VLOOKUP(E109,'サイズ一覧(25年）'!$D:$AE,26,0))</f>
        <v>24200</v>
      </c>
      <c r="H109" s="785" t="s">
        <v>1216</v>
      </c>
      <c r="I109" s="723" t="str">
        <f>IF(H109="","",(VLOOKUP(H109,'サイズ一覧(25年）'!$D:$AG,13,0)))</f>
        <v/>
      </c>
      <c r="J109" s="722">
        <f>IF(H109="","",VLOOKUP(H109,'サイズ一覧(25年）'!$D:$AE,26,0))</f>
        <v>22800</v>
      </c>
      <c r="K109" s="723" t="s">
        <v>651</v>
      </c>
      <c r="L109" s="723" t="str">
        <f>IF(K109="","",(VLOOKUP(K109,'サイズ一覧(25年）'!$D:$AG,13,0)))</f>
        <v>△</v>
      </c>
      <c r="M109" s="723">
        <f>IF(K109="","",VLOOKUP(K109,'サイズ一覧(25年）'!$D:$AE,26,0))</f>
        <v>21400</v>
      </c>
      <c r="N109" s="779"/>
      <c r="O109" s="723" t="str">
        <f>IF(N109="","",(VLOOKUP(N109,'サイズ一覧(25年）'!$D:$AG,13,0)))</f>
        <v/>
      </c>
      <c r="P109" s="722" t="str">
        <f>IF(N109="","",VLOOKUP(N109,'サイズ一覧(25年）'!$D:$AE,26,0))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A1:AH1"/>
    <mergeCell ref="A8:A9"/>
    <mergeCell ref="B8:B9"/>
    <mergeCell ref="C8:D9"/>
    <mergeCell ref="E8:G8"/>
    <mergeCell ref="H8:J8"/>
    <mergeCell ref="K8:M8"/>
    <mergeCell ref="N8:P8"/>
    <mergeCell ref="R8:R9"/>
    <mergeCell ref="S8:S9"/>
    <mergeCell ref="Y9:AA9"/>
    <mergeCell ref="Y8:AA8"/>
    <mergeCell ref="AB8:AD8"/>
    <mergeCell ref="AE8:AG8"/>
    <mergeCell ref="AB9:AD9"/>
    <mergeCell ref="AE9:AG9"/>
    <mergeCell ref="E9:G9"/>
    <mergeCell ref="H9:J9"/>
    <mergeCell ref="K9:M9"/>
    <mergeCell ref="N9:P9"/>
    <mergeCell ref="V9:X9"/>
    <mergeCell ref="T8:U9"/>
    <mergeCell ref="V8:X8"/>
    <mergeCell ref="BD38:BF38"/>
    <mergeCell ref="R37:R38"/>
    <mergeCell ref="S37:S38"/>
    <mergeCell ref="V37:X37"/>
    <mergeCell ref="Y37:AA37"/>
    <mergeCell ref="AB37:AD37"/>
    <mergeCell ref="AE37:AG37"/>
    <mergeCell ref="V38:X38"/>
    <mergeCell ref="Y38:AA38"/>
    <mergeCell ref="AB38:AD38"/>
    <mergeCell ref="AE38:AG38"/>
    <mergeCell ref="AT37:AT38"/>
    <mergeCell ref="AU37:AW38"/>
    <mergeCell ref="AX37:AZ37"/>
    <mergeCell ref="BA37:BC37"/>
    <mergeCell ref="BD37:BF37"/>
    <mergeCell ref="AX38:AZ38"/>
    <mergeCell ref="BA38:BC38"/>
    <mergeCell ref="T37:U38"/>
    <mergeCell ref="AM8:AO8"/>
    <mergeCell ref="AP8:AR8"/>
    <mergeCell ref="AM9:AO9"/>
    <mergeCell ref="AP9:AR9"/>
    <mergeCell ref="AB60:AD60"/>
    <mergeCell ref="AE60:AG60"/>
    <mergeCell ref="V61:X61"/>
    <mergeCell ref="Y61:AA61"/>
    <mergeCell ref="AB61:AD61"/>
    <mergeCell ref="AE61:AG61"/>
    <mergeCell ref="R60:R61"/>
    <mergeCell ref="S60:S61"/>
    <mergeCell ref="V60:X60"/>
    <mergeCell ref="Y60:AA60"/>
    <mergeCell ref="AB77:AD77"/>
    <mergeCell ref="V78:X78"/>
    <mergeCell ref="Y78:AA78"/>
    <mergeCell ref="AB78:AD78"/>
    <mergeCell ref="Y77:AA77"/>
    <mergeCell ref="T60:U61"/>
    <mergeCell ref="R90:R91"/>
    <mergeCell ref="S90:S91"/>
    <mergeCell ref="V90:X90"/>
    <mergeCell ref="V91:X91"/>
    <mergeCell ref="R77:R78"/>
    <mergeCell ref="S77:S78"/>
    <mergeCell ref="V77:X77"/>
    <mergeCell ref="T77:U78"/>
    <mergeCell ref="T90:U91"/>
    <mergeCell ref="AI1:BG1"/>
    <mergeCell ref="BH1:CF1"/>
    <mergeCell ref="BH8:BH9"/>
    <mergeCell ref="BI8:BI9"/>
    <mergeCell ref="BJ8:BP8"/>
    <mergeCell ref="BQ8:BS8"/>
    <mergeCell ref="BT8:BY8"/>
    <mergeCell ref="BK9:BM9"/>
    <mergeCell ref="BN9:BP9"/>
    <mergeCell ref="BQ9:BS9"/>
    <mergeCell ref="BT9:BV9"/>
    <mergeCell ref="BW9:BY9"/>
    <mergeCell ref="AX9:AZ9"/>
    <mergeCell ref="BA9:BC9"/>
    <mergeCell ref="BD9:BF9"/>
    <mergeCell ref="AV8:AW9"/>
    <mergeCell ref="AX8:AZ8"/>
    <mergeCell ref="BA8:BC8"/>
    <mergeCell ref="BD8:BF8"/>
    <mergeCell ref="AT8:AT9"/>
    <mergeCell ref="AU8:AU9"/>
    <mergeCell ref="AI8:AI9"/>
    <mergeCell ref="AJ8:AJ9"/>
    <mergeCell ref="AK8:AL9"/>
    <mergeCell ref="AT56:AT57"/>
    <mergeCell ref="AU56:AU57"/>
    <mergeCell ref="AV56:AW57"/>
    <mergeCell ref="AX56:AZ56"/>
    <mergeCell ref="AX57:AZ57"/>
    <mergeCell ref="BH54:BH55"/>
    <mergeCell ref="BI54:BI55"/>
    <mergeCell ref="BJ54:BM54"/>
    <mergeCell ref="BN54:BP54"/>
    <mergeCell ref="BK55:BM55"/>
    <mergeCell ref="BN55:BP55"/>
    <mergeCell ref="BI77:BJ78"/>
    <mergeCell ref="BK77:BS77"/>
    <mergeCell ref="BK78:BM78"/>
    <mergeCell ref="BN78:BP78"/>
    <mergeCell ref="BQ78:BS78"/>
    <mergeCell ref="AT65:AT66"/>
    <mergeCell ref="AU65:AV66"/>
    <mergeCell ref="AX65:AZ65"/>
    <mergeCell ref="AX66:AZ66"/>
    <mergeCell ref="BH77:BH78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89"/>
  <sheetViews>
    <sheetView showGridLines="0" view="pageBreakPreview" zoomScale="55" zoomScaleNormal="75" zoomScaleSheetLayoutView="55" workbookViewId="0">
      <selection activeCell="K9" sqref="K9:M9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4.87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3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3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3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1030" t="s">
        <v>413</v>
      </c>
      <c r="B8" s="1030" t="s">
        <v>414</v>
      </c>
      <c r="C8" s="1027" t="s">
        <v>937</v>
      </c>
      <c r="D8" s="992"/>
      <c r="E8" s="1027" t="s">
        <v>1457</v>
      </c>
      <c r="F8" s="1023"/>
      <c r="G8" s="1024"/>
      <c r="H8" s="1027" t="s">
        <v>587</v>
      </c>
      <c r="I8" s="1013"/>
      <c r="J8" s="992"/>
      <c r="K8" s="1027" t="s">
        <v>587</v>
      </c>
      <c r="L8" s="1013"/>
      <c r="M8" s="992"/>
      <c r="N8" s="1027" t="s">
        <v>587</v>
      </c>
      <c r="O8" s="1013"/>
      <c r="P8" s="992"/>
      <c r="Q8" s="139"/>
      <c r="R8" s="1030" t="s">
        <v>413</v>
      </c>
      <c r="S8" s="1030" t="s">
        <v>414</v>
      </c>
      <c r="T8" s="1027" t="s">
        <v>937</v>
      </c>
      <c r="U8" s="992"/>
      <c r="V8" s="1027" t="s">
        <v>587</v>
      </c>
      <c r="W8" s="1023"/>
      <c r="X8" s="1024"/>
      <c r="Y8" s="1027" t="s">
        <v>587</v>
      </c>
      <c r="Z8" s="1013"/>
      <c r="AA8" s="992"/>
      <c r="AB8" s="1027" t="s">
        <v>587</v>
      </c>
      <c r="AC8" s="1013"/>
      <c r="AD8" s="992"/>
      <c r="AE8" s="1019"/>
      <c r="AF8" s="1019"/>
      <c r="AG8" s="1019"/>
      <c r="AH8" s="658"/>
      <c r="AI8" s="1030" t="s">
        <v>413</v>
      </c>
      <c r="AJ8" s="1030" t="s">
        <v>414</v>
      </c>
      <c r="AK8" s="1027" t="s">
        <v>937</v>
      </c>
      <c r="AL8" s="992"/>
      <c r="AM8" s="1027" t="s">
        <v>1846</v>
      </c>
      <c r="AN8" s="1013"/>
      <c r="AO8" s="992"/>
      <c r="AP8" s="1039" t="s">
        <v>932</v>
      </c>
      <c r="AQ8" s="1021"/>
      <c r="AR8" s="1022"/>
      <c r="AS8" s="138"/>
      <c r="AT8" s="1030" t="s">
        <v>413</v>
      </c>
      <c r="AU8" s="1030" t="s">
        <v>414</v>
      </c>
      <c r="AV8" s="1027" t="s">
        <v>937</v>
      </c>
      <c r="AW8" s="992"/>
      <c r="AX8" s="1027" t="s">
        <v>1846</v>
      </c>
      <c r="AY8" s="1013"/>
      <c r="AZ8" s="992"/>
      <c r="BA8" s="1027" t="s">
        <v>932</v>
      </c>
      <c r="BB8" s="1013"/>
      <c r="BC8" s="992"/>
      <c r="BD8" s="1027" t="s">
        <v>933</v>
      </c>
      <c r="BE8" s="1013"/>
      <c r="BF8" s="992"/>
      <c r="BG8" s="239"/>
      <c r="BH8" s="1030" t="s">
        <v>413</v>
      </c>
      <c r="BI8" s="1034" t="s">
        <v>937</v>
      </c>
      <c r="BJ8" s="1038" t="s">
        <v>1845</v>
      </c>
      <c r="BK8" s="1018" t="s">
        <v>1458</v>
      </c>
      <c r="BL8" s="1018"/>
      <c r="BM8" s="1018"/>
      <c r="BN8" s="1018"/>
      <c r="BO8" s="1018"/>
      <c r="BP8" s="1018"/>
      <c r="BQ8" s="1036" t="s">
        <v>934</v>
      </c>
      <c r="BR8" s="1007"/>
      <c r="BS8" s="1008"/>
      <c r="BT8" s="103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1033" t="s">
        <v>1728</v>
      </c>
      <c r="F9" s="1025"/>
      <c r="G9" s="1026"/>
      <c r="H9" s="1033" t="s">
        <v>1247</v>
      </c>
      <c r="I9" s="1016"/>
      <c r="J9" s="994"/>
      <c r="K9" s="1033" t="s">
        <v>670</v>
      </c>
      <c r="L9" s="1016"/>
      <c r="M9" s="994"/>
      <c r="N9" s="1033" t="s">
        <v>466</v>
      </c>
      <c r="O9" s="1016"/>
      <c r="P9" s="994"/>
      <c r="Q9" s="139"/>
      <c r="R9" s="996"/>
      <c r="S9" s="996"/>
      <c r="T9" s="993"/>
      <c r="U9" s="994"/>
      <c r="V9" s="1033" t="s">
        <v>1728</v>
      </c>
      <c r="W9" s="1025"/>
      <c r="X9" s="1026"/>
      <c r="Y9" s="1033" t="s">
        <v>1247</v>
      </c>
      <c r="Z9" s="1016"/>
      <c r="AA9" s="994"/>
      <c r="AB9" s="103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1033" t="s">
        <v>424</v>
      </c>
      <c r="AN9" s="1016"/>
      <c r="AO9" s="994"/>
      <c r="AP9" s="1033" t="s">
        <v>935</v>
      </c>
      <c r="AQ9" s="1016"/>
      <c r="AR9" s="994"/>
      <c r="AS9" s="138"/>
      <c r="AT9" s="996"/>
      <c r="AU9" s="996"/>
      <c r="AV9" s="993"/>
      <c r="AW9" s="994"/>
      <c r="AX9" s="1033" t="s">
        <v>424</v>
      </c>
      <c r="AY9" s="1016"/>
      <c r="AZ9" s="994"/>
      <c r="BA9" s="1033" t="s">
        <v>935</v>
      </c>
      <c r="BB9" s="1016"/>
      <c r="BC9" s="994"/>
      <c r="BD9" s="1033" t="s">
        <v>936</v>
      </c>
      <c r="BE9" s="1016"/>
      <c r="BF9" s="994"/>
      <c r="BG9" s="192"/>
      <c r="BH9" s="996"/>
      <c r="BI9" s="1004"/>
      <c r="BJ9" s="837" t="s">
        <v>938</v>
      </c>
      <c r="BK9" s="1036" t="s">
        <v>939</v>
      </c>
      <c r="BL9" s="1007"/>
      <c r="BM9" s="1008"/>
      <c r="BN9" s="1029" t="s">
        <v>941</v>
      </c>
      <c r="BO9" s="1001"/>
      <c r="BP9" s="1002"/>
      <c r="BQ9" s="1036" t="s">
        <v>940</v>
      </c>
      <c r="BR9" s="1007"/>
      <c r="BS9" s="1008"/>
      <c r="BT9" s="1036" t="s">
        <v>939</v>
      </c>
      <c r="BU9" s="1007"/>
      <c r="BV9" s="1008"/>
      <c r="BW9" s="1029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IF(E10="","",VLOOKUP(E10,'サイズ一覧(25年）'!$D:$AI,30,0))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IF(H10="","",VLOOKUP(H10,'サイズ一覧(25年）'!$D:$AI,30,0))</f>
        <v>138050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IF(K10="","",VLOOKUP(K10,'サイズ一覧(25年）'!$D:$AI,30,0))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IF(N10="","",VLOOKUP(N10,'サイズ一覧(25年）'!$D:$AI,30,0))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IF(V10="","",VLOOKUP(V10,'サイズ一覧(25年）'!$D:$AI,30,0))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IF(Y10="","",VLOOKUP(Y10,'サイズ一覧(25年）'!$D:$AI,30,0))</f>
        <v>53900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IF(AB10="","",VLOOKUP(AB10,'サイズ一覧(25年）'!$D:$AI,30,0))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IF(AM10="","",VLOOKUP(AM10,'サイズ一覧(25年）'!$D:$AI,30,0))</f>
        <v>129910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IF(AP10="","",VLOOKUP(AP10,'サイズ一覧(25年）'!$D:$AI,30,0))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IF(AX10="","",VLOOKUP(AX10,'サイズ一覧(25年）'!$D:$AI,30,0))</f>
        <v>34320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IF(BA10="","",VLOOKUP(BA10,'サイズ一覧(25年）'!$D:$AI,30,0))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IF(BD10="","",VLOOKUP(BD10,'サイズ一覧(25年）'!$D:$AI,30,0))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IF(BK10="","",VLOOKUP(BK10,'サイズ一覧(25年）'!$D:$AI,30,0))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IF(BN10="","",VLOOKUP(BN10,'サイズ一覧(25年）'!$D:$AI,30,0))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IF(BQ10="","",VLOOKUP(BQ10,'サイズ一覧(25年）'!$D:$AI,30,0))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IF(BT10="","",VLOOKUP(BT10,'サイズ一覧(25年）'!$D:$AI,30,0))</f>
        <v>36630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IF(BW10="","",VLOOKUP(BW10,'サイズ一覧(25年）'!$D:$AI,30,0))</f>
        <v/>
      </c>
    </row>
    <row r="11" spans="1:84" s="134" customFormat="1" ht="21" customHeight="1">
      <c r="A11" s="255"/>
      <c r="B11" s="265">
        <v>40</v>
      </c>
      <c r="C11" s="667" t="s">
        <v>1499</v>
      </c>
      <c r="D11" s="668" t="s">
        <v>500</v>
      </c>
      <c r="E11" s="707"/>
      <c r="F11" s="707" t="str">
        <f>IF(E11="","",(VLOOKUP(E11,'サイズ一覧(25年）'!$D:$AG,13,0)))</f>
        <v/>
      </c>
      <c r="G11" s="671" t="str">
        <f>IF(E11="","",VLOOKUP(E11,'サイズ一覧(25年）'!$D:$AI,30,0))</f>
        <v/>
      </c>
      <c r="H11" s="669" t="s">
        <v>1498</v>
      </c>
      <c r="I11" s="670" t="str">
        <f>IF(H11="","",(VLOOKUP(H11,'サイズ一覧(25年）'!$D:$AG,13,0)))</f>
        <v>★◇</v>
      </c>
      <c r="J11" s="671">
        <f>IF(H11="","",VLOOKUP(H11,'サイズ一覧(25年）'!$D:$AI,30,0))</f>
        <v>104500</v>
      </c>
      <c r="K11" s="670"/>
      <c r="L11" s="670" t="str">
        <f>IF(K11="","",(VLOOKUP(K11,'サイズ一覧(25年）'!$D:$AG,13,0)))</f>
        <v/>
      </c>
      <c r="M11" s="670" t="str">
        <f>IF(K11="","",VLOOKUP(K11,'サイズ一覧(25年）'!$D:$AI,30,0))</f>
        <v/>
      </c>
      <c r="N11" s="672"/>
      <c r="O11" s="670" t="str">
        <f>IF(N11="","",(VLOOKUP(N11,'サイズ一覧(25年）'!$D:$AG,13,0)))</f>
        <v/>
      </c>
      <c r="P11" s="671" t="str">
        <f>IF(N11="","",VLOOKUP(N11,'サイズ一覧(25年）'!$D:$AI,30,0))</f>
        <v/>
      </c>
      <c r="Q11" s="63"/>
      <c r="R11" s="306">
        <v>18</v>
      </c>
      <c r="S11" s="265">
        <v>60</v>
      </c>
      <c r="T11" s="700" t="s">
        <v>1126</v>
      </c>
      <c r="U11" s="701" t="s">
        <v>832</v>
      </c>
      <c r="V11" s="703" t="s">
        <v>1759</v>
      </c>
      <c r="W11" s="703" t="str">
        <f>IF(V11="","",(VLOOKUP(V11,'サイズ一覧(25年）'!$D:$AG,13,0)))</f>
        <v>★⑩</v>
      </c>
      <c r="X11" s="693">
        <f>IF(V11="","",VLOOKUP(V11,'サイズ一覧(25年）'!$D:$AI,30,0))</f>
        <v>52690</v>
      </c>
      <c r="Y11" s="702" t="s">
        <v>1163</v>
      </c>
      <c r="Z11" s="703" t="str">
        <f>IF(Y11="","",(VLOOKUP(Y11,'サイズ一覧(25年）'!$D:$AG,13,0)))</f>
        <v>△★</v>
      </c>
      <c r="AA11" s="704">
        <f>IF(Y11="","",VLOOKUP(Y11,'サイズ一覧(25年）'!$D:$AI,30,0))</f>
        <v>51040</v>
      </c>
      <c r="AB11" s="702"/>
      <c r="AC11" s="703" t="str">
        <f>IF(AB11="","",(VLOOKUP(AB11,'サイズ一覧(25年）'!$D:$AG,13,0)))</f>
        <v/>
      </c>
      <c r="AD11" s="704" t="str">
        <f>IF(AB11="","",VLOOKUP(AB11,'サイズ一覧(25年）'!$D:$AI,30,0))</f>
        <v/>
      </c>
      <c r="AE11" s="849"/>
      <c r="AF11" s="849"/>
      <c r="AG11" s="849"/>
      <c r="AH11" s="63"/>
      <c r="AI11" s="310"/>
      <c r="AJ11" s="311">
        <v>35</v>
      </c>
      <c r="AK11" s="676" t="s">
        <v>1409</v>
      </c>
      <c r="AL11" s="677" t="s">
        <v>467</v>
      </c>
      <c r="AM11" s="678" t="s">
        <v>1437</v>
      </c>
      <c r="AN11" s="679" t="str">
        <f>IF(AM11="","",(VLOOKUP(AM11,'サイズ一覧(25年）'!$D:$AG,13,0)))</f>
        <v>★</v>
      </c>
      <c r="AO11" s="680">
        <f>IF(AM11="","",VLOOKUP(AM11,'サイズ一覧(25年）'!$D:$AI,30,0))</f>
        <v>113080</v>
      </c>
      <c r="AP11" s="681"/>
      <c r="AQ11" s="679" t="str">
        <f>IF(AP11="","",(VLOOKUP(AP11,'サイズ一覧(25年）'!$D:$AG,13,0)))</f>
        <v/>
      </c>
      <c r="AR11" s="682" t="str">
        <f>IF(AP11="","",VLOOKUP(AP11,'サイズ一覧(25年）'!$D:$AI,30,0))</f>
        <v/>
      </c>
      <c r="AS11" s="138"/>
      <c r="AT11" s="319"/>
      <c r="AU11" s="320">
        <v>65</v>
      </c>
      <c r="AV11" s="683" t="s">
        <v>63</v>
      </c>
      <c r="AW11" s="684" t="s">
        <v>325</v>
      </c>
      <c r="AX11" s="683"/>
      <c r="AY11" s="685" t="str">
        <f>IF(AX11="","",(VLOOKUP(AX11,'サイズ一覧(25年）'!$D:$AG,13,0)))</f>
        <v/>
      </c>
      <c r="AZ11" s="686" t="str">
        <f>IF(AX11="","",VLOOKUP(AX11,'サイズ一覧(25年）'!$D:$AI,30,0))</f>
        <v/>
      </c>
      <c r="BA11" s="685" t="s">
        <v>1101</v>
      </c>
      <c r="BB11" s="685" t="str">
        <f>IF(BA11="","",(VLOOKUP(BA11,'サイズ一覧(25年）'!$D:$AG,13,0)))</f>
        <v/>
      </c>
      <c r="BC11" s="687">
        <f>IF(BA11="","",VLOOKUP(BA11,'サイズ一覧(25年）'!$D:$AI,30,0))</f>
        <v>27830</v>
      </c>
      <c r="BD11" s="688"/>
      <c r="BE11" s="685" t="str">
        <f>IF(BD11="","",(VLOOKUP(BD11,'サイズ一覧(25年）'!$D:$AG,13,0)))</f>
        <v/>
      </c>
      <c r="BF11" s="689" t="str">
        <f>IF(BD11="","",VLOOKUP(BD11,'サイズ一覧(25年）'!$D:$AI,30,0))</f>
        <v/>
      </c>
      <c r="BG11" s="181"/>
      <c r="BH11" s="328"/>
      <c r="BI11" s="868" t="s">
        <v>62</v>
      </c>
      <c r="BJ11" s="869" t="s">
        <v>324</v>
      </c>
      <c r="BK11" s="804" t="s">
        <v>943</v>
      </c>
      <c r="BL11" s="774" t="str">
        <f>IF(BK11="","",(VLOOKUP(BK11,'サイズ一覧(25年）'!$D:$AG,13,0)))</f>
        <v/>
      </c>
      <c r="BM11" s="748">
        <f>IF(BK11="","",VLOOKUP(BK11,'サイズ一覧(25年）'!$D:$AI,30,0))</f>
        <v>38610</v>
      </c>
      <c r="BN11" s="870"/>
      <c r="BO11" s="774" t="str">
        <f>IF(BN11="","",(VLOOKUP(BN11,'サイズ一覧(25年）'!$D:$AG,13,0)))</f>
        <v/>
      </c>
      <c r="BP11" s="748" t="str">
        <f>IF(BN11="","",VLOOKUP(BN11,'サイズ一覧(25年）'!$D:$AI,30,0))</f>
        <v/>
      </c>
      <c r="BQ11" s="804"/>
      <c r="BR11" s="774" t="str">
        <f>IF(BQ11="","",(VLOOKUP(BQ11,'サイズ一覧(25年）'!$D:$AG,13,0)))</f>
        <v/>
      </c>
      <c r="BS11" s="739" t="str">
        <f>IF(BQ11="","",VLOOKUP(BQ11,'サイズ一覧(25年）'!$D:$AI,30,0))</f>
        <v/>
      </c>
      <c r="BT11" s="871"/>
      <c r="BU11" s="872" t="str">
        <f>IF(BT11="","",(VLOOKUP(BT11,'サイズ一覧(25年）'!$D:$AG,13,0)))</f>
        <v/>
      </c>
      <c r="BV11" s="873" t="str">
        <f>IF(BT11="","",VLOOKUP(BT11,'サイズ一覧(25年）'!$D:$AI,30,0))</f>
        <v/>
      </c>
      <c r="BW11" s="804"/>
      <c r="BX11" s="774" t="str">
        <f>IF(BW11="","",(VLOOKUP(BW11,'サイズ一覧(25年）'!$D:$AG,13,0)))</f>
        <v/>
      </c>
      <c r="BY11" s="739" t="str">
        <f>IF(BW11="","",VLOOKUP(BW11,'サイズ一覧(25年）'!$D:$AI,30,0))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IF(E12="","",VLOOKUP(E12,'サイズ一覧(25年）'!$D:$AI,30,0))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IF(H12="","",VLOOKUP(H12,'サイズ一覧(25年）'!$D:$AI,30,0))</f>
        <v>122870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IF(K12="","",VLOOKUP(K12,'サイズ一覧(25年）'!$D:$AI,30,0))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IF(N12="","",VLOOKUP(N12,'サイズ一覧(25年）'!$D:$AI,30,0))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IF(V12="","",VLOOKUP(V12,'サイズ一覧(25年）'!$D:$AI,30,0))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IF(Y12="","",VLOOKUP(Y12,'サイズ一覧(25年）'!$D:$AI,30,0))</f>
        <v>49280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IF(AB12="","",VLOOKUP(AB12,'サイズ一覧(25年）'!$D:$AI,30,0))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IF(AM12="","",VLOOKUP(AM12,'サイズ一覧(25年）'!$D:$AI,30,0))</f>
        <v>118140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IF(AP12="","",VLOOKUP(AP12,'サイズ一覧(25年）'!$D:$AI,30,0))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IF(AX12="","",VLOOKUP(AX12,'サイズ一覧(25年）'!$D:$AI,30,0))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IF(BA12="","",VLOOKUP(BA12,'サイズ一覧(25年）'!$D:$AI,30,0))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IF(BD12="","",VLOOKUP(BD12,'サイズ一覧(25年）'!$D:$AI,30,0))</f>
        <v>34320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IF(BK12="","",VLOOKUP(BK12,'サイズ一覧(25年）'!$D:$AI,30,0))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IF(BN12="","",VLOOKUP(BN12,'サイズ一覧(25年）'!$D:$AI,30,0))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IF(BQ12="","",VLOOKUP(BQ12,'サイズ一覧(25年）'!$D:$AI,30,0))</f>
        <v>31460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IF(BT12="","",VLOOKUP(BT12,'サイズ一覧(25年）'!$D:$AI,30,0))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IF(BW12="","",VLOOKUP(BW12,'サイズ一覧(25年）'!$D:$AI,30,0))</f>
        <v/>
      </c>
    </row>
    <row r="13" spans="1:84" s="134" customFormat="1" ht="21" customHeight="1">
      <c r="A13" s="339"/>
      <c r="B13" s="348">
        <v>45</v>
      </c>
      <c r="C13" s="667" t="s">
        <v>1324</v>
      </c>
      <c r="D13" s="668" t="s">
        <v>286</v>
      </c>
      <c r="E13" s="707" t="s">
        <v>1732</v>
      </c>
      <c r="F13" s="707" t="str">
        <f>IF(E13="","",(VLOOKUP(E13,'サイズ一覧(25年）'!$D:$AG,13,0)))</f>
        <v>⑨</v>
      </c>
      <c r="G13" s="671">
        <f>IF(E13="","",VLOOKUP(E13,'サイズ一覧(25年）'!$D:$AI,30,0))</f>
        <v>83270</v>
      </c>
      <c r="H13" s="669" t="s">
        <v>1279</v>
      </c>
      <c r="I13" s="670" t="str">
        <f>IF(H13="","",(VLOOKUP(H13,'サイズ一覧(25年）'!$D:$AG,13,0)))</f>
        <v>△</v>
      </c>
      <c r="J13" s="671">
        <f>IF(H13="","",VLOOKUP(H13,'サイズ一覧(25年）'!$D:$AI,30,0))</f>
        <v>76450</v>
      </c>
      <c r="K13" s="670"/>
      <c r="L13" s="670" t="str">
        <f>IF(K13="","",(VLOOKUP(K13,'サイズ一覧(25年）'!$D:$AG,13,0)))</f>
        <v/>
      </c>
      <c r="M13" s="670" t="str">
        <f>IF(K13="","",VLOOKUP(K13,'サイズ一覧(25年）'!$D:$AI,30,0))</f>
        <v/>
      </c>
      <c r="N13" s="672"/>
      <c r="O13" s="670" t="str">
        <f>IF(N13="","",(VLOOKUP(N13,'サイズ一覧(25年）'!$D:$AG,13,0)))</f>
        <v/>
      </c>
      <c r="P13" s="671" t="str">
        <f>IF(N13="","",VLOOKUP(N13,'サイズ一覧(25年）'!$D:$AI,30,0))</f>
        <v/>
      </c>
      <c r="Q13" s="347"/>
      <c r="R13" s="255"/>
      <c r="S13" s="348"/>
      <c r="T13" s="733"/>
      <c r="U13" s="701" t="s">
        <v>467</v>
      </c>
      <c r="V13" s="703" t="s">
        <v>1760</v>
      </c>
      <c r="W13" s="703" t="str">
        <f>IF(V13="","",(VLOOKUP(V13,'サイズ一覧(25年）'!$D:$AG,13,0)))</f>
        <v>★⑨</v>
      </c>
      <c r="X13" s="693">
        <f>IF(V13="","",VLOOKUP(V13,'サイズ一覧(25年）'!$D:$AI,30,0))</f>
        <v>54560</v>
      </c>
      <c r="Y13" s="702"/>
      <c r="Z13" s="703" t="str">
        <f>IF(Y13="","",(VLOOKUP(Y13,'サイズ一覧(25年）'!$D:$AG,13,0)))</f>
        <v/>
      </c>
      <c r="AA13" s="704" t="str">
        <f>IF(Y13="","",VLOOKUP(Y13,'サイズ一覧(25年）'!$D:$AI,30,0))</f>
        <v/>
      </c>
      <c r="AB13" s="702"/>
      <c r="AC13" s="703" t="str">
        <f>IF(AB13="","",(VLOOKUP(AB13,'サイズ一覧(25年）'!$D:$AG,13,0)))</f>
        <v/>
      </c>
      <c r="AD13" s="704" t="str">
        <f>IF(AB13="","",VLOOKUP(AB13,'サイズ一覧(25年）'!$D:$AI,30,0))</f>
        <v/>
      </c>
      <c r="AE13" s="849"/>
      <c r="AF13" s="849"/>
      <c r="AG13" s="850"/>
      <c r="AH13" s="347"/>
      <c r="AI13" s="328"/>
      <c r="AJ13" s="378">
        <v>35</v>
      </c>
      <c r="AK13" s="667" t="s">
        <v>1336</v>
      </c>
      <c r="AL13" s="705" t="s">
        <v>467</v>
      </c>
      <c r="AM13" s="706" t="s">
        <v>1297</v>
      </c>
      <c r="AN13" s="707" t="str">
        <f>IF(AM13="","",(VLOOKUP(AM13,'サイズ一覧(25年）'!$D:$AG,13,0)))</f>
        <v>★</v>
      </c>
      <c r="AO13" s="708">
        <f>IF(AM13="","",VLOOKUP(AM13,'サイズ一覧(25年）'!$D:$AI,30,0))</f>
        <v>98780</v>
      </c>
      <c r="AP13" s="709"/>
      <c r="AQ13" s="707" t="str">
        <f>IF(AP13="","",(VLOOKUP(AP13,'サイズ一覧(25年）'!$D:$AG,13,0)))</f>
        <v/>
      </c>
      <c r="AR13" s="710" t="str">
        <f>IF(AP13="","",VLOOKUP(AP13,'サイズ一覧(25年）'!$D:$AI,30,0))</f>
        <v/>
      </c>
      <c r="AS13" s="62"/>
      <c r="AT13" s="319"/>
      <c r="AU13" s="378">
        <v>70</v>
      </c>
      <c r="AV13" s="711" t="s">
        <v>157</v>
      </c>
      <c r="AW13" s="684" t="s">
        <v>500</v>
      </c>
      <c r="AX13" s="683" t="s">
        <v>442</v>
      </c>
      <c r="AY13" s="685" t="str">
        <f>IF(AX13="","",(VLOOKUP(AX13,'サイズ一覧(25年）'!$D:$AG,13,0)))</f>
        <v/>
      </c>
      <c r="AZ13" s="686">
        <f>IF(AX13="","",VLOOKUP(AX13,'サイズ一覧(25年）'!$D:$AI,30,0))</f>
        <v>27610</v>
      </c>
      <c r="BA13" s="685"/>
      <c r="BB13" s="685" t="str">
        <f>IF(BA13="","",(VLOOKUP(BA13,'サイズ一覧(25年）'!$D:$AG,13,0)))</f>
        <v/>
      </c>
      <c r="BC13" s="687" t="str">
        <f>IF(BA13="","",VLOOKUP(BA13,'サイズ一覧(25年）'!$D:$AI,30,0))</f>
        <v/>
      </c>
      <c r="BD13" s="688"/>
      <c r="BE13" s="685" t="str">
        <f>IF(BD13="","",(VLOOKUP(BD13,'サイズ一覧(25年）'!$D:$AG,13,0)))</f>
        <v/>
      </c>
      <c r="BF13" s="689" t="str">
        <f>IF(BD13="","",VLOOKUP(BD13,'サイズ一覧(25年）'!$D:$AI,30,0))</f>
        <v/>
      </c>
      <c r="BG13" s="181"/>
      <c r="BH13" s="328"/>
      <c r="BI13" s="690" t="s">
        <v>329</v>
      </c>
      <c r="BJ13" s="691" t="s">
        <v>324</v>
      </c>
      <c r="BK13" s="692" t="s">
        <v>947</v>
      </c>
      <c r="BL13" s="693" t="str">
        <f>IF(BK13="","",(VLOOKUP(BK13,'サイズ一覧(25年）'!$D:$AG,13,0)))</f>
        <v/>
      </c>
      <c r="BM13" s="694">
        <f>IF(BK13="","",VLOOKUP(BK13,'サイズ一覧(25年）'!$D:$AI,30,0))</f>
        <v>33330</v>
      </c>
      <c r="BN13" s="695"/>
      <c r="BO13" s="693" t="str">
        <f>IF(BN13="","",(VLOOKUP(BN13,'サイズ一覧(25年）'!$D:$AG,13,0)))</f>
        <v/>
      </c>
      <c r="BP13" s="694" t="str">
        <f>IF(BN13="","",VLOOKUP(BN13,'サイズ一覧(25年）'!$D:$AI,30,0))</f>
        <v/>
      </c>
      <c r="BQ13" s="692"/>
      <c r="BR13" s="693" t="str">
        <f>IF(BQ13="","",(VLOOKUP(BQ13,'サイズ一覧(25年）'!$D:$AG,13,0)))</f>
        <v/>
      </c>
      <c r="BS13" s="696" t="str">
        <f>IF(BQ13="","",VLOOKUP(BQ13,'サイズ一覧(25年）'!$D:$AI,30,0))</f>
        <v/>
      </c>
      <c r="BT13" s="697"/>
      <c r="BU13" s="698" t="str">
        <f>IF(BT13="","",(VLOOKUP(BT13,'サイズ一覧(25年）'!$D:$AG,13,0)))</f>
        <v/>
      </c>
      <c r="BV13" s="699" t="str">
        <f>IF(BT13="","",VLOOKUP(BT13,'サイズ一覧(25年）'!$D:$AI,30,0))</f>
        <v/>
      </c>
      <c r="BW13" s="692"/>
      <c r="BX13" s="693" t="str">
        <f>IF(BW13="","",(VLOOKUP(BW13,'サイズ一覧(25年）'!$D:$AG,13,0)))</f>
        <v/>
      </c>
      <c r="BY13" s="696" t="str">
        <f>IF(BW13="","",VLOOKUP(BW13,'サイズ一覧(25年）'!$D:$AI,30,0))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IF(E14="","",VLOOKUP(E14,'サイズ一覧(25年）'!$D:$AI,30,0))</f>
        <v>87120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IF(H14="","",VLOOKUP(H14,'サイズ一覧(25年）'!$D:$AI,30,0))</f>
        <v>76560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IF(K14="","",VLOOKUP(K14,'サイズ一覧(25年）'!$D:$AI,30,0))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IF(N14="","",VLOOKUP(N14,'サイズ一覧(25年）'!$D:$AI,30,0))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IF(V14="","",VLOOKUP(V14,'サイズ一覧(25年）'!$D:$AI,30,0))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IF(Y14="","",VLOOKUP(Y14,'サイズ一覧(25年）'!$D:$AI,30,0))</f>
        <v>52800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IF(AB14="","",VLOOKUP(AB14,'サイズ一覧(25年）'!$D:$AI,30,0))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IF(AM14="","",VLOOKUP(AM14,'サイズ一覧(25年）'!$D:$AI,30,0))</f>
        <v>102740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IF(AP14="","",VLOOKUP(AP14,'サイズ一覧(25年）'!$D:$AI,30,0))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IF(AX14="","",VLOOKUP(AX14,'サイズ一覧(25年）'!$D:$AI,30,0))</f>
        <v>28710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IF(BA14="","",VLOOKUP(BA14,'サイズ一覧(25年）'!$D:$AI,30,0))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IF(BD14="","",VLOOKUP(BD14,'サイズ一覧(25年）'!$D:$AI,30,0))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IF(BK14="","",VLOOKUP(BK14,'サイズ一覧(25年）'!$D:$AI,30,0))</f>
        <v>35200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IF(BN14="","",VLOOKUP(BN14,'サイズ一覧(25年）'!$D:$AI,30,0))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IF(BQ14="","",VLOOKUP(BQ14,'サイズ一覧(25年）'!$D:$AI,30,0))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IF(BT14="","",VLOOKUP(BT14,'サイズ一覧(25年）'!$D:$AI,30,0))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IF(BW14="","",VLOOKUP(BW14,'サイズ一覧(25年）'!$D:$AI,30,0))</f>
        <v/>
      </c>
    </row>
    <row r="15" spans="1:84" s="134" customFormat="1" ht="21" customHeight="1">
      <c r="A15" s="400"/>
      <c r="B15" s="256">
        <v>50</v>
      </c>
      <c r="C15" s="712" t="s">
        <v>1325</v>
      </c>
      <c r="D15" s="713" t="s">
        <v>969</v>
      </c>
      <c r="E15" s="745" t="s">
        <v>1733</v>
      </c>
      <c r="F15" s="745" t="str">
        <f>IF(E15="","",(VLOOKUP(E15,'サイズ一覧(25年）'!$D:$AG,13,0)))</f>
        <v>◇⑩</v>
      </c>
      <c r="G15" s="716">
        <f>IF(E15="","",VLOOKUP(E15,'サイズ一覧(25年）'!$D:$AI,30,0))</f>
        <v>78870</v>
      </c>
      <c r="H15" s="714" t="s">
        <v>1326</v>
      </c>
      <c r="I15" s="715" t="str">
        <f>IF(H15="","",(VLOOKUP(H15,'サイズ一覧(25年）'!$D:$AG,13,0)))</f>
        <v>△◇</v>
      </c>
      <c r="J15" s="716">
        <f>IF(H15="","",VLOOKUP(H15,'サイズ一覧(25年）'!$D:$AI,30,0))</f>
        <v>76010</v>
      </c>
      <c r="K15" s="715"/>
      <c r="L15" s="715" t="str">
        <f>IF(K15="","",(VLOOKUP(K15,'サイズ一覧(25年）'!$D:$AG,13,0)))</f>
        <v/>
      </c>
      <c r="M15" s="715" t="str">
        <f>IF(K15="","",VLOOKUP(K15,'サイズ一覧(25年）'!$D:$AI,30,0))</f>
        <v/>
      </c>
      <c r="N15" s="717"/>
      <c r="O15" s="715" t="str">
        <f>IF(N15="","",(VLOOKUP(N15,'サイズ一覧(25年）'!$D:$AG,13,0)))</f>
        <v/>
      </c>
      <c r="P15" s="716" t="str">
        <f>IF(N15="","",VLOOKUP(N15,'サイズ一覧(25年）'!$D:$AI,30,0))</f>
        <v/>
      </c>
      <c r="Q15" s="63"/>
      <c r="R15" s="255">
        <v>17</v>
      </c>
      <c r="S15" s="348">
        <v>60</v>
      </c>
      <c r="T15" s="718" t="s">
        <v>1125</v>
      </c>
      <c r="U15" s="749" t="s">
        <v>506</v>
      </c>
      <c r="V15" s="685"/>
      <c r="W15" s="685" t="str">
        <f>IF(V15="","",(VLOOKUP(V15,'サイズ一覧(25年）'!$D:$AG,13,0)))</f>
        <v/>
      </c>
      <c r="X15" s="751" t="str">
        <f>IF(V15="","",VLOOKUP(V15,'サイズ一覧(25年）'!$D:$AI,30,0))</f>
        <v/>
      </c>
      <c r="Y15" s="688" t="s">
        <v>1179</v>
      </c>
      <c r="Z15" s="685" t="str">
        <f>IF(Y15="","",(VLOOKUP(Y15,'サイズ一覧(25年）'!$D:$AG,13,0)))</f>
        <v/>
      </c>
      <c r="AA15" s="750">
        <f>IF(Y15="","",VLOOKUP(Y15,'サイズ一覧(25年）'!$D:$AI,30,0))</f>
        <v>41470</v>
      </c>
      <c r="AB15" s="688" t="s">
        <v>1124</v>
      </c>
      <c r="AC15" s="685" t="str">
        <f>IF(AB15="","",(VLOOKUP(AB15,'サイズ一覧(25年）'!$D:$AG,13,0)))</f>
        <v>△</v>
      </c>
      <c r="AD15" s="750">
        <f>IF(AB15="","",VLOOKUP(AB15,'サイズ一覧(25年）'!$D:$AI,30,0))</f>
        <v>38720</v>
      </c>
      <c r="AE15" s="849"/>
      <c r="AF15" s="849"/>
      <c r="AG15" s="850"/>
      <c r="AH15" s="63"/>
      <c r="AI15" s="328"/>
      <c r="AJ15" s="311"/>
      <c r="AK15" s="724" t="s">
        <v>1413</v>
      </c>
      <c r="AL15" s="725" t="s">
        <v>749</v>
      </c>
      <c r="AM15" s="726" t="s">
        <v>1443</v>
      </c>
      <c r="AN15" s="721" t="str">
        <f>IF(AM15="","",(VLOOKUP(AM15,'サイズ一覧(25年）'!$D:$AG,13,0)))</f>
        <v>★</v>
      </c>
      <c r="AO15" s="727">
        <f>IF(AM15="","",VLOOKUP(AM15,'サイズ一覧(25年）'!$D:$AI,30,0))</f>
        <v>105820</v>
      </c>
      <c r="AP15" s="720"/>
      <c r="AQ15" s="721" t="str">
        <f>IF(AP15="","",(VLOOKUP(AP15,'サイズ一覧(25年）'!$D:$AG,13,0)))</f>
        <v/>
      </c>
      <c r="AR15" s="728" t="str">
        <f>IF(AP15="","",VLOOKUP(AP15,'サイズ一覧(25年）'!$D:$AI,30,0))</f>
        <v/>
      </c>
      <c r="AS15" s="62"/>
      <c r="AT15" s="319"/>
      <c r="AU15" s="320"/>
      <c r="AV15" s="729" t="s">
        <v>159</v>
      </c>
      <c r="AW15" s="730" t="s">
        <v>946</v>
      </c>
      <c r="AX15" s="731" t="s">
        <v>446</v>
      </c>
      <c r="AY15" s="703" t="str">
        <f>IF(AX15="","",(VLOOKUP(AX15,'サイズ一覧(25年）'!$D:$AG,13,0)))</f>
        <v/>
      </c>
      <c r="AZ15" s="732">
        <f>IF(AX15="","",VLOOKUP(AX15,'サイズ一覧(25年）'!$D:$AI,30,0))</f>
        <v>29920</v>
      </c>
      <c r="BA15" s="703"/>
      <c r="BB15" s="685" t="str">
        <f>IF(BA15="","",(VLOOKUP(BA15,'サイズ一覧(25年）'!$D:$AG,13,0)))</f>
        <v/>
      </c>
      <c r="BC15" s="694" t="str">
        <f>IF(BA15="","",VLOOKUP(BA15,'サイズ一覧(25年）'!$D:$AI,30,0))</f>
        <v/>
      </c>
      <c r="BD15" s="702"/>
      <c r="BE15" s="703" t="str">
        <f>IF(BD15="","",(VLOOKUP(BD15,'サイズ一覧(25年）'!$D:$AG,13,0)))</f>
        <v/>
      </c>
      <c r="BF15" s="696" t="str">
        <f>IF(BD15="","",VLOOKUP(BD15,'サイズ一覧(25年）'!$D:$AI,30,0))</f>
        <v/>
      </c>
      <c r="BG15" s="181"/>
      <c r="BH15" s="328"/>
      <c r="BI15" s="777" t="s">
        <v>158</v>
      </c>
      <c r="BJ15" s="778" t="s">
        <v>334</v>
      </c>
      <c r="BK15" s="779" t="s">
        <v>950</v>
      </c>
      <c r="BL15" s="723" t="str">
        <f>IF(BK15="","",(VLOOKUP(BK15,'サイズ一覧(25年）'!$D:$AG,13,0)))</f>
        <v/>
      </c>
      <c r="BM15" s="780">
        <f>IF(BK15="","",VLOOKUP(BK15,'サイズ一覧(25年）'!$D:$AI,30,0))</f>
        <v>39270</v>
      </c>
      <c r="BN15" s="781"/>
      <c r="BO15" s="723" t="str">
        <f>IF(BN15="","",(VLOOKUP(BN15,'サイズ一覧(25年）'!$D:$AG,13,0)))</f>
        <v/>
      </c>
      <c r="BP15" s="780" t="str">
        <f>IF(BN15="","",VLOOKUP(BN15,'サイズ一覧(25年）'!$D:$AI,30,0))</f>
        <v/>
      </c>
      <c r="BQ15" s="779"/>
      <c r="BR15" s="723" t="str">
        <f>IF(BQ15="","",(VLOOKUP(BQ15,'サイズ一覧(25年）'!$D:$AG,13,0)))</f>
        <v/>
      </c>
      <c r="BS15" s="728" t="str">
        <f>IF(BQ15="","",VLOOKUP(BQ15,'サイズ一覧(25年）'!$D:$AI,30,0))</f>
        <v/>
      </c>
      <c r="BT15" s="782"/>
      <c r="BU15" s="783" t="str">
        <f>IF(BT15="","",(VLOOKUP(BT15,'サイズ一覧(25年）'!$D:$AG,13,0)))</f>
        <v/>
      </c>
      <c r="BV15" s="784" t="str">
        <f>IF(BT15="","",VLOOKUP(BT15,'サイズ一覧(25年）'!$D:$AI,30,0))</f>
        <v/>
      </c>
      <c r="BW15" s="779"/>
      <c r="BX15" s="723" t="str">
        <f>IF(BW15="","",(VLOOKUP(BW15,'サイズ一覧(25年）'!$D:$AG,13,0)))</f>
        <v/>
      </c>
      <c r="BY15" s="728" t="str">
        <f>IF(BW15="","",VLOOKUP(BW15,'サイズ一覧(25年）'!$D:$AI,30,0))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IF(E16="","",VLOOKUP(E16,'サイズ一覧(25年）'!$D:$AI,30,0))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IF(H16="","",VLOOKUP(H16,'サイズ一覧(25年）'!$D:$AI,30,0))</f>
        <v>129250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IF(K16="","",VLOOKUP(K16,'サイズ一覧(25年）'!$D:$AI,30,0))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IF(N16="","",VLOOKUP(N16,'サイズ一覧(25年）'!$D:$AI,30,0))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IF(V16="","",VLOOKUP(V16,'サイズ一覧(25年）'!$D:$AI,30,0))</f>
        <v>44110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IF(Y16="","",VLOOKUP(Y16,'サイズ一覧(25年）'!$D:$AI,30,0))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IF(AB16="","",VLOOKUP(AB16,'サイズ一覧(25年）'!$D:$AI,30,0))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IF(AM16="","",VLOOKUP(AM16,'サイズ一覧(25年）'!$D:$AI,30,0))</f>
        <v>92070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IF(AP16="","",VLOOKUP(AP16,'サイズ一覧(25年）'!$D:$AI,30,0))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IF(AX16="","",VLOOKUP(AX16,'サイズ一覧(25年）'!$D:$AI,30,0))</f>
        <v>33330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IF(BA16="","",VLOOKUP(BA16,'サイズ一覧(25年）'!$D:$AI,30,0))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IF(BD16="","",VLOOKUP(BD16,'サイズ一覧(25年）'!$D:$AI,30,0))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IF(BK16="","",VLOOKUP(BK16,'サイズ一覧(25年）'!$D:$AI,30,0))</f>
        <v>34870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IF(BN16="","",VLOOKUP(BN16,'サイズ一覧(25年）'!$D:$AI,30,0))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IF(BQ16="","",VLOOKUP(BQ16,'サイズ一覧(25年）'!$D:$AI,30,0))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IF(BT16="","",VLOOKUP(BT16,'サイズ一覧(25年）'!$D:$AI,30,0))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IF(BW16="","",VLOOKUP(BW16,'サイズ一覧(25年）'!$D:$AI,30,0))</f>
        <v/>
      </c>
    </row>
    <row r="17" spans="1:77" s="134" customFormat="1" ht="21" customHeight="1">
      <c r="A17" s="255"/>
      <c r="B17" s="265">
        <v>35</v>
      </c>
      <c r="C17" s="667" t="s">
        <v>1384</v>
      </c>
      <c r="D17" s="668" t="s">
        <v>529</v>
      </c>
      <c r="E17" s="707"/>
      <c r="F17" s="707" t="str">
        <f>IF(E17="","",(VLOOKUP(E17,'サイズ一覧(25年）'!$D:$AG,13,0)))</f>
        <v/>
      </c>
      <c r="G17" s="671" t="str">
        <f>IF(E17="","",VLOOKUP(E17,'サイズ一覧(25年）'!$D:$AI,30,0))</f>
        <v/>
      </c>
      <c r="H17" s="669" t="s">
        <v>1382</v>
      </c>
      <c r="I17" s="670" t="str">
        <f>IF(H17="","",(VLOOKUP(H17,'サイズ一覧(25年）'!$D:$AG,13,0)))</f>
        <v>★◇</v>
      </c>
      <c r="J17" s="671">
        <f>IF(H17="","",VLOOKUP(H17,'サイズ一覧(25年）'!$D:$AI,30,0))</f>
        <v>106040</v>
      </c>
      <c r="K17" s="670"/>
      <c r="L17" s="670" t="str">
        <f>IF(K17="","",(VLOOKUP(K17,'サイズ一覧(25年）'!$D:$AG,13,0)))</f>
        <v/>
      </c>
      <c r="M17" s="670" t="str">
        <f>IF(K17="","",VLOOKUP(K17,'サイズ一覧(25年）'!$D:$AI,30,0))</f>
        <v/>
      </c>
      <c r="N17" s="672"/>
      <c r="O17" s="670" t="str">
        <f>IF(N17="","",(VLOOKUP(N17,'サイズ一覧(25年）'!$D:$AG,13,0)))</f>
        <v/>
      </c>
      <c r="P17" s="671" t="str">
        <f>IF(N17="","",VLOOKUP(N17,'サイズ一覧(25年）'!$D:$AI,30,0))</f>
        <v/>
      </c>
      <c r="Q17" s="63"/>
      <c r="R17" s="255"/>
      <c r="S17" s="348"/>
      <c r="T17" s="740" t="s">
        <v>1771</v>
      </c>
      <c r="U17" s="701" t="s">
        <v>533</v>
      </c>
      <c r="V17" s="703" t="s">
        <v>1774</v>
      </c>
      <c r="W17" s="703" t="str">
        <f>IF(V17="","",(VLOOKUP(V17,'サイズ一覧(25年）'!$D:$AG,13,0)))</f>
        <v>★⑩</v>
      </c>
      <c r="X17" s="693">
        <f>IF(V17="","",VLOOKUP(V17,'サイズ一覧(25年）'!$D:$AI,30,0))</f>
        <v>46090</v>
      </c>
      <c r="Y17" s="702"/>
      <c r="Z17" s="703" t="str">
        <f>IF(Y17="","",(VLOOKUP(Y17,'サイズ一覧(25年）'!$D:$AG,13,0)))</f>
        <v/>
      </c>
      <c r="AA17" s="704" t="str">
        <f>IF(Y17="","",VLOOKUP(Y17,'サイズ一覧(25年）'!$D:$AI,30,0))</f>
        <v/>
      </c>
      <c r="AB17" s="702"/>
      <c r="AC17" s="703" t="str">
        <f>IF(AB17="","",(VLOOKUP(AB17,'サイズ一覧(25年）'!$D:$AG,13,0)))</f>
        <v/>
      </c>
      <c r="AD17" s="704" t="str">
        <f>IF(AB17="","",VLOOKUP(AB17,'サイズ一覧(25年）'!$D:$AI,30,0))</f>
        <v/>
      </c>
      <c r="AE17" s="849"/>
      <c r="AF17" s="849"/>
      <c r="AG17" s="850"/>
      <c r="AH17" s="63"/>
      <c r="AI17" s="328"/>
      <c r="AJ17" s="320"/>
      <c r="AK17" s="700" t="s">
        <v>1415</v>
      </c>
      <c r="AL17" s="734" t="s">
        <v>948</v>
      </c>
      <c r="AM17" s="735" t="s">
        <v>1442</v>
      </c>
      <c r="AN17" s="736" t="str">
        <f>IF(AM17="","",(VLOOKUP(AM17,'サイズ一覧(25年）'!$D:$AG,13,0)))</f>
        <v>★</v>
      </c>
      <c r="AO17" s="737">
        <f>IF(AM17="","",VLOOKUP(AM17,'サイズ一覧(25年）'!$D:$AI,30,0))</f>
        <v>94710</v>
      </c>
      <c r="AP17" s="738"/>
      <c r="AQ17" s="736" t="str">
        <f>IF(AP17="","",(VLOOKUP(AP17,'サイズ一覧(25年）'!$D:$AG,13,0)))</f>
        <v/>
      </c>
      <c r="AR17" s="739" t="str">
        <f>IF(AP17="","",VLOOKUP(AP17,'サイズ一覧(25年）'!$D:$AI,30,0))</f>
        <v/>
      </c>
      <c r="AS17" s="62"/>
      <c r="AT17" s="319"/>
      <c r="AU17" s="320"/>
      <c r="AV17" s="731" t="s">
        <v>174</v>
      </c>
      <c r="AW17" s="730" t="s">
        <v>749</v>
      </c>
      <c r="AX17" s="731"/>
      <c r="AY17" s="703" t="str">
        <f>IF(AX17="","",(VLOOKUP(AX17,'サイズ一覧(25年）'!$D:$AG,13,0)))</f>
        <v/>
      </c>
      <c r="AZ17" s="732" t="str">
        <f>IF(AX17="","",VLOOKUP(AX17,'サイズ一覧(25年）'!$D:$AI,30,0))</f>
        <v/>
      </c>
      <c r="BA17" s="703"/>
      <c r="BB17" s="703" t="str">
        <f>IF(BA17="","",(VLOOKUP(BA17,'サイズ一覧(25年）'!$D:$AG,13,0)))</f>
        <v/>
      </c>
      <c r="BC17" s="694" t="str">
        <f>IF(BA17="","",VLOOKUP(BA17,'サイズ一覧(25年）'!$D:$AI,30,0))</f>
        <v/>
      </c>
      <c r="BD17" s="702" t="s">
        <v>1106</v>
      </c>
      <c r="BE17" s="703" t="str">
        <f>IF(BD17="","",(VLOOKUP(BD17,'サイズ一覧(25年）'!$D:$AG,13,0)))</f>
        <v/>
      </c>
      <c r="BF17" s="696">
        <f>IF(BD17="","",VLOOKUP(BD17,'サイズ一覧(25年）'!$D:$AI,30,0))</f>
        <v>33440</v>
      </c>
      <c r="BG17" s="181"/>
      <c r="BH17" s="328"/>
      <c r="BI17" s="777" t="s">
        <v>341</v>
      </c>
      <c r="BJ17" s="778" t="s">
        <v>342</v>
      </c>
      <c r="BK17" s="779" t="s">
        <v>952</v>
      </c>
      <c r="BL17" s="723" t="str">
        <f>IF(BK17="","",(VLOOKUP(BK17,'サイズ一覧(25年）'!$D:$AG,13,0)))</f>
        <v/>
      </c>
      <c r="BM17" s="780">
        <f>IF(BK17="","",VLOOKUP(BK17,'サイズ一覧(25年）'!$D:$AI,30,0))</f>
        <v>39600</v>
      </c>
      <c r="BN17" s="781"/>
      <c r="BO17" s="723" t="str">
        <f>IF(BN17="","",(VLOOKUP(BN17,'サイズ一覧(25年）'!$D:$AG,13,0)))</f>
        <v/>
      </c>
      <c r="BP17" s="780" t="str">
        <f>IF(BN17="","",VLOOKUP(BN17,'サイズ一覧(25年）'!$D:$AI,30,0))</f>
        <v/>
      </c>
      <c r="BQ17" s="779"/>
      <c r="BR17" s="723" t="str">
        <f>IF(BQ17="","",(VLOOKUP(BQ17,'サイズ一覧(25年）'!$D:$AG,13,0)))</f>
        <v/>
      </c>
      <c r="BS17" s="728" t="str">
        <f>IF(BQ17="","",VLOOKUP(BQ17,'サイズ一覧(25年）'!$D:$AI,30,0))</f>
        <v/>
      </c>
      <c r="BT17" s="782"/>
      <c r="BU17" s="783" t="str">
        <f>IF(BT17="","",(VLOOKUP(BT17,'サイズ一覧(25年）'!$D:$AG,13,0)))</f>
        <v/>
      </c>
      <c r="BV17" s="784" t="str">
        <f>IF(BT17="","",VLOOKUP(BT17,'サイズ一覧(25年）'!$D:$AI,30,0))</f>
        <v/>
      </c>
      <c r="BW17" s="779"/>
      <c r="BX17" s="723" t="str">
        <f>IF(BW17="","",(VLOOKUP(BW17,'サイズ一覧(25年）'!$D:$AG,13,0)))</f>
        <v/>
      </c>
      <c r="BY17" s="728" t="str">
        <f>IF(BW17="","",VLOOKUP(BW17,'サイズ一覧(25年）'!$D:$AI,30,0))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IF(E18="","",VLOOKUP(E18,'サイズ一覧(25年）'!$D:$AI,30,0))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IF(H18="","",VLOOKUP(H18,'サイズ一覧(25年）'!$D:$AI,30,0))</f>
        <v>116270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IF(K18="","",VLOOKUP(K18,'サイズ一覧(25年）'!$D:$AI,30,0))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IF(N18="","",VLOOKUP(N18,'サイズ一覧(25年）'!$D:$AI,30,0))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IF(V18="","",VLOOKUP(V18,'サイズ一覧(25年）'!$D:$AI,30,0))</f>
        <v>47520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IF(Y18="","",VLOOKUP(Y18,'サイズ一覧(25年）'!$D:$AI,30,0))</f>
        <v>44550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IF(AB18="","",VLOOKUP(AB18,'サイズ一覧(25年）'!$D:$AI,30,0))</f>
        <v>41800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IF(AM18="","",VLOOKUP(AM18,'サイズ一覧(25年）'!$D:$AI,30,0))</f>
        <v>88110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IF(AP18="","",VLOOKUP(AP18,'サイズ一覧(25年）'!$D:$AI,30,0))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IF(AX18="","",VLOOKUP(AX18,'サイズ一覧(25年）'!$D:$AI,30,0))</f>
        <v>35200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IF(BA18="","",VLOOKUP(BA18,'サイズ一覧(25年）'!$D:$AI,30,0))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IF(BD18="","",VLOOKUP(BD18,'サイズ一覧(25年）'!$D:$AI,30,0))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IF(BK18="","",VLOOKUP(BK18,'サイズ一覧(25年）'!$D:$AI,30,0))</f>
        <v>30800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IF(BN18="","",VLOOKUP(BN18,'サイズ一覧(25年）'!$D:$AI,30,0))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IF(BQ18="","",VLOOKUP(BQ18,'サイズ一覧(25年）'!$D:$AI,30,0))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IF(BT18="","",VLOOKUP(BT18,'サイズ一覧(25年）'!$D:$AI,30,0))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IF(BW18="","",VLOOKUP(BW18,'サイズ一覧(25年）'!$D:$AI,30,0))</f>
        <v/>
      </c>
    </row>
    <row r="19" spans="1:77" s="134" customFormat="1" ht="21" customHeight="1">
      <c r="A19" s="255"/>
      <c r="B19" s="265">
        <v>40</v>
      </c>
      <c r="C19" s="667" t="s">
        <v>907</v>
      </c>
      <c r="D19" s="668" t="s">
        <v>286</v>
      </c>
      <c r="E19" s="707"/>
      <c r="F19" s="707" t="str">
        <f>IF(E19="","",(VLOOKUP(E19,'サイズ一覧(25年）'!$D:$AG,13,0)))</f>
        <v/>
      </c>
      <c r="G19" s="671" t="str">
        <f>IF(E19="","",VLOOKUP(E19,'サイズ一覧(25年）'!$D:$AI,30,0))</f>
        <v/>
      </c>
      <c r="H19" s="705" t="s">
        <v>1136</v>
      </c>
      <c r="I19" s="707" t="str">
        <f>IF(H19="","",(VLOOKUP(H19,'サイズ一覧(25年）'!$D:$AG,13,0)))</f>
        <v>◇</v>
      </c>
      <c r="J19" s="671">
        <f>IF(H19="","",VLOOKUP(H19,'サイズ一覧(25年）'!$D:$AI,30,0))</f>
        <v>102520</v>
      </c>
      <c r="K19" s="707"/>
      <c r="L19" s="707" t="str">
        <f>IF(K19="","",(VLOOKUP(K19,'サイズ一覧(25年）'!$D:$AG,13,0)))</f>
        <v/>
      </c>
      <c r="M19" s="670" t="str">
        <f>IF(K19="","",VLOOKUP(K19,'サイズ一覧(25年）'!$D:$AI,30,0))</f>
        <v/>
      </c>
      <c r="N19" s="709"/>
      <c r="O19" s="707" t="str">
        <f>IF(N19="","",(VLOOKUP(N19,'サイズ一覧(25年）'!$D:$AG,13,0)))</f>
        <v/>
      </c>
      <c r="P19" s="671" t="str">
        <f>IF(N19="","",VLOOKUP(N19,'サイズ一覧(25年）'!$D:$AI,30,0))</f>
        <v/>
      </c>
      <c r="Q19" s="175"/>
      <c r="R19" s="387"/>
      <c r="S19" s="340"/>
      <c r="T19" s="724" t="s">
        <v>470</v>
      </c>
      <c r="U19" s="719" t="s">
        <v>529</v>
      </c>
      <c r="V19" s="721" t="s">
        <v>1772</v>
      </c>
      <c r="W19" s="721" t="str">
        <f>IF(V19="","",(VLOOKUP(V19,'サイズ一覧(25年）'!$D:$AG,13,0)))</f>
        <v>⑨</v>
      </c>
      <c r="X19" s="723">
        <f>IF(V19="","",VLOOKUP(V19,'サイズ一覧(25年）'!$D:$AI,30,0))</f>
        <v>49940</v>
      </c>
      <c r="Y19" s="720" t="s">
        <v>1181</v>
      </c>
      <c r="Z19" s="721" t="str">
        <f>IF(Y19="","",(VLOOKUP(Y19,'サイズ一覧(25年）'!$D:$AG,13,0)))</f>
        <v/>
      </c>
      <c r="AA19" s="722">
        <f>IF(Y19="","",VLOOKUP(Y19,'サイズ一覧(25年）'!$D:$AI,30,0))</f>
        <v>46970</v>
      </c>
      <c r="AB19" s="720" t="s">
        <v>629</v>
      </c>
      <c r="AC19" s="721" t="str">
        <f>IF(AB19="","",(VLOOKUP(AB19,'サイズ一覧(25年）'!$D:$AG,13,0)))</f>
        <v>△</v>
      </c>
      <c r="AD19" s="722">
        <f>IF(AB19="","",VLOOKUP(AB19,'サイズ一覧(25年）'!$D:$AI,30,0))</f>
        <v>43890</v>
      </c>
      <c r="AE19" s="849"/>
      <c r="AF19" s="849"/>
      <c r="AG19" s="850"/>
      <c r="AH19" s="175"/>
      <c r="AI19" s="310"/>
      <c r="AJ19" s="276">
        <v>50</v>
      </c>
      <c r="AK19" s="712" t="s">
        <v>1340</v>
      </c>
      <c r="AL19" s="741" t="s">
        <v>959</v>
      </c>
      <c r="AM19" s="742" t="s">
        <v>1301</v>
      </c>
      <c r="AN19" s="675" t="str">
        <f>IF(AM19="","",(VLOOKUP(AM19,'サイズ一覧(25年）'!$D:$AG,13,0)))</f>
        <v>★</v>
      </c>
      <c r="AO19" s="743">
        <f>IF(AM19="","",VLOOKUP(AM19,'サイズ一覧(25年）'!$D:$AI,30,0))</f>
        <v>78430</v>
      </c>
      <c r="AP19" s="744"/>
      <c r="AQ19" s="745" t="str">
        <f>IF(AP19="","",(VLOOKUP(AP19,'サイズ一覧(25年）'!$D:$AG,13,0)))</f>
        <v/>
      </c>
      <c r="AR19" s="746" t="str">
        <f>IF(AP19="","",VLOOKUP(AP19,'サイズ一覧(25年）'!$D:$AI,30,0))</f>
        <v/>
      </c>
      <c r="AS19" s="62"/>
      <c r="AT19" s="319"/>
      <c r="AU19" s="311"/>
      <c r="AV19" s="729" t="s">
        <v>162</v>
      </c>
      <c r="AW19" s="734" t="s">
        <v>402</v>
      </c>
      <c r="AX19" s="729" t="s">
        <v>452</v>
      </c>
      <c r="AY19" s="736" t="str">
        <f>IF(AX19="","",(VLOOKUP(AX19,'サイズ一覧(25年）'!$D:$AG,13,0)))</f>
        <v/>
      </c>
      <c r="AZ19" s="737">
        <f>IF(AX19="","",VLOOKUP(AX19,'サイズ一覧(25年）'!$D:$AI,30,0))</f>
        <v>36740</v>
      </c>
      <c r="BA19" s="736"/>
      <c r="BB19" s="747" t="str">
        <f>IF(BA19="","",(VLOOKUP(BA19,'サイズ一覧(25年）'!$D:$AG,13,0)))</f>
        <v/>
      </c>
      <c r="BC19" s="748" t="str">
        <f>IF(BA19="","",VLOOKUP(BA19,'サイズ一覧(25年）'!$D:$AI,30,0))</f>
        <v/>
      </c>
      <c r="BD19" s="738"/>
      <c r="BE19" s="736" t="str">
        <f>IF(BD19="","",(VLOOKUP(BD19,'サイズ一覧(25年）'!$D:$AG,13,0)))</f>
        <v/>
      </c>
      <c r="BF19" s="739" t="str">
        <f>IF(BD19="","",VLOOKUP(BD19,'サイズ一覧(25年）'!$D:$AI,30,0))</f>
        <v/>
      </c>
      <c r="BG19" s="181"/>
      <c r="BH19" s="328"/>
      <c r="BI19" s="690" t="s">
        <v>344</v>
      </c>
      <c r="BJ19" s="691" t="s">
        <v>345</v>
      </c>
      <c r="BK19" s="692" t="s">
        <v>954</v>
      </c>
      <c r="BL19" s="693" t="str">
        <f>IF(BK19="","",(VLOOKUP(BK19,'サイズ一覧(25年）'!$D:$AG,13,0)))</f>
        <v/>
      </c>
      <c r="BM19" s="694">
        <f>IF(BK19="","",VLOOKUP(BK19,'サイズ一覧(25年）'!$D:$AI,30,0))</f>
        <v>32340</v>
      </c>
      <c r="BN19" s="695"/>
      <c r="BO19" s="693" t="str">
        <f>IF(BN19="","",(VLOOKUP(BN19,'サイズ一覧(25年）'!$D:$AG,13,0)))</f>
        <v/>
      </c>
      <c r="BP19" s="694" t="str">
        <f>IF(BN19="","",VLOOKUP(BN19,'サイズ一覧(25年）'!$D:$AI,30,0))</f>
        <v/>
      </c>
      <c r="BQ19" s="692"/>
      <c r="BR19" s="693" t="str">
        <f>IF(BQ19="","",(VLOOKUP(BQ19,'サイズ一覧(25年）'!$D:$AG,13,0)))</f>
        <v/>
      </c>
      <c r="BS19" s="696" t="str">
        <f>IF(BQ19="","",VLOOKUP(BQ19,'サイズ一覧(25年）'!$D:$AI,30,0))</f>
        <v/>
      </c>
      <c r="BT19" s="697"/>
      <c r="BU19" s="698" t="str">
        <f>IF(BT19="","",(VLOOKUP(BT19,'サイズ一覧(25年）'!$D:$AG,13,0)))</f>
        <v/>
      </c>
      <c r="BV19" s="699" t="str">
        <f>IF(BT19="","",VLOOKUP(BT19,'サイズ一覧(25年）'!$D:$AI,30,0))</f>
        <v/>
      </c>
      <c r="BW19" s="692"/>
      <c r="BX19" s="693" t="str">
        <f>IF(BW19="","",(VLOOKUP(BW19,'サイズ一覧(25年）'!$D:$AG,13,0)))</f>
        <v/>
      </c>
      <c r="BY19" s="696" t="str">
        <f>IF(BW19="","",VLOOKUP(BW19,'サイズ一覧(25年）'!$D:$AI,30,0))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IF(E20="","",VLOOKUP(E20,'サイズ一覧(25年）'!$D:$AI,30,0))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IF(H20="","",VLOOKUP(H20,'サイズ一覧(25年）'!$D:$AI,30,0))</f>
        <v>104500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IF(K20="","",VLOOKUP(K20,'サイズ一覧(25年）'!$D:$AI,30,0))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IF(N20="","",VLOOKUP(N20,'サイズ一覧(25年）'!$D:$AI,30,0))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IF(V20="","",VLOOKUP(V20,'サイズ一覧(25年）'!$D:$AI,30,0))</f>
        <v>34760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IF(Y20="","",VLOOKUP(Y20,'サイズ一覧(25年）'!$D:$AI,30,0))</f>
        <v>32670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IF(AB20="","",VLOOKUP(AB20,'サイズ一覧(25年）'!$D:$AI,30,0))</f>
        <v>30690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IF(AM20="","",VLOOKUP(AM20,'サイズ一覧(25年）'!$D:$AI,30,0))</f>
        <v>91740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IF(AP20="","",VLOOKUP(AP20,'サイズ一覧(25年）'!$D:$AI,30,0))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IF(AX20="","",VLOOKUP(AX20,'サイズ一覧(25年）'!$D:$AI,30,0))</f>
        <v>22220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IF(BA20="","",VLOOKUP(BA20,'サイズ一覧(25年）'!$D:$AI,30,0))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IF(BD20="","",VLOOKUP(BD20,'サイズ一覧(25年）'!$D:$AI,30,0))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IF(BK20="","",VLOOKUP(BK20,'サイズ一覧(25年）'!$D:$AI,30,0))</f>
        <v>33330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IF(BN20="","",VLOOKUP(BN20,'サイズ一覧(25年）'!$D:$AI,30,0))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IF(BQ20="","",VLOOKUP(BQ20,'サイズ一覧(25年）'!$D:$AI,30,0))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IF(BT20="","",VLOOKUP(BT20,'サイズ一覧(25年）'!$D:$AI,30,0))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IF(BW20="","",VLOOKUP(BW20,'サイズ一覧(25年）'!$D:$AI,30,0))</f>
        <v/>
      </c>
    </row>
    <row r="21" spans="1:77" s="134" customFormat="1" ht="21" customHeight="1">
      <c r="A21" s="255"/>
      <c r="B21" s="340"/>
      <c r="C21" s="724" t="s">
        <v>1394</v>
      </c>
      <c r="D21" s="719" t="s">
        <v>467</v>
      </c>
      <c r="E21" s="721"/>
      <c r="F21" s="721" t="str">
        <f>IF(E21="","",(VLOOKUP(E21,'サイズ一覧(25年）'!$D:$AG,13,0)))</f>
        <v/>
      </c>
      <c r="G21" s="722" t="str">
        <f>IF(E21="","",VLOOKUP(E21,'サイズ一覧(25年）'!$D:$AI,30,0))</f>
        <v/>
      </c>
      <c r="H21" s="725" t="s">
        <v>1388</v>
      </c>
      <c r="I21" s="721" t="str">
        <f>IF(H21="","",(VLOOKUP(H21,'サイズ一覧(25年）'!$D:$AG,13,0)))</f>
        <v>★◇</v>
      </c>
      <c r="J21" s="722">
        <f>IF(H21="","",VLOOKUP(H21,'サイズ一覧(25年）'!$D:$AI,30,0))</f>
        <v>104390</v>
      </c>
      <c r="K21" s="721"/>
      <c r="L21" s="721" t="str">
        <f>IF(K21="","",(VLOOKUP(K21,'サイズ一覧(25年）'!$D:$AG,13,0)))</f>
        <v/>
      </c>
      <c r="M21" s="723" t="str">
        <f>IF(K21="","",VLOOKUP(K21,'サイズ一覧(25年）'!$D:$AI,30,0))</f>
        <v/>
      </c>
      <c r="N21" s="720"/>
      <c r="O21" s="721" t="str">
        <f>IF(N21="","",(VLOOKUP(N21,'サイズ一覧(25年）'!$D:$AG,13,0)))</f>
        <v/>
      </c>
      <c r="P21" s="722" t="str">
        <f>IF(N21="","",VLOOKUP(N21,'サイズ一覧(25年）'!$D:$AI,30,0))</f>
        <v/>
      </c>
      <c r="Q21" s="175"/>
      <c r="R21" s="255"/>
      <c r="S21" s="348"/>
      <c r="T21" s="718" t="s">
        <v>592</v>
      </c>
      <c r="U21" s="749" t="s">
        <v>593</v>
      </c>
      <c r="V21" s="685"/>
      <c r="W21" s="685" t="str">
        <f>IF(V21="","",(VLOOKUP(V21,'サイズ一覧(25年）'!$D:$AG,13,0)))</f>
        <v/>
      </c>
      <c r="X21" s="704" t="str">
        <f>IF(V21="","",VLOOKUP(V21,'サイズ一覧(25年）'!$D:$AI,30,0))</f>
        <v/>
      </c>
      <c r="Y21" s="684" t="s">
        <v>1191</v>
      </c>
      <c r="Z21" s="685" t="str">
        <f>IF(Y21="","",(VLOOKUP(Y21,'サイズ一覧(25年）'!$D:$AG,13,0)))</f>
        <v/>
      </c>
      <c r="AA21" s="704">
        <f>IF(Y21="","",VLOOKUP(Y21,'サイズ一覧(25年）'!$D:$AI,30,0))</f>
        <v>34980</v>
      </c>
      <c r="AB21" s="688" t="s">
        <v>870</v>
      </c>
      <c r="AC21" s="685" t="str">
        <f>IF(AB21="","",(VLOOKUP(AB21,'サイズ一覧(25年）'!$D:$AG,13,0)))</f>
        <v>△</v>
      </c>
      <c r="AD21" s="704">
        <f>IF(AB21="","",VLOOKUP(AB21,'サイズ一覧(25年）'!$D:$AI,30,0))</f>
        <v>32670</v>
      </c>
      <c r="AE21" s="849"/>
      <c r="AF21" s="849"/>
      <c r="AG21" s="850"/>
      <c r="AH21" s="175"/>
      <c r="AI21" s="328"/>
      <c r="AJ21" s="311"/>
      <c r="AK21" s="700" t="s">
        <v>1337</v>
      </c>
      <c r="AL21" s="734" t="s">
        <v>749</v>
      </c>
      <c r="AM21" s="735" t="s">
        <v>1298</v>
      </c>
      <c r="AN21" s="721" t="str">
        <f>IF(AM21="","",(VLOOKUP(AM21,'サイズ一覧(25年）'!$D:$AG,13,0)))</f>
        <v>★</v>
      </c>
      <c r="AO21" s="727">
        <f>IF(AM21="","",VLOOKUP(AM21,'サイズ一覧(25年）'!$D:$AI,30,0))</f>
        <v>96250</v>
      </c>
      <c r="AP21" s="738"/>
      <c r="AQ21" s="736" t="str">
        <f>IF(AP21="","",(VLOOKUP(AP21,'サイズ一覧(25年）'!$D:$AG,13,0)))</f>
        <v/>
      </c>
      <c r="AR21" s="739" t="str">
        <f>IF(AP21="","",VLOOKUP(AP21,'サイズ一覧(25年）'!$D:$AI,30,0))</f>
        <v/>
      </c>
      <c r="AS21" s="62"/>
      <c r="AT21" s="466"/>
      <c r="AU21" s="311"/>
      <c r="AV21" s="729" t="s">
        <v>175</v>
      </c>
      <c r="AW21" s="734" t="s">
        <v>376</v>
      </c>
      <c r="AX21" s="752" t="s">
        <v>707</v>
      </c>
      <c r="AY21" s="747" t="str">
        <f>IF(AX21="","",(VLOOKUP(AX21,'サイズ一覧(25年）'!$D:$AG,13,0)))</f>
        <v/>
      </c>
      <c r="AZ21" s="753">
        <f>IF(AX21="","",VLOOKUP(AX21,'サイズ一覧(25年）'!$D:$AI,30,0))</f>
        <v>28380</v>
      </c>
      <c r="BA21" s="747"/>
      <c r="BB21" s="679" t="str">
        <f>IF(BA21="","",(VLOOKUP(BA21,'サイズ一覧(25年）'!$D:$AG,13,0)))</f>
        <v/>
      </c>
      <c r="BC21" s="754" t="str">
        <f>IF(BA21="","",VLOOKUP(BA21,'サイズ一覧(25年）'!$D:$AI,30,0))</f>
        <v/>
      </c>
      <c r="BD21" s="755"/>
      <c r="BE21" s="747" t="str">
        <f>IF(BD21="","",(VLOOKUP(BD21,'サイズ一覧(25年）'!$D:$AG,13,0)))</f>
        <v/>
      </c>
      <c r="BF21" s="756" t="str">
        <f>IF(BD21="","",VLOOKUP(BD21,'サイズ一覧(25年）'!$D:$AI,30,0))</f>
        <v/>
      </c>
      <c r="BG21" s="181"/>
      <c r="BH21" s="328"/>
      <c r="BI21" s="690" t="s">
        <v>349</v>
      </c>
      <c r="BJ21" s="691" t="s">
        <v>350</v>
      </c>
      <c r="BK21" s="692" t="s">
        <v>957</v>
      </c>
      <c r="BL21" s="693" t="str">
        <f>IF(BK21="","",(VLOOKUP(BK21,'サイズ一覧(25年）'!$D:$AG,13,0)))</f>
        <v/>
      </c>
      <c r="BM21" s="694">
        <f>IF(BK21="","",VLOOKUP(BK21,'サイズ一覧(25年）'!$D:$AI,30,0))</f>
        <v>35090</v>
      </c>
      <c r="BN21" s="695"/>
      <c r="BO21" s="693" t="str">
        <f>IF(BN21="","",(VLOOKUP(BN21,'サイズ一覧(25年）'!$D:$AG,13,0)))</f>
        <v/>
      </c>
      <c r="BP21" s="694" t="str">
        <f>IF(BN21="","",VLOOKUP(BN21,'サイズ一覧(25年）'!$D:$AI,30,0))</f>
        <v/>
      </c>
      <c r="BQ21" s="692"/>
      <c r="BR21" s="693" t="str">
        <f>IF(BQ21="","",(VLOOKUP(BQ21,'サイズ一覧(25年）'!$D:$AG,13,0)))</f>
        <v/>
      </c>
      <c r="BS21" s="696" t="str">
        <f>IF(BQ21="","",VLOOKUP(BQ21,'サイズ一覧(25年）'!$D:$AI,30,0))</f>
        <v/>
      </c>
      <c r="BT21" s="697"/>
      <c r="BU21" s="698" t="str">
        <f>IF(BT21="","",(VLOOKUP(BT21,'サイズ一覧(25年）'!$D:$AG,13,0)))</f>
        <v/>
      </c>
      <c r="BV21" s="699" t="str">
        <f>IF(BT21="","",VLOOKUP(BT21,'サイズ一覧(25年）'!$D:$AI,30,0))</f>
        <v/>
      </c>
      <c r="BW21" s="692"/>
      <c r="BX21" s="693" t="str">
        <f>IF(BW21="","",(VLOOKUP(BW21,'サイズ一覧(25年）'!$D:$AG,13,0)))</f>
        <v/>
      </c>
      <c r="BY21" s="696" t="str">
        <f>IF(BW21="","",VLOOKUP(BW21,'サイズ一覧(25年）'!$D:$AI,30,0))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IF(E22="","",VLOOKUP(E22,'サイズ一覧(25年）'!$D:$AI,30,0))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IF(H22="","",VLOOKUP(H22,'サイズ一覧(25年）'!$D:$AI,30,0))</f>
        <v>79970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IF(K22="","",VLOOKUP(K22,'サイズ一覧(25年）'!$D:$AI,30,0))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IF(N22="","",VLOOKUP(N22,'サイズ一覧(25年）'!$D:$AI,30,0))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IF(V22="","",VLOOKUP(V22,'サイズ一覧(25年）'!$D:$AI,30,0))</f>
        <v>37180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IF(Y22="","",VLOOKUP(Y22,'サイズ一覧(25年）'!$D:$AI,30,0))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IF(AB22="","",VLOOKUP(AB22,'サイズ一覧(25年）'!$D:$AI,30,0))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IF(AM22="","",VLOOKUP(AM22,'サイズ一覧(25年）'!$D:$AI,30,0))</f>
        <v>80300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IF(AP22="","",VLOOKUP(AP22,'サイズ一覧(25年）'!$D:$AI,30,0))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IF(AX22="","",VLOOKUP(AX22,'サイズ一覧(25年）'!$D:$AI,30,0))</f>
        <v>25080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IF(BA22="","",VLOOKUP(BA22,'サイズ一覧(25年）'!$D:$AI,30,0))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IF(BD22="","",VLOOKUP(BD22,'サイズ一覧(25年）'!$D:$AI,30,0))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IF(BK22="","",VLOOKUP(BK22,'サイズ一覧(25年）'!$D:$AI,30,0))</f>
        <v>36300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IF(BN22="","",VLOOKUP(BN22,'サイズ一覧(25年）'!$D:$AI,30,0))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IF(BQ22="","",VLOOKUP(BQ22,'サイズ一覧(25年）'!$D:$AI,30,0))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IF(BT22="","",VLOOKUP(BT22,'サイズ一覧(25年）'!$D:$AI,30,0))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IF(BW22="","",VLOOKUP(BW22,'サイズ一覧(25年）'!$D:$AI,30,0))</f>
        <v/>
      </c>
    </row>
    <row r="23" spans="1:77" s="134" customFormat="1" ht="21" customHeight="1">
      <c r="A23" s="255"/>
      <c r="B23" s="340"/>
      <c r="C23" s="724" t="s">
        <v>1396</v>
      </c>
      <c r="D23" s="719" t="s">
        <v>876</v>
      </c>
      <c r="E23" s="721"/>
      <c r="F23" s="721" t="str">
        <f>IF(E23="","",(VLOOKUP(E23,'サイズ一覧(25年）'!$D:$AG,13,0)))</f>
        <v/>
      </c>
      <c r="G23" s="722" t="str">
        <f>IF(E23="","",VLOOKUP(E23,'サイズ一覧(25年）'!$D:$AI,30,0))</f>
        <v/>
      </c>
      <c r="H23" s="725" t="s">
        <v>1390</v>
      </c>
      <c r="I23" s="721" t="str">
        <f>IF(H23="","",(VLOOKUP(H23,'サイズ一覧(25年）'!$D:$AG,13,0)))</f>
        <v>★◇</v>
      </c>
      <c r="J23" s="722">
        <f>IF(H23="","",VLOOKUP(H23,'サイズ一覧(25年）'!$D:$AI,30,0))</f>
        <v>82390</v>
      </c>
      <c r="K23" s="721"/>
      <c r="L23" s="721" t="str">
        <f>IF(K23="","",(VLOOKUP(K23,'サイズ一覧(25年）'!$D:$AG,13,0)))</f>
        <v/>
      </c>
      <c r="M23" s="723" t="str">
        <f>IF(K23="","",VLOOKUP(K23,'サイズ一覧(25年）'!$D:$AI,30,0))</f>
        <v/>
      </c>
      <c r="N23" s="720"/>
      <c r="O23" s="721" t="str">
        <f>IF(N23="","",(VLOOKUP(N23,'サイズ一覧(25年）'!$D:$AG,13,0)))</f>
        <v/>
      </c>
      <c r="P23" s="722" t="str">
        <f>IF(N23="","",VLOOKUP(N23,'サイズ一覧(25年）'!$D:$AI,30,0))</f>
        <v/>
      </c>
      <c r="Q23" s="175"/>
      <c r="R23" s="255"/>
      <c r="S23" s="348"/>
      <c r="T23" s="740" t="s">
        <v>1841</v>
      </c>
      <c r="U23" s="701" t="s">
        <v>1379</v>
      </c>
      <c r="V23" s="703" t="s">
        <v>1783</v>
      </c>
      <c r="W23" s="703" t="str">
        <f>IF(V23="","",(VLOOKUP(V23,'サイズ一覧(25年）'!$D:$AG,13,0)))</f>
        <v>⑨</v>
      </c>
      <c r="X23" s="704">
        <f>IF(V23="","",VLOOKUP(V23,'サイズ一覧(25年）'!$D:$AI,30,0))</f>
        <v>39490</v>
      </c>
      <c r="Y23" s="730" t="s">
        <v>1192</v>
      </c>
      <c r="Z23" s="703" t="str">
        <f>IF(Y23="","",(VLOOKUP(Y23,'サイズ一覧(25年）'!$D:$AG,13,0)))</f>
        <v/>
      </c>
      <c r="AA23" s="704">
        <f>IF(Y23="","",VLOOKUP(Y23,'サイズ一覧(25年）'!$D:$AI,30,0))</f>
        <v>37180</v>
      </c>
      <c r="AB23" s="702" t="s">
        <v>635</v>
      </c>
      <c r="AC23" s="703" t="str">
        <f>IF(AB23="","",(VLOOKUP(AB23,'サイズ一覧(25年）'!$D:$AG,13,0)))</f>
        <v>△</v>
      </c>
      <c r="AD23" s="704">
        <f>IF(AB23="","",VLOOKUP(AB23,'サイズ一覧(25年）'!$D:$AI,30,0))</f>
        <v>34760</v>
      </c>
      <c r="AE23" s="849"/>
      <c r="AF23" s="849"/>
      <c r="AG23" s="850"/>
      <c r="AH23" s="175"/>
      <c r="AI23" s="319"/>
      <c r="AJ23" s="320"/>
      <c r="AK23" s="740" t="s">
        <v>1328</v>
      </c>
      <c r="AL23" s="730" t="s">
        <v>942</v>
      </c>
      <c r="AM23" s="757" t="s">
        <v>1290</v>
      </c>
      <c r="AN23" s="703" t="str">
        <f>IF(AM23="","",(VLOOKUP(AM23,'サイズ一覧(25年）'!$D:$AG,13,0)))</f>
        <v>★</v>
      </c>
      <c r="AO23" s="732">
        <f>IF(AM23="","",VLOOKUP(AM23,'サイズ一覧(25年）'!$D:$AI,30,0))</f>
        <v>83710</v>
      </c>
      <c r="AP23" s="702"/>
      <c r="AQ23" s="703" t="str">
        <f>IF(AP23="","",(VLOOKUP(AP23,'サイズ一覧(25年）'!$D:$AG,13,0)))</f>
        <v/>
      </c>
      <c r="AR23" s="696" t="str">
        <f>IF(AP23="","",VLOOKUP(AP23,'サイズ一覧(25年）'!$D:$AI,30,0))</f>
        <v/>
      </c>
      <c r="AS23" s="62"/>
      <c r="AT23" s="319"/>
      <c r="AU23" s="320"/>
      <c r="AV23" s="731" t="s">
        <v>84</v>
      </c>
      <c r="AW23" s="730" t="s">
        <v>325</v>
      </c>
      <c r="AX23" s="731" t="s">
        <v>438</v>
      </c>
      <c r="AY23" s="703" t="str">
        <f>IF(AX23="","",(VLOOKUP(AX23,'サイズ一覧(25年）'!$D:$AG,13,0)))</f>
        <v/>
      </c>
      <c r="AZ23" s="732">
        <f>IF(AX23="","",VLOOKUP(AX23,'サイズ一覧(25年）'!$D:$AI,30,0))</f>
        <v>26730</v>
      </c>
      <c r="BA23" s="703"/>
      <c r="BB23" s="685" t="str">
        <f>IF(BA23="","",(VLOOKUP(BA23,'サイズ一覧(25年）'!$D:$AG,13,0)))</f>
        <v/>
      </c>
      <c r="BC23" s="694" t="str">
        <f>IF(BA23="","",VLOOKUP(BA23,'サイズ一覧(25年）'!$D:$AI,30,0))</f>
        <v/>
      </c>
      <c r="BD23" s="702"/>
      <c r="BE23" s="703" t="str">
        <f>IF(BD23="","",(VLOOKUP(BD23,'サイズ一覧(25年）'!$D:$AG,13,0)))</f>
        <v/>
      </c>
      <c r="BF23" s="696" t="str">
        <f>IF(BD23="","",VLOOKUP(BD23,'サイズ一覧(25年）'!$D:$AI,30,0))</f>
        <v/>
      </c>
      <c r="BG23" s="181"/>
      <c r="BH23" s="275">
        <v>15</v>
      </c>
      <c r="BI23" s="758" t="s">
        <v>78</v>
      </c>
      <c r="BJ23" s="759" t="s">
        <v>355</v>
      </c>
      <c r="BK23" s="672" t="s">
        <v>961</v>
      </c>
      <c r="BL23" s="670" t="str">
        <f>IF(BK23="","",(VLOOKUP(BK23,'サイズ一覧(25年）'!$D:$AG,13,0)))</f>
        <v/>
      </c>
      <c r="BM23" s="760">
        <f>IF(BK23="","",VLOOKUP(BK23,'サイズ一覧(25年）'!$D:$AI,30,0))</f>
        <v>33000</v>
      </c>
      <c r="BN23" s="761"/>
      <c r="BO23" s="670" t="str">
        <f>IF(BN23="","",(VLOOKUP(BN23,'サイズ一覧(25年）'!$D:$AG,13,0)))</f>
        <v/>
      </c>
      <c r="BP23" s="760" t="str">
        <f>IF(BN23="","",VLOOKUP(BN23,'サイズ一覧(25年）'!$D:$AI,30,0))</f>
        <v/>
      </c>
      <c r="BQ23" s="672"/>
      <c r="BR23" s="670" t="str">
        <f>IF(BQ23="","",(VLOOKUP(BQ23,'サイズ一覧(25年）'!$D:$AG,13,0)))</f>
        <v/>
      </c>
      <c r="BS23" s="710" t="str">
        <f>IF(BQ23="","",VLOOKUP(BQ23,'サイズ一覧(25年）'!$D:$AI,30,0))</f>
        <v/>
      </c>
      <c r="BT23" s="762"/>
      <c r="BU23" s="763" t="str">
        <f>IF(BT23="","",(VLOOKUP(BT23,'サイズ一覧(25年）'!$D:$AG,13,0)))</f>
        <v/>
      </c>
      <c r="BV23" s="764" t="str">
        <f>IF(BT23="","",VLOOKUP(BT23,'サイズ一覧(25年）'!$D:$AI,30,0))</f>
        <v/>
      </c>
      <c r="BW23" s="672"/>
      <c r="BX23" s="670" t="str">
        <f>IF(BW23="","",(VLOOKUP(BW23,'サイズ一覧(25年）'!$D:$AG,13,0)))</f>
        <v/>
      </c>
      <c r="BY23" s="710" t="str">
        <f>IF(BW23="","",VLOOKUP(BW23,'サイズ一覧(25年）'!$D:$AI,30,0))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IF(E24="","",VLOOKUP(E24,'サイズ一覧(25年）'!$D:$AI,30,0))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IF(H24="","",VLOOKUP(H24,'サイズ一覧(25年）'!$D:$AI,30,0))</f>
        <v>67870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IF(K24="","",VLOOKUP(K24,'サイズ一覧(25年）'!$D:$AI,30,0))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IF(N24="","",VLOOKUP(N24,'サイズ一覧(25年）'!$D:$AI,30,0))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IF(V24="","",VLOOKUP(V24,'サイズ一覧(25年）'!$D:$AI,30,0))</f>
        <v>41800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IF(Y24="","",VLOOKUP(Y24,'サイズ一覧(25年）'!$D:$AI,30,0))</f>
        <v>39160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IF(AB24="","",VLOOKUP(AB24,'サイズ一覧(25年）'!$D:$AI,30,0))</f>
        <v>36630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IF(AM24="","",VLOOKUP(AM24,'サイズ一覧(25年）'!$D:$AI,30,0))</f>
        <v>86240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IF(AP24="","",VLOOKUP(AP24,'サイズ一覧(25年）'!$D:$AI,30,0))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IF(AX24="","",VLOOKUP(AX24,'サイズ一覧(25年）'!$D:$AI,30,0))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IF(BA24="","",VLOOKUP(BA24,'サイズ一覧(25年）'!$D:$AI,30,0))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IF(BD24="","",VLOOKUP(BD24,'サイズ一覧(25年）'!$D:$AI,30,0))</f>
        <v>26620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IF(BK24="","",VLOOKUP(BK24,'サイズ一覧(25年）'!$D:$AI,30,0))</f>
        <v>36190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IF(BN24="","",VLOOKUP(BN24,'サイズ一覧(25年）'!$D:$AI,30,0))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IF(BQ24="","",VLOOKUP(BQ24,'サイズ一覧(25年）'!$D:$AI,30,0))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IF(BT24="","",VLOOKUP(BT24,'サイズ一覧(25年）'!$D:$AI,30,0))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IF(BW24="","",VLOOKUP(BW24,'サイズ一覧(25年）'!$D:$AI,30,0))</f>
        <v/>
      </c>
    </row>
    <row r="25" spans="1:77" s="134" customFormat="1" ht="21" customHeight="1">
      <c r="A25" s="255"/>
      <c r="B25" s="348"/>
      <c r="C25" s="718" t="s">
        <v>1501</v>
      </c>
      <c r="D25" s="765" t="s">
        <v>749</v>
      </c>
      <c r="E25" s="747"/>
      <c r="F25" s="747" t="str">
        <f>IF(E25="","",(VLOOKUP(E25,'サイズ一覧(25年）'!$D:$AG,13,0)))</f>
        <v/>
      </c>
      <c r="G25" s="767" t="str">
        <f>IF(E25="","",VLOOKUP(E25,'サイズ一覧(25年）'!$D:$AI,30,0))</f>
        <v/>
      </c>
      <c r="H25" s="766" t="s">
        <v>1502</v>
      </c>
      <c r="I25" s="747" t="str">
        <f>IF(H25="","",(VLOOKUP(H25,'サイズ一覧(25年）'!$D:$AG,13,0)))</f>
        <v>★◇</v>
      </c>
      <c r="J25" s="767">
        <f>IF(H25="","",VLOOKUP(H25,'サイズ一覧(25年）'!$D:$AI,30,0))</f>
        <v>70510</v>
      </c>
      <c r="K25" s="747"/>
      <c r="L25" s="747" t="str">
        <f>IF(K25="","",(VLOOKUP(K25,'サイズ一覧(25年）'!$D:$AG,13,0)))</f>
        <v/>
      </c>
      <c r="M25" s="768" t="str">
        <f>IF(K25="","",VLOOKUP(K25,'サイズ一覧(25年）'!$D:$AI,30,0))</f>
        <v/>
      </c>
      <c r="N25" s="755"/>
      <c r="O25" s="747" t="str">
        <f>IF(N25="","",(VLOOKUP(N25,'サイズ一覧(25年）'!$D:$AG,13,0)))</f>
        <v/>
      </c>
      <c r="P25" s="767" t="str">
        <f>IF(N25="","",VLOOKUP(N25,'サイズ一覧(25年）'!$D:$AI,30,0))</f>
        <v/>
      </c>
      <c r="Q25" s="175"/>
      <c r="R25" s="255"/>
      <c r="S25" s="348"/>
      <c r="T25" s="733" t="s">
        <v>59</v>
      </c>
      <c r="U25" s="749" t="s">
        <v>323</v>
      </c>
      <c r="V25" s="685" t="s">
        <v>1781</v>
      </c>
      <c r="W25" s="685" t="str">
        <f>IF(V25="","",(VLOOKUP(V25,'サイズ一覧(25年）'!$D:$AG,13,0)))</f>
        <v>⑨</v>
      </c>
      <c r="X25" s="751">
        <f>IF(V25="","",VLOOKUP(V25,'サイズ一覧(25年）'!$D:$AI,30,0))</f>
        <v>44110</v>
      </c>
      <c r="Y25" s="688" t="s">
        <v>1194</v>
      </c>
      <c r="Z25" s="685" t="str">
        <f>IF(Y25="","",(VLOOKUP(Y25,'サイズ一覧(25年）'!$D:$AG,13,0)))</f>
        <v/>
      </c>
      <c r="AA25" s="750">
        <f>IF(Y25="","",VLOOKUP(Y25,'サイズ一覧(25年）'!$D:$AI,30,0))</f>
        <v>41470</v>
      </c>
      <c r="AB25" s="688" t="s">
        <v>637</v>
      </c>
      <c r="AC25" s="685" t="str">
        <f>IF(AB25="","",(VLOOKUP(AB25,'サイズ一覧(25年）'!$D:$AG,13,0)))</f>
        <v>△</v>
      </c>
      <c r="AD25" s="750">
        <f>IF(AB25="","",VLOOKUP(AB25,'サイズ一覧(25年）'!$D:$AI,30,0))</f>
        <v>38720</v>
      </c>
      <c r="AE25" s="849"/>
      <c r="AF25" s="849"/>
      <c r="AG25" s="850"/>
      <c r="AH25" s="175"/>
      <c r="AI25" s="319"/>
      <c r="AJ25" s="320"/>
      <c r="AK25" s="718" t="s">
        <v>795</v>
      </c>
      <c r="AL25" s="766" t="s">
        <v>1327</v>
      </c>
      <c r="AM25" s="770" t="s">
        <v>794</v>
      </c>
      <c r="AN25" s="747" t="str">
        <f>IF(AM25="","",(VLOOKUP(AM25,'サイズ一覧(25年）'!$D:$AG,13,0)))</f>
        <v>★</v>
      </c>
      <c r="AO25" s="753">
        <f>IF(AM25="","",VLOOKUP(AM25,'サイズ一覧(25年）'!$D:$AI,30,0))</f>
        <v>87230</v>
      </c>
      <c r="AP25" s="755"/>
      <c r="AQ25" s="747" t="str">
        <f>IF(AP25="","",(VLOOKUP(AP25,'サイズ一覧(25年）'!$D:$AG,13,0)))</f>
        <v/>
      </c>
      <c r="AR25" s="756" t="str">
        <f>IF(AP25="","",VLOOKUP(AP25,'サイズ一覧(25年）'!$D:$AI,30,0))</f>
        <v/>
      </c>
      <c r="AS25" s="62"/>
      <c r="AT25" s="319"/>
      <c r="AU25" s="320"/>
      <c r="AV25" s="731" t="s">
        <v>173</v>
      </c>
      <c r="AW25" s="730" t="s">
        <v>376</v>
      </c>
      <c r="AX25" s="731"/>
      <c r="AY25" s="703" t="str">
        <f>IF(AX25="","",(VLOOKUP(AX25,'サイズ一覧(25年）'!$D:$AG,13,0)))</f>
        <v/>
      </c>
      <c r="AZ25" s="732" t="str">
        <f>IF(AX25="","",VLOOKUP(AX25,'サイズ一覧(25年）'!$D:$AI,30,0))</f>
        <v/>
      </c>
      <c r="BA25" s="703"/>
      <c r="BB25" s="703" t="str">
        <f>IF(BA25="","",(VLOOKUP(BA25,'サイズ一覧(25年）'!$D:$AG,13,0)))</f>
        <v/>
      </c>
      <c r="BC25" s="694" t="str">
        <f>IF(BA25="","",VLOOKUP(BA25,'サイズ一覧(25年）'!$D:$AI,30,0))</f>
        <v/>
      </c>
      <c r="BD25" s="702" t="s">
        <v>1105</v>
      </c>
      <c r="BE25" s="703" t="str">
        <f>IF(BD25="","",(VLOOKUP(BD25,'サイズ一覧(25年）'!$D:$AG,13,0)))</f>
        <v/>
      </c>
      <c r="BF25" s="696">
        <f>IF(BD25="","",VLOOKUP(BD25,'サイズ一覧(25年）'!$D:$AI,30,0))</f>
        <v>29480</v>
      </c>
      <c r="BG25" s="181"/>
      <c r="BH25" s="328"/>
      <c r="BI25" s="777" t="s">
        <v>81</v>
      </c>
      <c r="BJ25" s="778" t="s">
        <v>357</v>
      </c>
      <c r="BK25" s="779" t="s">
        <v>962</v>
      </c>
      <c r="BL25" s="723" t="str">
        <f>IF(BK25="","",(VLOOKUP(BK25,'サイズ一覧(25年）'!$D:$AG,13,0)))</f>
        <v/>
      </c>
      <c r="BM25" s="780">
        <f>IF(BK25="","",VLOOKUP(BK25,'サイズ一覧(25年）'!$D:$AI,30,0))</f>
        <v>38500</v>
      </c>
      <c r="BN25" s="781"/>
      <c r="BO25" s="723" t="str">
        <f>IF(BN25="","",(VLOOKUP(BN25,'サイズ一覧(25年）'!$D:$AG,13,0)))</f>
        <v/>
      </c>
      <c r="BP25" s="780" t="str">
        <f>IF(BN25="","",VLOOKUP(BN25,'サイズ一覧(25年）'!$D:$AI,30,0))</f>
        <v/>
      </c>
      <c r="BQ25" s="779"/>
      <c r="BR25" s="723" t="str">
        <f>IF(BQ25="","",(VLOOKUP(BQ25,'サイズ一覧(25年）'!$D:$AG,13,0)))</f>
        <v/>
      </c>
      <c r="BS25" s="728" t="str">
        <f>IF(BQ25="","",VLOOKUP(BQ25,'サイズ一覧(25年）'!$D:$AI,30,0))</f>
        <v/>
      </c>
      <c r="BT25" s="782"/>
      <c r="BU25" s="783" t="str">
        <f>IF(BT25="","",(VLOOKUP(BT25,'サイズ一覧(25年）'!$D:$AG,13,0)))</f>
        <v/>
      </c>
      <c r="BV25" s="784" t="str">
        <f>IF(BT25="","",VLOOKUP(BT25,'サイズ一覧(25年）'!$D:$AI,30,0))</f>
        <v/>
      </c>
      <c r="BW25" s="779"/>
      <c r="BX25" s="723" t="str">
        <f>IF(BW25="","",(VLOOKUP(BW25,'サイズ一覧(25年）'!$D:$AG,13,0)))</f>
        <v/>
      </c>
      <c r="BY25" s="728" t="str">
        <f>IF(BW25="","",VLOOKUP(BW25,'サイズ一覧(25年）'!$D:$AI,30,0))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IF(E26="","",VLOOKUP(E26,'サイズ一覧(25年）'!$D:$AI,30,0))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IF(H26="","",VLOOKUP(H26,'サイズ一覧(25年）'!$D:$AI,30,0))</f>
        <v>93830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IF(K26="","",VLOOKUP(K26,'サイズ一覧(25年）'!$D:$AI,30,0))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IF(N26="","",VLOOKUP(N26,'サイズ一覧(25年）'!$D:$AI,30,0))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IF(V26="","",VLOOKUP(V26,'サイズ一覧(25年）'!$D:$AI,30,0))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IF(Y26="","",VLOOKUP(Y26,'サイズ一覧(25年）'!$D:$AI,30,0))</f>
        <v>45100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IF(AB26="","",VLOOKUP(AB26,'サイズ一覧(25年）'!$D:$AI,30,0))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IF(AM26="","",VLOOKUP(AM26,'サイズ一覧(25年）'!$D:$AI,30,0))</f>
        <v>91410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IF(AP26="","",VLOOKUP(AP26,'サイズ一覧(25年）'!$D:$AI,30,0))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IF(AX26="","",VLOOKUP(AX26,'サイズ一覧(25年）'!$D:$AI,30,0))</f>
        <v>33660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IF(BA26="","",VLOOKUP(BA26,'サイズ一覧(25年）'!$D:$AI,30,0))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IF(BD26="","",VLOOKUP(BD26,'サイズ一覧(25年）'!$D:$AI,30,0))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IF(BK26="","",VLOOKUP(BK26,'サイズ一覧(25年）'!$D:$AI,30,0))</f>
        <v>31680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IF(BN26="","",VLOOKUP(BN26,'サイズ一覧(25年）'!$D:$AI,30,0))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IF(BQ26="","",VLOOKUP(BQ26,'サイズ一覧(25年）'!$D:$AI,30,0))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IF(BT26="","",VLOOKUP(BT26,'サイズ一覧(25年）'!$D:$AI,30,0))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IF(BW26="","",VLOOKUP(BW26,'サイズ一覧(25年）'!$D:$AI,30,0))</f>
        <v/>
      </c>
    </row>
    <row r="27" spans="1:77" s="134" customFormat="1" ht="21" customHeight="1">
      <c r="A27" s="489"/>
      <c r="B27" s="348"/>
      <c r="C27" s="740" t="s">
        <v>1461</v>
      </c>
      <c r="D27" s="701" t="s">
        <v>522</v>
      </c>
      <c r="E27" s="703" t="s">
        <v>1735</v>
      </c>
      <c r="F27" s="703" t="str">
        <f>IF(E27="","",(VLOOKUP(E27,'サイズ一覧(25年）'!$D:$AG,13,0)))</f>
        <v>★◇⑨</v>
      </c>
      <c r="G27" s="704">
        <f>IF(E27="","",VLOOKUP(E27,'サイズ一覧(25年）'!$D:$AI,30,0))</f>
        <v>99770</v>
      </c>
      <c r="H27" s="730" t="s">
        <v>1138</v>
      </c>
      <c r="I27" s="703" t="str">
        <f>IF(H27="","",(VLOOKUP(H27,'サイズ一覧(25年）'!$D:$AG,13,0)))</f>
        <v>△★◇</v>
      </c>
      <c r="J27" s="704">
        <f>IF(H27="","",VLOOKUP(H27,'サイズ一覧(25年）'!$D:$AI,30,0))</f>
        <v>91410</v>
      </c>
      <c r="K27" s="703"/>
      <c r="L27" s="703" t="str">
        <f>IF(K27="","",(VLOOKUP(K27,'サイズ一覧(25年）'!$D:$AG,13,0)))</f>
        <v/>
      </c>
      <c r="M27" s="693" t="str">
        <f>IF(K27="","",VLOOKUP(K27,'サイズ一覧(25年）'!$D:$AI,30,0))</f>
        <v/>
      </c>
      <c r="N27" s="702"/>
      <c r="O27" s="703" t="str">
        <f>IF(N27="","",(VLOOKUP(N27,'サイズ一覧(25年）'!$D:$AG,13,0)))</f>
        <v/>
      </c>
      <c r="P27" s="704" t="str">
        <f>IF(N27="","",VLOOKUP(N27,'サイズ一覧(25年）'!$D:$AI,30,0))</f>
        <v/>
      </c>
      <c r="Q27" s="175"/>
      <c r="R27" s="306">
        <v>15</v>
      </c>
      <c r="S27" s="265">
        <v>60</v>
      </c>
      <c r="T27" s="733" t="s">
        <v>594</v>
      </c>
      <c r="U27" s="749" t="s">
        <v>595</v>
      </c>
      <c r="V27" s="685" t="s">
        <v>1793</v>
      </c>
      <c r="W27" s="685" t="str">
        <f>IF(V27="","",(VLOOKUP(V27,'サイズ一覧(25年）'!$D:$AG,13,0)))</f>
        <v>⑨</v>
      </c>
      <c r="X27" s="751">
        <f>IF(V27="","",VLOOKUP(V27,'サイズ一覧(25年）'!$D:$AI,30,0))</f>
        <v>29040</v>
      </c>
      <c r="Y27" s="688" t="s">
        <v>1204</v>
      </c>
      <c r="Z27" s="685" t="str">
        <f>IF(Y27="","",(VLOOKUP(Y27,'サイズ一覧(25年）'!$D:$AG,13,0)))</f>
        <v/>
      </c>
      <c r="AA27" s="750">
        <f>IF(Y27="","",VLOOKUP(Y27,'サイズ一覧(25年）'!$D:$AI,30,0))</f>
        <v>27060</v>
      </c>
      <c r="AB27" s="688" t="s">
        <v>643</v>
      </c>
      <c r="AC27" s="685" t="str">
        <f>IF(AB27="","",(VLOOKUP(AB27,'サイズ一覧(25年）'!$D:$AG,13,0)))</f>
        <v>△</v>
      </c>
      <c r="AD27" s="750">
        <f>IF(AB27="","",VLOOKUP(AB27,'サイズ一覧(25年）'!$D:$AI,30,0))</f>
        <v>25410</v>
      </c>
      <c r="AE27" s="849"/>
      <c r="AF27" s="849"/>
      <c r="AG27" s="850"/>
      <c r="AH27" s="175"/>
      <c r="AI27" s="319"/>
      <c r="AJ27" s="378">
        <v>45</v>
      </c>
      <c r="AK27" s="667" t="s">
        <v>128</v>
      </c>
      <c r="AL27" s="705" t="s">
        <v>467</v>
      </c>
      <c r="AM27" s="706" t="s">
        <v>882</v>
      </c>
      <c r="AN27" s="707" t="str">
        <f>IF(AM27="","",(VLOOKUP(AM27,'サイズ一覧(25年）'!$D:$AG,13,0)))</f>
        <v/>
      </c>
      <c r="AO27" s="708">
        <f>IF(AM27="","",VLOOKUP(AM27,'サイズ一覧(25年）'!$D:$AI,30,0))</f>
        <v>78320</v>
      </c>
      <c r="AP27" s="709"/>
      <c r="AQ27" s="707" t="str">
        <f>IF(AP27="","",(VLOOKUP(AP27,'サイズ一覧(25年）'!$D:$AG,13,0)))</f>
        <v/>
      </c>
      <c r="AR27" s="710" t="str">
        <f>IF(AP27="","",VLOOKUP(AP27,'サイズ一覧(25年）'!$D:$AI,30,0))</f>
        <v/>
      </c>
      <c r="AS27" s="62"/>
      <c r="AT27" s="319"/>
      <c r="AU27" s="378">
        <v>80</v>
      </c>
      <c r="AV27" s="771" t="s">
        <v>164</v>
      </c>
      <c r="AW27" s="705" t="s">
        <v>405</v>
      </c>
      <c r="AX27" s="771" t="s">
        <v>456</v>
      </c>
      <c r="AY27" s="707" t="str">
        <f>IF(AX27="","",(VLOOKUP(AX27,'サイズ一覧(25年）'!$D:$AG,13,0)))</f>
        <v/>
      </c>
      <c r="AZ27" s="708">
        <f>IF(AX27="","",VLOOKUP(AX27,'サイズ一覧(25年）'!$D:$AI,30,0))</f>
        <v>19800</v>
      </c>
      <c r="BA27" s="707"/>
      <c r="BB27" s="707" t="str">
        <f>IF(BA27="","",(VLOOKUP(BA27,'サイズ一覧(25年）'!$D:$AG,13,0)))</f>
        <v/>
      </c>
      <c r="BC27" s="760" t="str">
        <f>IF(BA27="","",VLOOKUP(BA27,'サイズ一覧(25年）'!$D:$AI,30,0))</f>
        <v/>
      </c>
      <c r="BD27" s="709"/>
      <c r="BE27" s="707" t="str">
        <f>IF(BD27="","",(VLOOKUP(BD27,'サイズ一覧(25年）'!$D:$AG,13,0)))</f>
        <v/>
      </c>
      <c r="BF27" s="710" t="str">
        <f>IF(BD27="","",VLOOKUP(BD27,'サイズ一覧(25年）'!$D:$AI,30,0))</f>
        <v/>
      </c>
      <c r="BG27" s="181"/>
      <c r="BH27" s="328"/>
      <c r="BI27" s="690" t="s">
        <v>83</v>
      </c>
      <c r="BJ27" s="691" t="s">
        <v>360</v>
      </c>
      <c r="BK27" s="692"/>
      <c r="BL27" s="693" t="str">
        <f>IF(BK27="","",(VLOOKUP(BK27,'サイズ一覧(25年）'!$D:$AG,13,0)))</f>
        <v/>
      </c>
      <c r="BM27" s="694" t="str">
        <f>IF(BK27="","",VLOOKUP(BK27,'サイズ一覧(25年）'!$D:$AI,30,0))</f>
        <v/>
      </c>
      <c r="BN27" s="695"/>
      <c r="BO27" s="693" t="str">
        <f>IF(BN27="","",(VLOOKUP(BN27,'サイズ一覧(25年）'!$D:$AG,13,0)))</f>
        <v/>
      </c>
      <c r="BP27" s="694" t="str">
        <f>IF(BN27="","",VLOOKUP(BN27,'サイズ一覧(25年）'!$D:$AI,30,0))</f>
        <v/>
      </c>
      <c r="BQ27" s="692"/>
      <c r="BR27" s="693" t="str">
        <f>IF(BQ27="","",(VLOOKUP(BQ27,'サイズ一覧(25年）'!$D:$AG,13,0)))</f>
        <v/>
      </c>
      <c r="BS27" s="696" t="str">
        <f>IF(BQ27="","",VLOOKUP(BQ27,'サイズ一覧(25年）'!$D:$AI,30,0))</f>
        <v/>
      </c>
      <c r="BT27" s="697" t="s">
        <v>487</v>
      </c>
      <c r="BU27" s="698" t="str">
        <f>IF(BT27="","",(VLOOKUP(BT27,'サイズ一覧(25年）'!$D:$AG,13,0)))</f>
        <v>△</v>
      </c>
      <c r="BV27" s="699">
        <f>IF(BT27="","",VLOOKUP(BT27,'サイズ一覧(25年）'!$D:$AI,30,0))</f>
        <v>33220</v>
      </c>
      <c r="BW27" s="692"/>
      <c r="BX27" s="693" t="str">
        <f>IF(BW27="","",(VLOOKUP(BW27,'サイズ一覧(25年）'!$D:$AG,13,0)))</f>
        <v/>
      </c>
      <c r="BY27" s="696" t="str">
        <f>IF(BW27="","",VLOOKUP(BW27,'サイズ一覧(25年）'!$D:$AI,30,0))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IF(E28="","",VLOOKUP(E28,'サイズ一覧(25年）'!$D:$AI,30,0))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IF(H28="","",VLOOKUP(H28,'サイズ一覧(25年）'!$D:$AI,30,0))</f>
        <v>98670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IF(K28="","",VLOOKUP(K28,'サイズ一覧(25年）'!$D:$AI,30,0))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IF(N28="","",VLOOKUP(N28,'サイズ一覧(25年）'!$D:$AI,30,0))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IF(V28="","",VLOOKUP(V28,'サイズ一覧(25年）'!$D:$AI,30,0))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IF(Y28="","",VLOOKUP(Y28,'サイズ一覧(25年）'!$D:$AI,30,0))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IF(AB28="","",VLOOKUP(AB28,'サイズ一覧(25年）'!$D:$AI,30,0))</f>
        <v>29370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IF(AM28="","",VLOOKUP(AM28,'サイズ一覧(25年）'!$D:$AI,30,0))</f>
        <v>79530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IF(AP28="","",VLOOKUP(AP28,'サイズ一覧(25年）'!$D:$AI,30,0))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IF(AX28="","",VLOOKUP(AX28,'サイズ一覧(25年）'!$D:$AI,30,0))</f>
        <v>23320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IF(BA28="","",VLOOKUP(BA28,'サイズ一覧(25年）'!$D:$AI,30,0))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IF(BD28="","",VLOOKUP(BD28,'サイズ一覧(25年）'!$D:$AI,30,0))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IF(BK28="","",VLOOKUP(BK28,'サイズ一覧(25年）'!$D:$AI,30,0))</f>
        <v>35090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IF(BN28="","",VLOOKUP(BN28,'サイズ一覧(25年）'!$D:$AI,30,0))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IF(BQ28="","",VLOOKUP(BQ28,'サイズ一覧(25年）'!$D:$AI,30,0))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IF(BT28="","",VLOOKUP(BT28,'サイズ一覧(25年）'!$D:$AI,30,0))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IF(BW28="","",VLOOKUP(BW28,'サイズ一覧(25年）'!$D:$AI,30,0))</f>
        <v/>
      </c>
    </row>
    <row r="29" spans="1:77" s="134" customFormat="1" ht="21" customHeight="1">
      <c r="A29" s="489"/>
      <c r="B29" s="348"/>
      <c r="C29" s="740" t="s">
        <v>830</v>
      </c>
      <c r="D29" s="701" t="s">
        <v>500</v>
      </c>
      <c r="E29" s="703" t="s">
        <v>1734</v>
      </c>
      <c r="F29" s="703" t="str">
        <f>IF(E29="","",(VLOOKUP(E29,'サイズ一覧(25年）'!$D:$AG,13,0)))</f>
        <v>★◇⑨</v>
      </c>
      <c r="G29" s="704">
        <f>IF(E29="","",VLOOKUP(E29,'サイズ一覧(25年）'!$D:$AI,30,0))</f>
        <v>104830</v>
      </c>
      <c r="H29" s="730" t="s">
        <v>1140</v>
      </c>
      <c r="I29" s="703" t="str">
        <f>IF(H29="","",(VLOOKUP(H29,'サイズ一覧(25年）'!$D:$AG,13,0)))</f>
        <v>△★◇</v>
      </c>
      <c r="J29" s="704">
        <f>IF(H29="","",VLOOKUP(H29,'サイズ一覧(25年）'!$D:$AI,30,0))</f>
        <v>96030</v>
      </c>
      <c r="K29" s="703"/>
      <c r="L29" s="703" t="str">
        <f>IF(K29="","",(VLOOKUP(K29,'サイズ一覧(25年）'!$D:$AG,13,0)))</f>
        <v/>
      </c>
      <c r="M29" s="693" t="str">
        <f>IF(K29="","",VLOOKUP(K29,'サイズ一覧(25年）'!$D:$AI,30,0))</f>
        <v/>
      </c>
      <c r="N29" s="702"/>
      <c r="O29" s="703" t="str">
        <f>IF(N29="","",(VLOOKUP(N29,'サイズ一覧(25年）'!$D:$AG,13,0)))</f>
        <v/>
      </c>
      <c r="P29" s="704" t="str">
        <f>IF(N29="","",VLOOKUP(N29,'サイズ一覧(25年）'!$D:$AI,30,0))</f>
        <v/>
      </c>
      <c r="Q29" s="175"/>
      <c r="R29" s="255"/>
      <c r="S29" s="348"/>
      <c r="T29" s="740" t="s">
        <v>72</v>
      </c>
      <c r="U29" s="701" t="s">
        <v>333</v>
      </c>
      <c r="V29" s="703" t="s">
        <v>1792</v>
      </c>
      <c r="W29" s="703" t="str">
        <f>IF(V29="","",(VLOOKUP(V29,'サイズ一覧(25年）'!$D:$AG,13,0)))</f>
        <v>⑨</v>
      </c>
      <c r="X29" s="693">
        <f>IF(V29="","",VLOOKUP(V29,'サイズ一覧(25年）'!$D:$AI,30,0))</f>
        <v>33770</v>
      </c>
      <c r="Y29" s="702" t="s">
        <v>1205</v>
      </c>
      <c r="Z29" s="703" t="str">
        <f>IF(Y29="","",(VLOOKUP(Y29,'サイズ一覧(25年）'!$D:$AG,13,0)))</f>
        <v/>
      </c>
      <c r="AA29" s="704">
        <f>IF(Y29="","",VLOOKUP(Y29,'サイズ一覧(25年）'!$D:$AI,30,0))</f>
        <v>31680</v>
      </c>
      <c r="AB29" s="702" t="s">
        <v>645</v>
      </c>
      <c r="AC29" s="703" t="str">
        <f>IF(AB29="","",(VLOOKUP(AB29,'サイズ一覧(25年）'!$D:$AG,13,0)))</f>
        <v>△</v>
      </c>
      <c r="AD29" s="704">
        <f>IF(AB29="","",VLOOKUP(AB29,'サイズ一覧(25年）'!$D:$AI,30,0))</f>
        <v>29590</v>
      </c>
      <c r="AE29" s="849"/>
      <c r="AF29" s="849"/>
      <c r="AG29" s="850"/>
      <c r="AH29" s="175"/>
      <c r="AI29" s="319"/>
      <c r="AJ29" s="311"/>
      <c r="AK29" s="724" t="s">
        <v>1417</v>
      </c>
      <c r="AL29" s="725" t="s">
        <v>956</v>
      </c>
      <c r="AM29" s="726" t="s">
        <v>1445</v>
      </c>
      <c r="AN29" s="721" t="str">
        <f>IF(AM29="","",(VLOOKUP(AM29,'サイズ一覧(25年）'!$D:$AG,13,0)))</f>
        <v>★</v>
      </c>
      <c r="AO29" s="727">
        <f>IF(AM29="","",VLOOKUP(AM29,'サイズ一覧(25年）'!$D:$AI,30,0))</f>
        <v>81950</v>
      </c>
      <c r="AP29" s="720"/>
      <c r="AQ29" s="721" t="str">
        <f>IF(AP29="","",(VLOOKUP(AP29,'サイズ一覧(25年）'!$D:$AG,13,0)))</f>
        <v/>
      </c>
      <c r="AR29" s="728" t="str">
        <f>IF(AP29="","",VLOOKUP(AP29,'サイズ一覧(25年）'!$D:$AI,30,0))</f>
        <v/>
      </c>
      <c r="AS29" s="62"/>
      <c r="AT29" s="319"/>
      <c r="AU29" s="320"/>
      <c r="AV29" s="729" t="s">
        <v>166</v>
      </c>
      <c r="AW29" s="734" t="s">
        <v>832</v>
      </c>
      <c r="AX29" s="729" t="s">
        <v>459</v>
      </c>
      <c r="AY29" s="736" t="str">
        <f>IF(AX29="","",(VLOOKUP(AX29,'サイズ一覧(25年）'!$D:$AG,13,0)))</f>
        <v/>
      </c>
      <c r="AZ29" s="737">
        <f>IF(AX29="","",VLOOKUP(AX29,'サイズ一覧(25年）'!$D:$AI,30,0))</f>
        <v>26950</v>
      </c>
      <c r="BA29" s="736"/>
      <c r="BB29" s="685" t="str">
        <f>IF(BA29="","",(VLOOKUP(BA29,'サイズ一覧(25年）'!$D:$AG,13,0)))</f>
        <v/>
      </c>
      <c r="BC29" s="748" t="str">
        <f>IF(BA29="","",VLOOKUP(BA29,'サイズ一覧(25年）'!$D:$AI,30,0))</f>
        <v/>
      </c>
      <c r="BD29" s="738"/>
      <c r="BE29" s="736" t="str">
        <f>IF(BD29="","",(VLOOKUP(BD29,'サイズ一覧(25年）'!$D:$AG,13,0)))</f>
        <v/>
      </c>
      <c r="BF29" s="739" t="str">
        <f>IF(BD29="","",VLOOKUP(BD29,'サイズ一覧(25年）'!$D:$AI,30,0))</f>
        <v/>
      </c>
      <c r="BG29" s="181"/>
      <c r="BH29" s="328"/>
      <c r="BI29" s="887" t="s">
        <v>363</v>
      </c>
      <c r="BJ29" s="817" t="s">
        <v>364</v>
      </c>
      <c r="BK29" s="888" t="s">
        <v>967</v>
      </c>
      <c r="BL29" s="751" t="str">
        <f>IF(BK29="","",(VLOOKUP(BK29,'サイズ一覧(25年）'!$D:$AG,13,0)))</f>
        <v/>
      </c>
      <c r="BM29" s="687">
        <f>IF(BK29="","",VLOOKUP(BK29,'サイズ一覧(25年）'!$D:$AI,30,0))</f>
        <v>25520</v>
      </c>
      <c r="BN29" s="889"/>
      <c r="BO29" s="751" t="str">
        <f>IF(BN29="","",(VLOOKUP(BN29,'サイズ一覧(25年）'!$D:$AG,13,0)))</f>
        <v/>
      </c>
      <c r="BP29" s="687" t="str">
        <f>IF(BN29="","",VLOOKUP(BN29,'サイズ一覧(25年）'!$D:$AI,30,0))</f>
        <v/>
      </c>
      <c r="BQ29" s="888"/>
      <c r="BR29" s="751" t="str">
        <f>IF(BQ29="","",(VLOOKUP(BQ29,'サイズ一覧(25年）'!$D:$AG,13,0)))</f>
        <v/>
      </c>
      <c r="BS29" s="689" t="str">
        <f>IF(BQ29="","",VLOOKUP(BQ29,'サイズ一覧(25年）'!$D:$AI,30,0))</f>
        <v/>
      </c>
      <c r="BT29" s="890"/>
      <c r="BU29" s="891" t="str">
        <f>IF(BT29="","",(VLOOKUP(BT29,'サイズ一覧(25年）'!$D:$AG,13,0)))</f>
        <v/>
      </c>
      <c r="BV29" s="892" t="str">
        <f>IF(BT29="","",VLOOKUP(BT29,'サイズ一覧(25年）'!$D:$AI,30,0))</f>
        <v/>
      </c>
      <c r="BW29" s="888"/>
      <c r="BX29" s="751" t="str">
        <f>IF(BW29="","",(VLOOKUP(BW29,'サイズ一覧(25年）'!$D:$AG,13,0)))</f>
        <v/>
      </c>
      <c r="BY29" s="689" t="str">
        <f>IF(BW29="","",VLOOKUP(BW29,'サイズ一覧(25年）'!$D:$AI,30,0))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IF(E30="","",VLOOKUP(E30,'サイズ一覧(25年）'!$D:$AI,30,0))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IF(H30="","",VLOOKUP(H30,'サイズ一覧(25年）'!$D:$AI,30,0))</f>
        <v>108240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IF(K30="","",VLOOKUP(K30,'サイズ一覧(25年）'!$D:$AI,30,0))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IF(N30="","",VLOOKUP(N30,'サイズ一覧(25年）'!$D:$AI,30,0))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IF(V30="","",VLOOKUP(V30,'サイズ一覧(25年）'!$D:$AI,30,0))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IF(Y30="","",VLOOKUP(Y30,'サイズ一覧(25年）'!$D:$AI,30,0))</f>
        <v>34760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IF(AB30="","",VLOOKUP(AB30,'サイズ一覧(25年）'!$D:$AI,30,0))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IF(AM30="","",VLOOKUP(AM30,'サイズ一覧(25年）'!$D:$AI,30,0))</f>
        <v>76340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IF(AP30="","",VLOOKUP(AP30,'サイズ一覧(25年）'!$D:$AI,30,0))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IF(AX30="","",VLOOKUP(AX30,'サイズ一覧(25年）'!$D:$AI,30,0))</f>
        <v>28930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IF(BA30="","",VLOOKUP(BA30,'サイズ一覧(25年）'!$D:$AI,30,0))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IF(BD30="","",VLOOKUP(BD30,'サイズ一覧(25年）'!$D:$AI,30,0))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IF(BK30="","",VLOOKUP(BK30,'サイズ一覧(25年）'!$D:$AI,30,0))</f>
        <v>26840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IF(BN30="","",VLOOKUP(BN30,'サイズ一覧(25年）'!$D:$AI,30,0))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IF(BQ30="","",VLOOKUP(BQ30,'サイズ一覧(25年）'!$D:$AI,30,0))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IF(BT30="","",VLOOKUP(BT30,'サイズ一覧(25年）'!$D:$AI,30,0))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IF(BW30="","",VLOOKUP(BW30,'サイズ一覧(25年）'!$D:$AI,30,0))</f>
        <v/>
      </c>
    </row>
    <row r="31" spans="1:77" s="134" customFormat="1" ht="21" customHeight="1">
      <c r="A31" s="489"/>
      <c r="B31" s="493">
        <v>40</v>
      </c>
      <c r="C31" s="667" t="s">
        <v>523</v>
      </c>
      <c r="D31" s="668" t="s">
        <v>538</v>
      </c>
      <c r="E31" s="707"/>
      <c r="F31" s="707" t="str">
        <f>IF(E31="","",(VLOOKUP(E31,'サイズ一覧(25年）'!$D:$AG,13,0)))</f>
        <v/>
      </c>
      <c r="G31" s="671" t="str">
        <f>IF(E31="","",VLOOKUP(E31,'サイズ一覧(25年）'!$D:$AI,30,0))</f>
        <v/>
      </c>
      <c r="H31" s="705" t="s">
        <v>1814</v>
      </c>
      <c r="I31" s="707" t="str">
        <f>IF(H31="","",(VLOOKUP(H31,'サイズ一覧(25年）'!$D:$AG,13,0)))</f>
        <v>★</v>
      </c>
      <c r="J31" s="671">
        <f>IF(H31="","",VLOOKUP(H31,'サイズ一覧(25年）'!$D:$AI,30,0))</f>
        <v>82940</v>
      </c>
      <c r="K31" s="707"/>
      <c r="L31" s="707" t="str">
        <f>IF(K31="","",(VLOOKUP(K31,'サイズ一覧(25年）'!$D:$AG,13,0)))</f>
        <v/>
      </c>
      <c r="M31" s="671" t="str">
        <f>IF(K31="","",VLOOKUP(K31,'サイズ一覧(25年）'!$D:$AI,30,0))</f>
        <v/>
      </c>
      <c r="N31" s="709"/>
      <c r="O31" s="707" t="str">
        <f>IF(N31="","",(VLOOKUP(N31,'サイズ一覧(25年）'!$D:$AG,13,0)))</f>
        <v/>
      </c>
      <c r="P31" s="671" t="str">
        <f>IF(N31="","",VLOOKUP(N31,'サイズ一覧(25年）'!$D:$AI,30,0))</f>
        <v/>
      </c>
      <c r="Q31" s="175"/>
      <c r="R31" s="387"/>
      <c r="S31" s="340"/>
      <c r="T31" s="740" t="s">
        <v>74</v>
      </c>
      <c r="U31" s="701" t="s">
        <v>340</v>
      </c>
      <c r="V31" s="703"/>
      <c r="W31" s="703" t="str">
        <f>IF(V31="","",(VLOOKUP(V31,'サイズ一覧(25年）'!$D:$AG,13,0)))</f>
        <v/>
      </c>
      <c r="X31" s="693" t="str">
        <f>IF(V31="","",VLOOKUP(V31,'サイズ一覧(25年）'!$D:$AI,30,0))</f>
        <v/>
      </c>
      <c r="Y31" s="702" t="s">
        <v>1207</v>
      </c>
      <c r="Z31" s="703" t="str">
        <f>IF(Y31="","",(VLOOKUP(Y31,'サイズ一覧(25年）'!$D:$AG,13,0)))</f>
        <v/>
      </c>
      <c r="AA31" s="704">
        <f>IF(Y31="","",VLOOKUP(Y31,'サイズ一覧(25年）'!$D:$AI,30,0))</f>
        <v>37840</v>
      </c>
      <c r="AB31" s="702"/>
      <c r="AC31" s="703" t="str">
        <f>IF(AB31="","",(VLOOKUP(AB31,'サイズ一覧(25年）'!$D:$AG,13,0)))</f>
        <v/>
      </c>
      <c r="AD31" s="704" t="str">
        <f>IF(AB31="","",VLOOKUP(AB31,'サイズ一覧(25年）'!$D:$AI,30,0))</f>
        <v/>
      </c>
      <c r="AE31" s="849"/>
      <c r="AF31" s="849"/>
      <c r="AG31" s="850"/>
      <c r="AH31" s="175"/>
      <c r="AI31" s="275">
        <v>20</v>
      </c>
      <c r="AJ31" s="320">
        <v>35</v>
      </c>
      <c r="AK31" s="718" t="s">
        <v>1430</v>
      </c>
      <c r="AL31" s="766" t="s">
        <v>948</v>
      </c>
      <c r="AM31" s="770" t="s">
        <v>1431</v>
      </c>
      <c r="AN31" s="747" t="str">
        <f>IF(AM31="","",(VLOOKUP(AM31,'サイズ一覧(25年）'!$D:$AG,13,0)))</f>
        <v>★</v>
      </c>
      <c r="AO31" s="753">
        <f>IF(AM31="","",VLOOKUP(AM31,'サイズ一覧(25年）'!$D:$AI,30,0))</f>
        <v>85580</v>
      </c>
      <c r="AP31" s="755"/>
      <c r="AQ31" s="747" t="str">
        <f>IF(AP31="","",(VLOOKUP(AP31,'サイズ一覧(25年）'!$D:$AG,13,0)))</f>
        <v/>
      </c>
      <c r="AR31" s="756" t="str">
        <f>IF(AP31="","",VLOOKUP(AP31,'サイズ一覧(25年）'!$D:$AI,30,0))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8" t="s">
        <v>366</v>
      </c>
      <c r="BJ31" s="869" t="s">
        <v>324</v>
      </c>
      <c r="BK31" s="804" t="s">
        <v>971</v>
      </c>
      <c r="BL31" s="774" t="str">
        <f>IF(BK31="","",(VLOOKUP(BK31,'サイズ一覧(25年）'!$D:$AG,13,0)))</f>
        <v/>
      </c>
      <c r="BM31" s="748">
        <f>IF(BK31="","",VLOOKUP(BK31,'サイズ一覧(25年）'!$D:$AI,30,0))</f>
        <v>29700</v>
      </c>
      <c r="BN31" s="870"/>
      <c r="BO31" s="774" t="str">
        <f>IF(BN31="","",(VLOOKUP(BN31,'サイズ一覧(25年）'!$D:$AG,13,0)))</f>
        <v/>
      </c>
      <c r="BP31" s="748" t="str">
        <f>IF(BN31="","",VLOOKUP(BN31,'サイズ一覧(25年）'!$D:$AI,30,0))</f>
        <v/>
      </c>
      <c r="BQ31" s="804"/>
      <c r="BR31" s="774" t="str">
        <f>IF(BQ31="","",(VLOOKUP(BQ31,'サイズ一覧(25年）'!$D:$AG,13,0)))</f>
        <v/>
      </c>
      <c r="BS31" s="739" t="str">
        <f>IF(BQ31="","",VLOOKUP(BQ31,'サイズ一覧(25年）'!$D:$AI,30,0))</f>
        <v/>
      </c>
      <c r="BT31" s="871"/>
      <c r="BU31" s="872" t="str">
        <f>IF(BT31="","",(VLOOKUP(BT31,'サイズ一覧(25年）'!$D:$AG,13,0)))</f>
        <v/>
      </c>
      <c r="BV31" s="873" t="str">
        <f>IF(BT31="","",VLOOKUP(BT31,'サイズ一覧(25年）'!$D:$AI,30,0))</f>
        <v/>
      </c>
      <c r="BW31" s="804"/>
      <c r="BX31" s="774" t="str">
        <f>IF(BW31="","",(VLOOKUP(BW31,'サイズ一覧(25年）'!$D:$AG,13,0)))</f>
        <v/>
      </c>
      <c r="BY31" s="739" t="str">
        <f>IF(BW31="","",VLOOKUP(BW31,'サイズ一覧(25年）'!$D:$AI,30,0))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IF(E32="","",VLOOKUP(E32,'サイズ一覧(25年）'!$D:$AI,30,0))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IF(H32="","",VLOOKUP(H32,'サイズ一覧(25年）'!$D:$AI,30,0))</f>
        <v>84810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IF(K32="","",VLOOKUP(K32,'サイズ一覧(25年）'!$D:$AI,30,0))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IF(N32="","",VLOOKUP(N32,'サイズ一覧(25年）'!$D:$AI,30,0))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IF(V32="","",VLOOKUP(V32,'サイズ一覧(25年）'!$D:$AI,30,0))</f>
        <v>24420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IF(Y32="","",VLOOKUP(Y32,'サイズ一覧(25年）'!$D:$AI,30,0))</f>
        <v>22000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IF(AB32="","",VLOOKUP(AB32,'サイズ一覧(25年）'!$D:$AI,30,0))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IF(AM32="","",VLOOKUP(AM32,'サイズ一覧(25年）'!$D:$AI,30,0))</f>
        <v>71060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IF(AP32="","",VLOOKUP(AP32,'サイズ一覧(25年）'!$D:$AI,30,0))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IF(BK32="","",VLOOKUP(BK32,'サイズ一覧(25年）'!$D:$AI,30,0))</f>
        <v>24530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IF(BN32="","",VLOOKUP(BN32,'サイズ一覧(25年）'!$D:$AI,30,0))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IF(BQ32="","",VLOOKUP(BQ32,'サイズ一覧(25年）'!$D:$AI,30,0))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IF(BT32="","",VLOOKUP(BT32,'サイズ一覧(25年）'!$D:$AI,30,0))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IF(BW32="","",VLOOKUP(BW32,'サイズ一覧(25年）'!$D:$AI,30,0))</f>
        <v/>
      </c>
    </row>
    <row r="33" spans="1:78" s="134" customFormat="1" ht="21" customHeight="1">
      <c r="A33" s="489"/>
      <c r="B33" s="494"/>
      <c r="C33" s="700" t="s">
        <v>418</v>
      </c>
      <c r="D33" s="772" t="s">
        <v>419</v>
      </c>
      <c r="E33" s="736" t="s">
        <v>1736</v>
      </c>
      <c r="F33" s="736" t="str">
        <f>IF(E33="","",(VLOOKUP(E33,'サイズ一覧(25年）'!$D:$AG,13,0)))</f>
        <v>★◇⑩</v>
      </c>
      <c r="G33" s="773">
        <f>IF(E33="","",VLOOKUP(E33,'サイズ一覧(25年）'!$D:$AI,30,0))</f>
        <v>91630</v>
      </c>
      <c r="H33" s="734" t="s">
        <v>1143</v>
      </c>
      <c r="I33" s="736" t="str">
        <f>IF(H33="","",(VLOOKUP(H33,'サイズ一覧(25年）'!$D:$AG,13,0)))</f>
        <v>★◇</v>
      </c>
      <c r="J33" s="773">
        <f>IF(H33="","",VLOOKUP(H33,'サイズ一覧(25年）'!$D:$AI,30,0))</f>
        <v>86130</v>
      </c>
      <c r="K33" s="736"/>
      <c r="L33" s="736" t="str">
        <f>IF(K33="","",(VLOOKUP(K33,'サイズ一覧(25年）'!$D:$AG,13,0)))</f>
        <v/>
      </c>
      <c r="M33" s="774" t="str">
        <f>IF(K33="","",VLOOKUP(K33,'サイズ一覧(25年）'!$D:$AI,30,0))</f>
        <v/>
      </c>
      <c r="N33" s="738"/>
      <c r="O33" s="703" t="str">
        <f>IF(N33="","",(VLOOKUP(N33,'サイズ一覧(25年）'!$D:$AG,13,0)))</f>
        <v/>
      </c>
      <c r="P33" s="704" t="str">
        <f>IF(N33="","",VLOOKUP(N33,'サイズ一覧(25年）'!$D:$AI,30,0))</f>
        <v/>
      </c>
      <c r="Q33" s="175"/>
      <c r="R33" s="255"/>
      <c r="S33" s="348"/>
      <c r="T33" s="740" t="s">
        <v>87</v>
      </c>
      <c r="U33" s="701" t="s">
        <v>348</v>
      </c>
      <c r="V33" s="703"/>
      <c r="W33" s="703" t="str">
        <f>IF(V33="","",(VLOOKUP(V33,'サイズ一覧(25年）'!$D:$AG,13,0)))</f>
        <v/>
      </c>
      <c r="X33" s="693" t="str">
        <f>IF(V33="","",VLOOKUP(V33,'サイズ一覧(25年）'!$D:$AI,30,0))</f>
        <v/>
      </c>
      <c r="Y33" s="702"/>
      <c r="Z33" s="703" t="str">
        <f>IF(Y33="","",(VLOOKUP(Y33,'サイズ一覧(25年）'!$D:$AG,13,0)))</f>
        <v/>
      </c>
      <c r="AA33" s="704" t="str">
        <f>IF(Y33="","",VLOOKUP(Y33,'サイズ一覧(25年）'!$D:$AI,30,0))</f>
        <v/>
      </c>
      <c r="AB33" s="702" t="s">
        <v>652</v>
      </c>
      <c r="AC33" s="703" t="str">
        <f>IF(AB33="","",(VLOOKUP(AB33,'サイズ一覧(25年）'!$D:$AG,13,0)))</f>
        <v>△</v>
      </c>
      <c r="AD33" s="704">
        <f>IF(AB33="","",VLOOKUP(AB33,'サイズ一覧(25年）'!$D:$AI,30,0))</f>
        <v>24420</v>
      </c>
      <c r="AE33" s="849"/>
      <c r="AF33" s="849"/>
      <c r="AG33" s="850"/>
      <c r="AH33" s="175"/>
      <c r="AI33" s="319"/>
      <c r="AJ33" s="320"/>
      <c r="AK33" s="740" t="s">
        <v>124</v>
      </c>
      <c r="AL33" s="730" t="s">
        <v>948</v>
      </c>
      <c r="AM33" s="757" t="s">
        <v>1446</v>
      </c>
      <c r="AN33" s="703" t="str">
        <f>IF(AM33="","",(VLOOKUP(AM33,'サイズ一覧(25年）'!$D:$AG,13,0)))</f>
        <v>★</v>
      </c>
      <c r="AO33" s="732">
        <f>IF(AM33="","",VLOOKUP(AM33,'サイズ一覧(25年）'!$D:$AI,30,0))</f>
        <v>75460</v>
      </c>
      <c r="AP33" s="702"/>
      <c r="AQ33" s="703" t="str">
        <f>IF(AP33="","",(VLOOKUP(AP33,'サイズ一覧(25年）'!$D:$AG,13,0)))</f>
        <v/>
      </c>
      <c r="AR33" s="696" t="str">
        <f>IF(AP33="","",VLOOKUP(AP33,'サイズ一覧(25年）'!$D:$AI,30,0))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690" t="s">
        <v>368</v>
      </c>
      <c r="BJ33" s="691" t="s">
        <v>364</v>
      </c>
      <c r="BK33" s="692" t="s">
        <v>973</v>
      </c>
      <c r="BL33" s="693" t="str">
        <f>IF(BK33="","",(VLOOKUP(BK33,'サイズ一覧(25年）'!$D:$AG,13,0)))</f>
        <v/>
      </c>
      <c r="BM33" s="694">
        <f>IF(BK33="","",VLOOKUP(BK33,'サイズ一覧(25年）'!$D:$AI,30,0))</f>
        <v>27170</v>
      </c>
      <c r="BN33" s="695"/>
      <c r="BO33" s="693" t="str">
        <f>IF(BN33="","",(VLOOKUP(BN33,'サイズ一覧(25年）'!$D:$AG,13,0)))</f>
        <v/>
      </c>
      <c r="BP33" s="694" t="str">
        <f>IF(BN33="","",VLOOKUP(BN33,'サイズ一覧(25年）'!$D:$AI,30,0))</f>
        <v/>
      </c>
      <c r="BQ33" s="692"/>
      <c r="BR33" s="693" t="str">
        <f>IF(BQ33="","",(VLOOKUP(BQ33,'サイズ一覧(25年）'!$D:$AG,13,0)))</f>
        <v/>
      </c>
      <c r="BS33" s="696" t="str">
        <f>IF(BQ33="","",VLOOKUP(BQ33,'サイズ一覧(25年）'!$D:$AI,30,0))</f>
        <v/>
      </c>
      <c r="BT33" s="697"/>
      <c r="BU33" s="698" t="str">
        <f>IF(BT33="","",(VLOOKUP(BT33,'サイズ一覧(25年）'!$D:$AG,13,0)))</f>
        <v/>
      </c>
      <c r="BV33" s="699" t="str">
        <f>IF(BT33="","",VLOOKUP(BT33,'サイズ一覧(25年）'!$D:$AI,30,0))</f>
        <v/>
      </c>
      <c r="BW33" s="692"/>
      <c r="BX33" s="693" t="str">
        <f>IF(BW33="","",(VLOOKUP(BW33,'サイズ一覧(25年）'!$D:$AG,13,0)))</f>
        <v/>
      </c>
      <c r="BY33" s="696" t="str">
        <f>IF(BW33="","",VLOOKUP(BW33,'サイズ一覧(25年）'!$D:$AI,30,0))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IF(E34="","",VLOOKUP(E34,'サイズ一覧(25年）'!$D:$AI,30,0))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IF(H34="","",VLOOKUP(H34,'サイズ一覧(25年）'!$D:$AI,30,0))</f>
        <v>90750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IF(K34="","",VLOOKUP(K34,'サイズ一覧(25年）'!$D:$AI,30,0))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IF(N34="","",VLOOKUP(N34,'サイズ一覧(25年）'!$D:$AI,30,0))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IF(V34="","",VLOOKUP(V34,'サイズ一覧(25年）'!$D:$AI,30,0))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IF(Y34="","",VLOOKUP(Y34,'サイズ一覧(25年）'!$D:$AI,30,0))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IF(AB34="","",VLOOKUP(AB34,'サイズ一覧(25年）'!$D:$AI,30,0))</f>
        <v>28160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IF(AM34="","",VLOOKUP(AM34,'サイズ一覧(25年）'!$D:$AI,30,0))</f>
        <v>85030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IF(AP34="","",VLOOKUP(AP34,'サイズ一覧(25年）'!$D:$AI,30,0))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IF(BK34="","",VLOOKUP(BK34,'サイズ一覧(25年）'!$D:$AI,30,0))</f>
        <v>29590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IF(BN34="","",VLOOKUP(BN34,'サイズ一覧(25年）'!$D:$AI,30,0))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IF(BQ34="","",VLOOKUP(BQ34,'サイズ一覧(25年）'!$D:$AI,30,0))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IF(BT34="","",VLOOKUP(BT34,'サイズ一覧(25年）'!$D:$AI,30,0))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IF(BW34="","",VLOOKUP(BW34,'サイズ一覧(25年）'!$D:$AI,30,0))</f>
        <v/>
      </c>
    </row>
    <row r="35" spans="1:78" s="134" customFormat="1" ht="21" customHeight="1">
      <c r="A35" s="489"/>
      <c r="B35" s="494"/>
      <c r="C35" s="740" t="s">
        <v>745</v>
      </c>
      <c r="D35" s="704" t="s">
        <v>832</v>
      </c>
      <c r="E35" s="693"/>
      <c r="F35" s="693" t="str">
        <f>IF(E35="","",(VLOOKUP(E35,'サイズ一覧(25年）'!$D:$AG,13,0)))</f>
        <v/>
      </c>
      <c r="G35" s="704" t="str">
        <f>IF(E35="","",VLOOKUP(E35,'サイズ一覧(25年）'!$D:$AI,30,0))</f>
        <v/>
      </c>
      <c r="H35" s="775" t="s">
        <v>1402</v>
      </c>
      <c r="I35" s="693" t="str">
        <f>IF(H35="","",(VLOOKUP(H35,'サイズ一覧(25年）'!$D:$AG,13,0)))</f>
        <v>★◇</v>
      </c>
      <c r="J35" s="704">
        <f>IF(H35="","",VLOOKUP(H35,'サイズ一覧(25年）'!$D:$AI,30,0))</f>
        <v>91740</v>
      </c>
      <c r="K35" s="693"/>
      <c r="L35" s="693" t="str">
        <f>IF(K35="","",(VLOOKUP(K35,'サイズ一覧(25年）'!$D:$AG,13,0)))</f>
        <v/>
      </c>
      <c r="M35" s="693" t="str">
        <f>IF(K35="","",VLOOKUP(K35,'サイズ一覧(25年）'!$D:$AI,30,0))</f>
        <v/>
      </c>
      <c r="N35" s="692"/>
      <c r="O35" s="693" t="str">
        <f>IF(N35="","",(VLOOKUP(N35,'サイズ一覧(25年）'!$D:$AG,13,0)))</f>
        <v/>
      </c>
      <c r="P35" s="704" t="str">
        <f>IF(N35="","",VLOOKUP(N35,'サイズ一覧(25年）'!$D:$AI,30,0))</f>
        <v/>
      </c>
      <c r="Q35" s="175"/>
      <c r="AE35" s="848"/>
      <c r="AF35" s="848"/>
      <c r="AG35" s="848"/>
      <c r="AH35" s="175"/>
      <c r="AI35" s="319"/>
      <c r="AJ35" s="320">
        <v>45</v>
      </c>
      <c r="AK35" s="733" t="s">
        <v>125</v>
      </c>
      <c r="AL35" s="684" t="s">
        <v>876</v>
      </c>
      <c r="AM35" s="776" t="s">
        <v>884</v>
      </c>
      <c r="AN35" s="685" t="str">
        <f>IF(AM35="","",(VLOOKUP(AM35,'サイズ一覧(25年）'!$D:$AG,13,0)))</f>
        <v>★</v>
      </c>
      <c r="AO35" s="686">
        <f>IF(AM35="","",VLOOKUP(AM35,'サイズ一覧(25年）'!$D:$AI,30,0))</f>
        <v>62370</v>
      </c>
      <c r="AP35" s="688"/>
      <c r="AQ35" s="685" t="str">
        <f>IF(AP35="","",(VLOOKUP(AP35,'サイズ一覧(25年）'!$D:$AG,13,0)))</f>
        <v/>
      </c>
      <c r="AR35" s="689" t="str">
        <f>IF(AP35="","",VLOOKUP(AP35,'サイズ一覧(25年）'!$D:$AI,30,0))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811" t="s">
        <v>975</v>
      </c>
      <c r="BJ35" s="895" t="s">
        <v>976</v>
      </c>
      <c r="BK35" s="836" t="s">
        <v>588</v>
      </c>
      <c r="BL35" s="797" t="str">
        <f>IF(BK35="","",(VLOOKUP(BK35,'サイズ一覧(25年）'!$D:$AG,13,0)))</f>
        <v/>
      </c>
      <c r="BM35" s="800">
        <f>IF(BK35="","",VLOOKUP(BK35,'サイズ一覧(25年）'!$D:$AI,30,0))</f>
        <v>30910</v>
      </c>
      <c r="BN35" s="799"/>
      <c r="BO35" s="797" t="str">
        <f>IF(BN35="","",(VLOOKUP(BN35,'サイズ一覧(25年）'!$D:$AG,13,0)))</f>
        <v/>
      </c>
      <c r="BP35" s="800" t="str">
        <f>IF(BN35="","",VLOOKUP(BN35,'サイズ一覧(25年）'!$D:$AI,30,0))</f>
        <v/>
      </c>
      <c r="BQ35" s="836"/>
      <c r="BR35" s="797" t="str">
        <f>IF(BQ35="","",(VLOOKUP(BQ35,'サイズ一覧(25年）'!$D:$AG,13,0)))</f>
        <v/>
      </c>
      <c r="BS35" s="682" t="str">
        <f>IF(BQ35="","",VLOOKUP(BQ35,'サイズ一覧(25年）'!$D:$AI,30,0))</f>
        <v/>
      </c>
      <c r="BT35" s="822"/>
      <c r="BU35" s="823" t="str">
        <f>IF(BT35="","",(VLOOKUP(BT35,'サイズ一覧(25年）'!$D:$AG,13,0)))</f>
        <v/>
      </c>
      <c r="BV35" s="896" t="str">
        <f>IF(BT35="","",VLOOKUP(BT35,'サイズ一覧(25年）'!$D:$AI,30,0))</f>
        <v/>
      </c>
      <c r="BW35" s="836"/>
      <c r="BX35" s="797" t="str">
        <f>IF(BW35="","",(VLOOKUP(BW35,'サイズ一覧(25年）'!$D:$AG,13,0)))</f>
        <v/>
      </c>
      <c r="BY35" s="682" t="str">
        <f>IF(BW35="","",VLOOKUP(BW35,'サイズ一覧(25年）'!$D:$AI,30,0))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IF(E36="","",VLOOKUP(E36,'サイズ一覧(25年）'!$D:$AI,30,0))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IF(H36="","",VLOOKUP(H36,'サイズ一覧(25年）'!$D:$AI,30,0))</f>
        <v>92620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IF(K36="","",VLOOKUP(K36,'サイズ一覧(25年）'!$D:$AI,30,0))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IF(N36="","",VLOOKUP(N36,'サイズ一覧(25年）'!$D:$AI,30,0))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IF(AM36="","",VLOOKUP(AM36,'サイズ一覧(25年）'!$D:$AI,30,0))</f>
        <v>64240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IF(AP36="","",VLOOKUP(AP36,'サイズ一覧(25年）'!$D:$AI,30,0))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IF(BK36="","",VLOOKUP(BK36,'サイズ一覧(25年）'!$D:$AI,30,0))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IF(BN36="","",VLOOKUP(BN36,'サイズ一覧(25年）'!$D:$AI,30,0))</f>
        <v>23980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IF(BQ36="","",VLOOKUP(BQ36,'サイズ一覧(25年）'!$D:$AI,30,0))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IF(BT36="","",VLOOKUP(BT36,'サイズ一覧(25年）'!$D:$AI,30,0))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IF(BW36="","",VLOOKUP(BW36,'サイズ一覧(25年）'!$D:$AI,30,0))</f>
        <v/>
      </c>
    </row>
    <row r="37" spans="1:78" s="134" customFormat="1" ht="21" customHeight="1">
      <c r="A37" s="489"/>
      <c r="B37" s="523"/>
      <c r="C37" s="724" t="s">
        <v>281</v>
      </c>
      <c r="D37" s="722" t="s">
        <v>942</v>
      </c>
      <c r="E37" s="723"/>
      <c r="F37" s="723" t="str">
        <f>IF(E37="","",(VLOOKUP(E37,'サイズ一覧(25年）'!$D:$AG,13,0)))</f>
        <v/>
      </c>
      <c r="G37" s="722" t="str">
        <f>IF(E37="","",VLOOKUP(E37,'サイズ一覧(25年）'!$D:$AI,30,0))</f>
        <v/>
      </c>
      <c r="H37" s="785"/>
      <c r="I37" s="723" t="str">
        <f>IF(H37="","",(VLOOKUP(H37,'サイズ一覧(25年）'!$D:$AG,13,0)))</f>
        <v/>
      </c>
      <c r="J37" s="722" t="str">
        <f>IF(H37="","",VLOOKUP(H37,'サイズ一覧(25年）'!$D:$AI,30,0))</f>
        <v/>
      </c>
      <c r="K37" s="723" t="s">
        <v>282</v>
      </c>
      <c r="L37" s="723" t="str">
        <f>IF(K37="","",(VLOOKUP(K37,'サイズ一覧(25年）'!$D:$AG,13,0)))</f>
        <v>★◇</v>
      </c>
      <c r="M37" s="723">
        <f>IF(K37="","",VLOOKUP(K37,'サイズ一覧(25年）'!$D:$AI,30,0))</f>
        <v>96470</v>
      </c>
      <c r="N37" s="779"/>
      <c r="O37" s="723" t="str">
        <f>IF(N37="","",(VLOOKUP(N37,'サイズ一覧(25年）'!$D:$AG,13,0)))</f>
        <v/>
      </c>
      <c r="P37" s="722" t="str">
        <f>IF(N37="","",VLOOKUP(N37,'サイズ一覧(25年）'!$D:$AI,30,0))</f>
        <v/>
      </c>
      <c r="Q37" s="175"/>
      <c r="R37" s="1030" t="s">
        <v>413</v>
      </c>
      <c r="S37" s="1030" t="s">
        <v>414</v>
      </c>
      <c r="T37" s="1027" t="s">
        <v>937</v>
      </c>
      <c r="U37" s="992"/>
      <c r="V37" s="1027" t="s">
        <v>587</v>
      </c>
      <c r="W37" s="1023"/>
      <c r="X37" s="1024"/>
      <c r="Y37" s="1027" t="s">
        <v>587</v>
      </c>
      <c r="Z37" s="1013"/>
      <c r="AA37" s="992"/>
      <c r="AB37" s="1027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700" t="s">
        <v>1128</v>
      </c>
      <c r="AL37" s="734" t="s">
        <v>1133</v>
      </c>
      <c r="AM37" s="735" t="s">
        <v>1127</v>
      </c>
      <c r="AN37" s="703" t="str">
        <f>IF(AM37="","",(VLOOKUP(AM37,'サイズ一覧(25年）'!$D:$AG,13,0)))</f>
        <v>★</v>
      </c>
      <c r="AO37" s="732">
        <f>IF(AM37="","",VLOOKUP(AM37,'サイズ一覧(25年）'!$D:$AI,30,0))</f>
        <v>65560</v>
      </c>
      <c r="AP37" s="738"/>
      <c r="AQ37" s="703" t="str">
        <f>IF(AP37="","",(VLOOKUP(AP37,'サイズ一覧(25年）'!$D:$AG,13,0)))</f>
        <v/>
      </c>
      <c r="AR37" s="732" t="str">
        <f>IF(AP37="","",VLOOKUP(AP37,'サイズ一覧(25年）'!$D:$AI,30,0))</f>
        <v/>
      </c>
      <c r="AS37" s="62"/>
      <c r="AT37" s="1030" t="s">
        <v>413</v>
      </c>
      <c r="AU37" s="1027" t="s">
        <v>937</v>
      </c>
      <c r="AV37" s="1013"/>
      <c r="AW37" s="992"/>
      <c r="AX37" s="1027" t="s">
        <v>1846</v>
      </c>
      <c r="AY37" s="1013"/>
      <c r="AZ37" s="992"/>
      <c r="BA37" s="1027" t="s">
        <v>932</v>
      </c>
      <c r="BB37" s="1013"/>
      <c r="BC37" s="992"/>
      <c r="BD37" s="1027" t="s">
        <v>933</v>
      </c>
      <c r="BE37" s="1013"/>
      <c r="BF37" s="992"/>
      <c r="BG37" s="182"/>
      <c r="BH37" s="328"/>
      <c r="BI37" s="786"/>
      <c r="BJ37" s="691">
        <v>10</v>
      </c>
      <c r="BK37" s="692"/>
      <c r="BL37" s="693" t="str">
        <f>IF(BK37="","",(VLOOKUP(BK37,'サイズ一覧(25年）'!$D:$AG,13,0)))</f>
        <v/>
      </c>
      <c r="BM37" s="694" t="str">
        <f>IF(BK37="","",VLOOKUP(BK37,'サイズ一覧(25年）'!$D:$AI,30,0))</f>
        <v/>
      </c>
      <c r="BN37" s="695" t="s">
        <v>269</v>
      </c>
      <c r="BO37" s="693" t="str">
        <f>IF(BN37="","",(VLOOKUP(BN37,'サイズ一覧(25年）'!$D:$AG,13,0)))</f>
        <v/>
      </c>
      <c r="BP37" s="694">
        <f>IF(BN37="","",VLOOKUP(BN37,'サイズ一覧(25年）'!$D:$AI,30,0))</f>
        <v>27940</v>
      </c>
      <c r="BQ37" s="692"/>
      <c r="BR37" s="693" t="str">
        <f>IF(BQ37="","",(VLOOKUP(BQ37,'サイズ一覧(25年）'!$D:$AG,13,0)))</f>
        <v/>
      </c>
      <c r="BS37" s="696" t="str">
        <f>IF(BQ37="","",VLOOKUP(BQ37,'サイズ一覧(25年）'!$D:$AI,30,0))</f>
        <v/>
      </c>
      <c r="BT37" s="692"/>
      <c r="BU37" s="693" t="str">
        <f>IF(BT37="","",(VLOOKUP(BT37,'サイズ一覧(25年）'!$D:$AG,13,0)))</f>
        <v/>
      </c>
      <c r="BV37" s="694" t="str">
        <f>IF(BT37="","",VLOOKUP(BT37,'サイズ一覧(25年）'!$D:$AI,30,0))</f>
        <v/>
      </c>
      <c r="BW37" s="697"/>
      <c r="BX37" s="698" t="str">
        <f>IF(BW37="","",(VLOOKUP(BW37,'サイズ一覧(25年）'!$D:$AG,13,0)))</f>
        <v/>
      </c>
      <c r="BY37" s="787" t="str">
        <f>IF(BW37="","",VLOOKUP(BW37,'サイズ一覧(25年）'!$D:$AI,30,0))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IF(E38="","",VLOOKUP(E38,'サイズ一覧(25年）'!$D:$AI,30,0))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IF(H38="","",VLOOKUP(H38,'サイズ一覧(25年）'!$D:$AI,30,0))</f>
        <v>68420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IF(K38="","",VLOOKUP(K38,'サイズ一覧(25年）'!$D:$AI,30,0))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IF(N38="","",VLOOKUP(N38,'サイズ一覧(25年）'!$D:$AI,30,0))</f>
        <v/>
      </c>
      <c r="Q38" s="175"/>
      <c r="R38" s="996"/>
      <c r="S38" s="996"/>
      <c r="T38" s="993"/>
      <c r="U38" s="994"/>
      <c r="V38" s="1033" t="s">
        <v>1728</v>
      </c>
      <c r="W38" s="1025"/>
      <c r="X38" s="1026"/>
      <c r="Y38" s="1033" t="s">
        <v>1247</v>
      </c>
      <c r="Z38" s="1016"/>
      <c r="AA38" s="994"/>
      <c r="AB38" s="103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IF(AM38="","",VLOOKUP(AM38,'サイズ一覧(25年）'!$D:$AI,30,0))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IF(AP38="","",VLOOKUP(AP38,'サイズ一覧(25年）'!$D:$AI,30,0))</f>
        <v>75350</v>
      </c>
      <c r="AS38" s="62"/>
      <c r="AT38" s="996"/>
      <c r="AU38" s="993"/>
      <c r="AV38" s="1016"/>
      <c r="AW38" s="994"/>
      <c r="AX38" s="1033" t="s">
        <v>424</v>
      </c>
      <c r="AY38" s="1016"/>
      <c r="AZ38" s="994"/>
      <c r="BA38" s="1033" t="s">
        <v>935</v>
      </c>
      <c r="BB38" s="1016"/>
      <c r="BC38" s="994"/>
      <c r="BD38" s="103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IF(BK38="","",VLOOKUP(BK38,'サイズ一覧(25年）'!$D:$AI,30,0))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IF(BN38="","",VLOOKUP(BN38,'サイズ一覧(25年）'!$D:$AI,30,0))</f>
        <v>29590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IF(BQ38="","",VLOOKUP(BQ38,'サイズ一覧(25年）'!$D:$AI,30,0))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IF(BT38="","",VLOOKUP(BT38,'サイズ一覧(25年）'!$D:$AI,30,0))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IF(BW38="","",VLOOKUP(BW38,'サイズ一覧(25年）'!$D:$AI,30,0))</f>
        <v/>
      </c>
    </row>
    <row r="39" spans="1:78" s="134" customFormat="1" ht="21" customHeight="1">
      <c r="A39" s="489"/>
      <c r="B39" s="348"/>
      <c r="C39" s="718" t="s">
        <v>1504</v>
      </c>
      <c r="D39" s="767" t="s">
        <v>529</v>
      </c>
      <c r="E39" s="768"/>
      <c r="F39" s="768" t="str">
        <f>IF(E39="","",(VLOOKUP(E39,'サイズ一覧(25年）'!$D:$AG,13,0)))</f>
        <v/>
      </c>
      <c r="G39" s="767" t="str">
        <f>IF(E39="","",VLOOKUP(E39,'サイズ一覧(25年）'!$D:$AI,30,0))</f>
        <v/>
      </c>
      <c r="H39" s="788" t="s">
        <v>1503</v>
      </c>
      <c r="I39" s="768" t="str">
        <f>IF(H39="","",(VLOOKUP(H39,'サイズ一覧(25年）'!$D:$AG,13,0)))</f>
        <v>★◇</v>
      </c>
      <c r="J39" s="767">
        <f>IF(H39="","",VLOOKUP(H39,'サイズ一覧(25年）'!$D:$AI,30,0))</f>
        <v>72050</v>
      </c>
      <c r="K39" s="768"/>
      <c r="L39" s="768" t="str">
        <f>IF(K39="","",(VLOOKUP(K39,'サイズ一覧(25年）'!$D:$AG,13,0)))</f>
        <v/>
      </c>
      <c r="M39" s="768" t="str">
        <f>IF(K39="","",VLOOKUP(K39,'サイズ一覧(25年）'!$D:$AI,30,0))</f>
        <v/>
      </c>
      <c r="N39" s="789"/>
      <c r="O39" s="768" t="str">
        <f>IF(N39="","",(VLOOKUP(N39,'サイズ一覧(25年）'!$D:$AG,13,0)))</f>
        <v/>
      </c>
      <c r="P39" s="767" t="str">
        <f>IF(N39="","",VLOOKUP(N39,'サイズ一覧(25年）'!$D:$AI,30,0))</f>
        <v/>
      </c>
      <c r="Q39" s="175"/>
      <c r="R39" s="525">
        <v>17</v>
      </c>
      <c r="S39" s="263">
        <v>65</v>
      </c>
      <c r="T39" s="712" t="s">
        <v>150</v>
      </c>
      <c r="U39" s="713" t="s">
        <v>832</v>
      </c>
      <c r="V39" s="745" t="s">
        <v>1776</v>
      </c>
      <c r="W39" s="745" t="str">
        <f>IF(V39="","",(VLOOKUP(V39,'サイズ一覧(25年）'!$D:$AG,13,0)))</f>
        <v>⑨</v>
      </c>
      <c r="X39" s="715">
        <f>IF(V39="","",VLOOKUP(V39,'サイズ一覧(25年）'!$D:$AI,30,0))</f>
        <v>46750</v>
      </c>
      <c r="Y39" s="744" t="s">
        <v>1182</v>
      </c>
      <c r="Z39" s="745" t="str">
        <f>IF(Y39="","",(VLOOKUP(Y39,'サイズ一覧(25年）'!$D:$AG,13,0)))</f>
        <v/>
      </c>
      <c r="AA39" s="716">
        <f>IF(Y39="","",VLOOKUP(Y39,'サイズ一覧(25年）'!$D:$AI,30,0))</f>
        <v>42350</v>
      </c>
      <c r="AB39" s="744"/>
      <c r="AC39" s="745" t="str">
        <f>IF(AB39="","",(VLOOKUP(AB39,'サイズ一覧(25年）'!$D:$AG,13,0)))</f>
        <v/>
      </c>
      <c r="AD39" s="716" t="str">
        <f>IF(AB39="","",VLOOKUP(AB39,'サイズ一覧(25年）'!$D:$AI,30,0))</f>
        <v/>
      </c>
      <c r="AE39" s="849"/>
      <c r="AF39" s="849"/>
      <c r="AG39" s="850"/>
      <c r="AH39" s="175"/>
      <c r="AI39" s="319"/>
      <c r="AJ39" s="378">
        <v>50</v>
      </c>
      <c r="AK39" s="790" t="s">
        <v>1333</v>
      </c>
      <c r="AL39" s="668" t="s">
        <v>467</v>
      </c>
      <c r="AM39" s="706" t="s">
        <v>1296</v>
      </c>
      <c r="AN39" s="707" t="str">
        <f>IF(AM39="","",(VLOOKUP(AM39,'サイズ一覧(25年）'!$D:$AG,13,0)))</f>
        <v>★</v>
      </c>
      <c r="AO39" s="708">
        <f>IF(AM39="","",VLOOKUP(AM39,'サイズ一覧(25年）'!$D:$AI,30,0))</f>
        <v>53240</v>
      </c>
      <c r="AP39" s="709"/>
      <c r="AQ39" s="707" t="str">
        <f>IF(AP39="","",(VLOOKUP(AP39,'サイズ一覧(25年）'!$D:$AG,13,0)))</f>
        <v/>
      </c>
      <c r="AR39" s="710" t="str">
        <f>IF(AP39="","",VLOOKUP(AP39,'サイズ一覧(25年）'!$D:$AI,30,0))</f>
        <v/>
      </c>
      <c r="AS39" s="62"/>
      <c r="AT39" s="275">
        <v>17</v>
      </c>
      <c r="AU39" s="771" t="s">
        <v>1252</v>
      </c>
      <c r="AV39" s="791"/>
      <c r="AW39" s="668"/>
      <c r="AX39" s="792" t="s">
        <v>1242</v>
      </c>
      <c r="AY39" s="707" t="str">
        <f>IF(AX39="","",(VLOOKUP(AX39,'サイズ一覧(25年）'!$D:$AG,13,0)))</f>
        <v/>
      </c>
      <c r="AZ39" s="669">
        <f>IF(AX39="","",VLOOKUP(AX39,'サイズ一覧(25年）'!$D:$AI,30,0))</f>
        <v>47520</v>
      </c>
      <c r="BA39" s="793"/>
      <c r="BB39" s="794" t="str">
        <f>IF(BA39="","",(VLOOKUP(BA39,'サイズ一覧(25年）'!$D:$AG,13,0)))</f>
        <v/>
      </c>
      <c r="BC39" s="710" t="str">
        <f>IF(BA39="","",VLOOKUP(BA39,'サイズ一覧(25年）'!$D:$AI,30,0))</f>
        <v/>
      </c>
      <c r="BD39" s="709"/>
      <c r="BE39" s="707" t="str">
        <f>IF(BD39="","",(VLOOKUP(BD39,'サイズ一覧(25年）'!$D:$AG,13,0)))</f>
        <v/>
      </c>
      <c r="BF39" s="708" t="str">
        <f>IF(BD39="","",VLOOKUP(BD39,'サイズ一覧(25年）'!$D:$AI,30,0))</f>
        <v/>
      </c>
      <c r="BG39" s="182"/>
      <c r="BH39" s="328"/>
      <c r="BI39" s="795" t="s">
        <v>373</v>
      </c>
      <c r="BJ39" s="691">
        <v>10</v>
      </c>
      <c r="BK39" s="692"/>
      <c r="BL39" s="693" t="str">
        <f>IF(BK39="","",(VLOOKUP(BK39,'サイズ一覧(25年）'!$D:$AG,13,0)))</f>
        <v/>
      </c>
      <c r="BM39" s="694" t="str">
        <f>IF(BK39="","",VLOOKUP(BK39,'サイズ一覧(25年）'!$D:$AI,30,0))</f>
        <v/>
      </c>
      <c r="BN39" s="695" t="s">
        <v>271</v>
      </c>
      <c r="BO39" s="693" t="str">
        <f>IF(BN39="","",(VLOOKUP(BN39,'サイズ一覧(25年）'!$D:$AG,13,0)))</f>
        <v/>
      </c>
      <c r="BP39" s="694">
        <f>IF(BN39="","",VLOOKUP(BN39,'サイズ一覧(25年）'!$D:$AI,30,0))</f>
        <v>29040</v>
      </c>
      <c r="BQ39" s="692"/>
      <c r="BR39" s="693" t="str">
        <f>IF(BQ39="","",(VLOOKUP(BQ39,'サイズ一覧(25年）'!$D:$AG,13,0)))</f>
        <v/>
      </c>
      <c r="BS39" s="696" t="str">
        <f>IF(BQ39="","",VLOOKUP(BQ39,'サイズ一覧(25年）'!$D:$AI,30,0))</f>
        <v/>
      </c>
      <c r="BT39" s="692"/>
      <c r="BU39" s="693" t="str">
        <f>IF(BT39="","",(VLOOKUP(BT39,'サイズ一覧(25年）'!$D:$AG,13,0)))</f>
        <v/>
      </c>
      <c r="BV39" s="694" t="str">
        <f>IF(BT39="","",VLOOKUP(BT39,'サイズ一覧(25年）'!$D:$AI,30,0))</f>
        <v/>
      </c>
      <c r="BW39" s="697"/>
      <c r="BX39" s="698" t="str">
        <f>IF(BW39="","",(VLOOKUP(BW39,'サイズ一覧(25年）'!$D:$AG,13,0)))</f>
        <v/>
      </c>
      <c r="BY39" s="787" t="str">
        <f>IF(BW39="","",VLOOKUP(BW39,'サイズ一覧(25年）'!$D:$AI,30,0))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IF(E40="","",VLOOKUP(E40,'サイズ一覧(25年）'!$D:$AI,30,0))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IF(H40="","",VLOOKUP(H40,'サイズ一覧(25年）'!$D:$AI,30,0))</f>
        <v>75570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IF(K40="","",VLOOKUP(K40,'サイズ一覧(25年）'!$D:$AI,30,0))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IF(N40="","",VLOOKUP(N40,'サイズ一覧(25年）'!$D:$AI,30,0))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IF(V40="","",VLOOKUP(V40,'サイズ一覧(25年）'!$D:$AI,30,0))</f>
        <v>35090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IF(Y40="","",VLOOKUP(Y40,'サイズ一覧(25年）'!$D:$AI,30,0))</f>
        <v>33330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IF(AB40="","",VLOOKUP(AB40,'サイズ一覧(25年）'!$D:$AI,30,0))</f>
        <v>31130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IF(AM40="","",VLOOKUP(AM40,'サイズ一覧(25年）'!$D:$AI,30,0))</f>
        <v>55330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IF(AP40="","",VLOOKUP(AP40,'サイズ一覧(25年）'!$D:$AI,30,0))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IF(AX40="","",VLOOKUP(AX40,'サイズ一覧(25年）'!$D:$AI,30,0))</f>
        <v>51920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IF(BA40="","",VLOOKUP(BA40,'サイズ一覧(25年）'!$D:$AI,30,0))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IF(BD40="","",VLOOKUP(BD40,'サイズ一覧(25年）'!$D:$AI,30,0))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IF(BK40="","",VLOOKUP(BK40,'サイズ一覧(25年）'!$D:$AI,30,0))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IF(BN40="","",VLOOKUP(BN40,'サイズ一覧(25年）'!$D:$AI,30,0))</f>
        <v>30690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IF(BQ40="","",VLOOKUP(BQ40,'サイズ一覧(25年）'!$D:$AI,30,0))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IF(BT40="","",VLOOKUP(BT40,'サイズ一覧(25年）'!$D:$AI,30,0))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IF(BW40="","",VLOOKUP(BW40,'サイズ一覧(25年）'!$D:$AI,30,0))</f>
        <v/>
      </c>
    </row>
    <row r="41" spans="1:78" s="134" customFormat="1" ht="21" customHeight="1">
      <c r="A41" s="489"/>
      <c r="B41" s="340"/>
      <c r="C41" s="724" t="s">
        <v>284</v>
      </c>
      <c r="D41" s="722" t="s">
        <v>467</v>
      </c>
      <c r="E41" s="723" t="s">
        <v>1737</v>
      </c>
      <c r="F41" s="723" t="str">
        <f>IF(E41="","",(VLOOKUP(E41,'サイズ一覧(25年）'!$D:$AG,13,0)))</f>
        <v>★◇⑨</v>
      </c>
      <c r="G41" s="722">
        <f>IF(E41="","",VLOOKUP(E41,'サイズ一覧(25年）'!$D:$AI,30,0))</f>
        <v>81510</v>
      </c>
      <c r="H41" s="785" t="s">
        <v>1816</v>
      </c>
      <c r="I41" s="723" t="str">
        <f>IF(H41="","",(VLOOKUP(H41,'サイズ一覧(25年）'!$D:$AG,13,0)))</f>
        <v>△★◇</v>
      </c>
      <c r="J41" s="722">
        <f>IF(H41="","",VLOOKUP(H41,'サイズ一覧(25年）'!$D:$AI,30,0))</f>
        <v>75900</v>
      </c>
      <c r="K41" s="723" t="s">
        <v>283</v>
      </c>
      <c r="L41" s="723" t="str">
        <f>IF(K41="","",(VLOOKUP(K41,'サイズ一覧(25年）'!$D:$AG,13,0)))</f>
        <v>★◇</v>
      </c>
      <c r="M41" s="723">
        <f>IF(K41="","",VLOOKUP(K41,'サイズ一覧(25年）'!$D:$AI,30,0))</f>
        <v>76780</v>
      </c>
      <c r="N41" s="779"/>
      <c r="O41" s="723" t="str">
        <f>IF(N41="","",(VLOOKUP(N41,'サイズ一覧(25年）'!$D:$AG,13,0)))</f>
        <v/>
      </c>
      <c r="P41" s="722" t="str">
        <f>IF(N41="","",VLOOKUP(N41,'サイズ一覧(25年）'!$D:$AI,30,0))</f>
        <v/>
      </c>
      <c r="Q41" s="175"/>
      <c r="R41" s="319"/>
      <c r="S41" s="348"/>
      <c r="T41" s="733" t="s">
        <v>62</v>
      </c>
      <c r="U41" s="749" t="s">
        <v>323</v>
      </c>
      <c r="V41" s="685" t="s">
        <v>1787</v>
      </c>
      <c r="W41" s="685" t="str">
        <f>IF(V41="","",(VLOOKUP(V41,'サイズ一覧(25年）'!$D:$AG,13,0)))</f>
        <v>⑨</v>
      </c>
      <c r="X41" s="751">
        <f>IF(V41="","",VLOOKUP(V41,'サイズ一覧(25年）'!$D:$AI,30,0))</f>
        <v>35420</v>
      </c>
      <c r="Y41" s="688" t="s">
        <v>1197</v>
      </c>
      <c r="Z41" s="685" t="str">
        <f>IF(Y41="","",(VLOOKUP(Y41,'サイズ一覧(25年）'!$D:$AG,13,0)))</f>
        <v/>
      </c>
      <c r="AA41" s="750">
        <f>IF(Y41="","",VLOOKUP(Y41,'サイズ一覧(25年）'!$D:$AI,30,0))</f>
        <v>33440</v>
      </c>
      <c r="AB41" s="688" t="s">
        <v>639</v>
      </c>
      <c r="AC41" s="685" t="str">
        <f>IF(AB41="","",(VLOOKUP(AB41,'サイズ一覧(25年）'!$D:$AG,13,0)))</f>
        <v>△</v>
      </c>
      <c r="AD41" s="750">
        <f>IF(AB41="","",VLOOKUP(AB41,'サイズ一覧(25年）'!$D:$AI,30,0))</f>
        <v>31240</v>
      </c>
      <c r="AE41" s="849"/>
      <c r="AF41" s="849"/>
      <c r="AG41" s="850"/>
      <c r="AH41" s="175"/>
      <c r="AI41" s="319"/>
      <c r="AJ41" s="320"/>
      <c r="AK41" s="733" t="s">
        <v>139</v>
      </c>
      <c r="AL41" s="684" t="s">
        <v>750</v>
      </c>
      <c r="AM41" s="776" t="s">
        <v>885</v>
      </c>
      <c r="AN41" s="685" t="str">
        <f>IF(AM41="","",(VLOOKUP(AM41,'サイズ一覧(25年）'!$D:$AG,13,0)))</f>
        <v>★</v>
      </c>
      <c r="AO41" s="686">
        <f>IF(AM41="","",VLOOKUP(AM41,'サイズ一覧(25年）'!$D:$AI,30,0))</f>
        <v>57530</v>
      </c>
      <c r="AP41" s="688"/>
      <c r="AQ41" s="685" t="str">
        <f>IF(AP41="","",(VLOOKUP(AP41,'サイズ一覧(25年）'!$D:$AG,13,0)))</f>
        <v/>
      </c>
      <c r="AR41" s="689" t="str">
        <f>IF(AP41="","",VLOOKUP(AP41,'サイズ一覧(25年）'!$D:$AI,30,0))</f>
        <v/>
      </c>
      <c r="AS41" s="62"/>
      <c r="AT41" s="310"/>
      <c r="AU41" s="815" t="s">
        <v>1251</v>
      </c>
      <c r="AV41" s="910"/>
      <c r="AW41" s="713"/>
      <c r="AX41" s="911" t="s">
        <v>1243</v>
      </c>
      <c r="AY41" s="745" t="str">
        <f>IF(AX41="","",(VLOOKUP(AX41,'サイズ一覧(25年）'!$D:$AG,13,0)))</f>
        <v/>
      </c>
      <c r="AZ41" s="714">
        <f>IF(AX41="","",VLOOKUP(AX41,'サイズ一覧(25年）'!$D:$AI,30,0))</f>
        <v>48070</v>
      </c>
      <c r="BA41" s="912"/>
      <c r="BB41" s="913" t="str">
        <f>IF(BA41="","",(VLOOKUP(BA41,'サイズ一覧(25年）'!$D:$AG,13,0)))</f>
        <v/>
      </c>
      <c r="BC41" s="746" t="str">
        <f>IF(BA41="","",VLOOKUP(BA41,'サイズ一覧(25年）'!$D:$AI,30,0))</f>
        <v/>
      </c>
      <c r="BD41" s="744"/>
      <c r="BE41" s="745" t="str">
        <f>IF(BD41="","",(VLOOKUP(BD41,'サイズ一覧(25年）'!$D:$AG,13,0)))</f>
        <v/>
      </c>
      <c r="BF41" s="816" t="str">
        <f>IF(BD41="","",VLOOKUP(BD41,'サイズ一覧(25年）'!$D:$AI,30,0))</f>
        <v/>
      </c>
      <c r="BG41" s="181"/>
      <c r="BH41" s="310"/>
      <c r="BI41" s="758" t="s">
        <v>374</v>
      </c>
      <c r="BJ41" s="778">
        <v>12</v>
      </c>
      <c r="BK41" s="779"/>
      <c r="BL41" s="797" t="str">
        <f>IF(BK41="","",(VLOOKUP(BK41,'サイズ一覧(25年）'!$D:$AG,13,0)))</f>
        <v/>
      </c>
      <c r="BM41" s="798" t="str">
        <f>IF(BK41="","",VLOOKUP(BK41,'サイズ一覧(25年）'!$D:$AI,30,0))</f>
        <v/>
      </c>
      <c r="BN41" s="799"/>
      <c r="BO41" s="797" t="str">
        <f>IF(BN41="","",(VLOOKUP(BN41,'サイズ一覧(25年）'!$D:$AG,13,0)))</f>
        <v/>
      </c>
      <c r="BP41" s="800" t="str">
        <f>IF(BN41="","",VLOOKUP(BN41,'サイズ一覧(25年）'!$D:$AI,30,0))</f>
        <v/>
      </c>
      <c r="BQ41" s="779"/>
      <c r="BR41" s="723" t="str">
        <f>IF(BQ41="","",(VLOOKUP(BQ41,'サイズ一覧(25年）'!$D:$AG,13,0)))</f>
        <v/>
      </c>
      <c r="BS41" s="728" t="str">
        <f>IF(BQ41="","",VLOOKUP(BQ41,'サイズ一覧(25年）'!$D:$AI,30,0))</f>
        <v/>
      </c>
      <c r="BT41" s="779"/>
      <c r="BU41" s="723" t="str">
        <f>IF(BT41="","",(VLOOKUP(BT41,'サイズ一覧(25年）'!$D:$AG,13,0)))</f>
        <v/>
      </c>
      <c r="BV41" s="780" t="str">
        <f>IF(BT41="","",VLOOKUP(BT41,'サイズ一覧(25年）'!$D:$AI,30,0))</f>
        <v/>
      </c>
      <c r="BW41" s="801" t="s">
        <v>488</v>
      </c>
      <c r="BX41" s="802" t="str">
        <f>IF(BW41="","",(VLOOKUP(BW41,'サイズ一覧(25年）'!$D:$AG,13,0)))</f>
        <v>△</v>
      </c>
      <c r="BY41" s="746">
        <f>IF(BW41="","",VLOOKUP(BW41,'サイズ一覧(25年）'!$D:$AI,30,0))</f>
        <v>30360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IF(E42="","",VLOOKUP(E42,'サイズ一覧(25年）'!$D:$AI,30,0))</f>
        <v>61270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IF(H42="","",VLOOKUP(H42,'サイズ一覧(25年）'!$D:$AI,30,0))</f>
        <v>57750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IF(K42="","",VLOOKUP(K42,'サイズ一覧(25年）'!$D:$AI,30,0))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IF(N42="","",VLOOKUP(N42,'サイズ一覧(25年）'!$D:$AI,30,0))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IF(V42="","",VLOOKUP(V42,'サイズ一覧(25年）'!$D:$AI,30,0))</f>
        <v>41140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IF(Y42="","",VLOOKUP(Y42,'サイズ一覧(25年）'!$D:$AI,30,0))</f>
        <v>38610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IF(AB42="","",VLOOKUP(AB42,'サイズ一覧(25年）'!$D:$AI,30,0))</f>
        <v>36190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IF(AM42="","",VLOOKUP(AM42,'サイズ一覧(25年）'!$D:$AI,30,0))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IF(AP42="","",VLOOKUP(AP42,'サイズ一覧(25年）'!$D:$AI,30,0))</f>
        <v>60830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IF(AX42="","",VLOOKUP(AX42,'サイズ一覧(25年）'!$D:$AI,30,0))</f>
        <v>37730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IF(BA42="","",VLOOKUP(BA42,'サイズ一覧(25年）'!$D:$AI,30,0))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IF(BD42="","",VLOOKUP(BD42,'サイズ一覧(25年）'!$D:$AI,30,0))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IF(BK42="","",VLOOKUP(BK42,'サイズ一覧(25年）'!$D:$AI,30,0))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IF(BN42="","",VLOOKUP(BN42,'サイズ一覧(25年）'!$D:$AI,30,0))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IF(BQ42="","",VLOOKUP(BQ42,'サイズ一覧(25年）'!$D:$AI,30,0))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IF(BT42="","",VLOOKUP(BT42,'サイズ一覧(25年）'!$D:$AI,30,0))</f>
        <v>23540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IF(BW42="","",VLOOKUP(BW42,'サイズ一覧(25年）'!$D:$AI,30,0))</f>
        <v/>
      </c>
    </row>
    <row r="43" spans="1:78" s="134" customFormat="1" ht="21" customHeight="1">
      <c r="A43" s="489"/>
      <c r="B43" s="348"/>
      <c r="C43" s="700" t="s">
        <v>1463</v>
      </c>
      <c r="D43" s="773" t="s">
        <v>833</v>
      </c>
      <c r="E43" s="774"/>
      <c r="F43" s="774" t="str">
        <f>IF(E43="","",(VLOOKUP(E43,'サイズ一覧(25年）'!$D:$AG,13,0)))</f>
        <v/>
      </c>
      <c r="G43" s="773" t="str">
        <f>IF(E43="","",VLOOKUP(E43,'サイズ一覧(25年）'!$D:$AI,30,0))</f>
        <v/>
      </c>
      <c r="H43" s="803" t="s">
        <v>1271</v>
      </c>
      <c r="I43" s="774" t="str">
        <f>IF(H43="","",(VLOOKUP(H43,'サイズ一覧(25年）'!$D:$AG,13,0)))</f>
        <v>★◇</v>
      </c>
      <c r="J43" s="773">
        <f>IF(H43="","",VLOOKUP(H43,'サイズ一覧(25年）'!$D:$AI,30,0))</f>
        <v>71720</v>
      </c>
      <c r="K43" s="774"/>
      <c r="L43" s="774" t="str">
        <f>IF(K43="","",(VLOOKUP(K43,'サイズ一覧(25年）'!$D:$AG,13,0)))</f>
        <v/>
      </c>
      <c r="M43" s="774" t="str">
        <f>IF(K43="","",VLOOKUP(K43,'サイズ一覧(25年）'!$D:$AI,30,0))</f>
        <v/>
      </c>
      <c r="N43" s="804"/>
      <c r="O43" s="774" t="str">
        <f>IF(N43="","",(VLOOKUP(N43,'サイズ一覧(25年）'!$D:$AG,13,0)))</f>
        <v/>
      </c>
      <c r="P43" s="773" t="str">
        <f>IF(N43="","",VLOOKUP(N43,'サイズ一覧(25年）'!$D:$AI,30,0))</f>
        <v/>
      </c>
      <c r="Q43" s="175"/>
      <c r="R43" s="525">
        <v>15</v>
      </c>
      <c r="S43" s="265">
        <v>65</v>
      </c>
      <c r="T43" s="667" t="s">
        <v>75</v>
      </c>
      <c r="U43" s="668" t="s">
        <v>328</v>
      </c>
      <c r="V43" s="707"/>
      <c r="W43" s="707" t="str">
        <f>IF(V43="","",(VLOOKUP(V43,'サイズ一覧(25年）'!$D:$AG,13,0)))</f>
        <v/>
      </c>
      <c r="X43" s="670" t="str">
        <f>IF(V43="","",VLOOKUP(V43,'サイズ一覧(25年）'!$D:$AI,30,0))</f>
        <v/>
      </c>
      <c r="Y43" s="709" t="s">
        <v>1208</v>
      </c>
      <c r="Z43" s="707" t="str">
        <f>IF(Y43="","",(VLOOKUP(Y43,'サイズ一覧(25年）'!$D:$AG,13,0)))</f>
        <v/>
      </c>
      <c r="AA43" s="671">
        <f>IF(Y43="","",VLOOKUP(Y43,'サイズ一覧(25年）'!$D:$AI,30,0))</f>
        <v>14850</v>
      </c>
      <c r="AB43" s="709"/>
      <c r="AC43" s="707" t="str">
        <f>IF(AB43="","",(VLOOKUP(AB43,'サイズ一覧(25年）'!$D:$AG,13,0)))</f>
        <v/>
      </c>
      <c r="AD43" s="671" t="str">
        <f>IF(AB43="","",VLOOKUP(AB43,'サイズ一覧(25年）'!$D:$AI,30,0))</f>
        <v/>
      </c>
      <c r="AE43" s="849"/>
      <c r="AF43" s="849"/>
      <c r="AG43" s="850"/>
      <c r="AH43" s="175"/>
      <c r="AI43" s="319"/>
      <c r="AJ43" s="320"/>
      <c r="AK43" s="733" t="s">
        <v>141</v>
      </c>
      <c r="AL43" s="684" t="s">
        <v>956</v>
      </c>
      <c r="AM43" s="776" t="s">
        <v>1834</v>
      </c>
      <c r="AN43" s="685" t="str">
        <f>IF(AM43="","",(VLOOKUP(AM43,'サイズ一覧(25年）'!$D:$AG,13,0)))</f>
        <v>★</v>
      </c>
      <c r="AO43" s="686">
        <f>IF(AM43="","",VLOOKUP(AM43,'サイズ一覧(25年）'!$D:$AI,30,0))</f>
        <v>61930</v>
      </c>
      <c r="AP43" s="688"/>
      <c r="AQ43" s="685" t="str">
        <f>IF(AP43="","",(VLOOKUP(AP43,'サイズ一覧(25年）'!$D:$AG,13,0)))</f>
        <v/>
      </c>
      <c r="AR43" s="689" t="str">
        <f>IF(AP43="","",VLOOKUP(AP43,'サイズ一覧(25年）'!$D:$AI,30,0))</f>
        <v/>
      </c>
      <c r="AS43" s="62"/>
      <c r="AT43" s="328"/>
      <c r="AU43" s="771" t="s">
        <v>1114</v>
      </c>
      <c r="AV43" s="791"/>
      <c r="AW43" s="810"/>
      <c r="AX43" s="792" t="s">
        <v>705</v>
      </c>
      <c r="AY43" s="707" t="str">
        <f>IF(AX43="","",(VLOOKUP(AX43,'サイズ一覧(25年）'!$D:$AG,13,0)))</f>
        <v/>
      </c>
      <c r="AZ43" s="760">
        <f>IF(AX43="","",VLOOKUP(AX43,'サイズ一覧(25年）'!$D:$AI,30,0))</f>
        <v>43340</v>
      </c>
      <c r="BA43" s="771"/>
      <c r="BB43" s="707" t="str">
        <f>IF(BA43="","",(VLOOKUP(BA43,'サイズ一覧(25年）'!$D:$AG,13,0)))</f>
        <v/>
      </c>
      <c r="BC43" s="710" t="str">
        <f>IF(BA43="","",VLOOKUP(BA43,'サイズ一覧(25年）'!$D:$AI,30,0))</f>
        <v/>
      </c>
      <c r="BD43" s="709"/>
      <c r="BE43" s="707" t="str">
        <f>IF(BD43="","",(VLOOKUP(BD43,'サイズ一覧(25年）'!$D:$AG,13,0)))</f>
        <v/>
      </c>
      <c r="BF43" s="710" t="str">
        <f>IF(BD43="","",VLOOKUP(BD43,'サイズ一覧(25年）'!$D:$AI,30,0))</f>
        <v/>
      </c>
      <c r="BG43" s="181"/>
      <c r="BH43" s="328"/>
      <c r="BI43" s="795" t="s">
        <v>377</v>
      </c>
      <c r="BJ43" s="759">
        <v>8</v>
      </c>
      <c r="BK43" s="672"/>
      <c r="BL43" s="670" t="str">
        <f>IF(BK43="","",(VLOOKUP(BK43,'サイズ一覧(25年）'!$D:$AG,13,0)))</f>
        <v/>
      </c>
      <c r="BM43" s="760" t="str">
        <f>IF(BK43="","",VLOOKUP(BK43,'サイズ一覧(25年）'!$D:$AI,30,0))</f>
        <v/>
      </c>
      <c r="BN43" s="761"/>
      <c r="BO43" s="670" t="str">
        <f>IF(BN43="","",(VLOOKUP(BN43,'サイズ一覧(25年）'!$D:$AG,13,0)))</f>
        <v/>
      </c>
      <c r="BP43" s="760" t="str">
        <f>IF(BN43="","",VLOOKUP(BN43,'サイズ一覧(25年）'!$D:$AI,30,0))</f>
        <v/>
      </c>
      <c r="BQ43" s="672"/>
      <c r="BR43" s="670" t="str">
        <f>IF(BQ43="","",(VLOOKUP(BQ43,'サイズ一覧(25年）'!$D:$AG,13,0)))</f>
        <v/>
      </c>
      <c r="BS43" s="710" t="str">
        <f>IF(BQ43="","",VLOOKUP(BQ43,'サイズ一覧(25年）'!$D:$AI,30,0))</f>
        <v/>
      </c>
      <c r="BT43" s="672" t="s">
        <v>490</v>
      </c>
      <c r="BU43" s="670" t="str">
        <f>IF(BT43="","",(VLOOKUP(BT43,'サイズ一覧(25年）'!$D:$AG,13,0)))</f>
        <v>△</v>
      </c>
      <c r="BV43" s="764">
        <f>IF(BT43="","",VLOOKUP(BT43,'サイズ一覧(25年）'!$D:$AI,30,0))</f>
        <v>26400</v>
      </c>
      <c r="BW43" s="762"/>
      <c r="BX43" s="763" t="str">
        <f>IF(BW43="","",(VLOOKUP(BW43,'サイズ一覧(25年）'!$D:$AG,13,0)))</f>
        <v/>
      </c>
      <c r="BY43" s="808" t="str">
        <f>IF(BW43="","",VLOOKUP(BW43,'サイズ一覧(25年）'!$D:$AI,30,0))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IF(E44="","",VLOOKUP(E44,'サイズ一覧(25年）'!$D:$AI,30,0))</f>
        <v>67540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IF(H44="","",VLOOKUP(H44,'サイズ一覧(25年）'!$D:$AI,30,0))</f>
        <v>61600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IF(K44="","",VLOOKUP(K44,'サイズ一覧(25年）'!$D:$AI,30,0))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IF(N44="","",VLOOKUP(N44,'サイズ一覧(25年）'!$D:$AI,30,0))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IF(V44="","",VLOOKUP(V44,'サイズ一覧(25年）'!$D:$AI,30,0))</f>
        <v>21780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IF(Y44="","",VLOOKUP(Y44,'サイズ一覧(25年）'!$D:$AI,30,0))</f>
        <v>20570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IF(AB44="","",VLOOKUP(AB44,'サイズ一覧(25年）'!$D:$AI,30,0))</f>
        <v>19250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IF(AM44="","",VLOOKUP(AM44,'サイズ一覧(25年）'!$D:$AI,30,0))</f>
        <v>64240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IF(AP44="","",VLOOKUP(AP44,'サイズ一覧(25年）'!$D:$AI,30,0))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IF(AX44="","",VLOOKUP(AX44,'サイズ一覧(25年）'!$D:$AI,30,0))</f>
        <v>56210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IF(BA44="","",VLOOKUP(BA44,'サイズ一覧(25年）'!$D:$AI,30,0))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IF(BD44="","",VLOOKUP(BD44,'サイズ一覧(25年）'!$D:$AI,30,0))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IF(BK44="","",VLOOKUP(BK44,'サイズ一覧(25年）'!$D:$AI,30,0))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IF(BN44="","",VLOOKUP(BN44,'サイズ一覧(25年）'!$D:$AI,30,0))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IF(BQ44="","",VLOOKUP(BQ44,'サイズ一覧(25年）'!$D:$AI,30,0))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IF(BT44="","",VLOOKUP(BT44,'サイズ一覧(25年）'!$D:$AI,30,0))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IF(BW44="","",VLOOKUP(BW44,'サイズ一覧(25年）'!$D:$AI,30,0))</f>
        <v>25080</v>
      </c>
    </row>
    <row r="45" spans="1:78" s="134" customFormat="1" ht="21" customHeight="1">
      <c r="A45" s="489"/>
      <c r="B45" s="348"/>
      <c r="C45" s="724" t="s">
        <v>968</v>
      </c>
      <c r="D45" s="722" t="s">
        <v>876</v>
      </c>
      <c r="E45" s="723" t="s">
        <v>1739</v>
      </c>
      <c r="F45" s="723" t="str">
        <f>IF(E45="","",(VLOOKUP(E45,'サイズ一覧(25年）'!$D:$AG,13,0)))</f>
        <v>★◇⑩</v>
      </c>
      <c r="G45" s="722">
        <f>IF(E45="","",VLOOKUP(E45,'サイズ一覧(25年）'!$D:$AI,30,0))</f>
        <v>70840</v>
      </c>
      <c r="H45" s="785" t="s">
        <v>1405</v>
      </c>
      <c r="I45" s="723" t="str">
        <f>IF(H45="","",(VLOOKUP(H45,'サイズ一覧(25年）'!$D:$AG,13,0)))</f>
        <v>△★◇</v>
      </c>
      <c r="J45" s="722">
        <f>IF(H45="","",VLOOKUP(H45,'サイズ一覧(25年）'!$D:$AI,30,0))</f>
        <v>64900</v>
      </c>
      <c r="K45" s="723"/>
      <c r="L45" s="723" t="str">
        <f>IF(K45="","",(VLOOKUP(K45,'サイズ一覧(25年）'!$D:$AG,13,0)))</f>
        <v/>
      </c>
      <c r="M45" s="723" t="str">
        <f>IF(K45="","",VLOOKUP(K45,'サイズ一覧(25年）'!$D:$AI,30,0))</f>
        <v/>
      </c>
      <c r="N45" s="779"/>
      <c r="O45" s="723" t="str">
        <f>IF(N45="","",(VLOOKUP(N45,'サイズ一覧(25年）'!$D:$AG,13,0)))</f>
        <v/>
      </c>
      <c r="P45" s="722" t="str">
        <f>IF(N45="","",VLOOKUP(N45,'サイズ一覧(25年）'!$D:$AI,30,0))</f>
        <v/>
      </c>
      <c r="Q45" s="175"/>
      <c r="R45" s="319"/>
      <c r="S45" s="348"/>
      <c r="T45" s="769" t="s">
        <v>77</v>
      </c>
      <c r="U45" s="701" t="s">
        <v>333</v>
      </c>
      <c r="V45" s="703"/>
      <c r="W45" s="703" t="str">
        <f>IF(V45="","",(VLOOKUP(V45,'サイズ一覧(25年）'!$D:$AG,13,0)))</f>
        <v/>
      </c>
      <c r="X45" s="693" t="str">
        <f>IF(V45="","",VLOOKUP(V45,'サイズ一覧(25年）'!$D:$AI,30,0))</f>
        <v/>
      </c>
      <c r="Y45" s="702"/>
      <c r="Z45" s="703" t="str">
        <f>IF(Y45="","",(VLOOKUP(Y45,'サイズ一覧(25年）'!$D:$AG,13,0)))</f>
        <v/>
      </c>
      <c r="AA45" s="704" t="str">
        <f>IF(Y45="","",VLOOKUP(Y45,'サイズ一覧(25年）'!$D:$AI,30,0))</f>
        <v/>
      </c>
      <c r="AB45" s="702" t="s">
        <v>647</v>
      </c>
      <c r="AC45" s="703" t="str">
        <f>IF(AB45="","",(VLOOKUP(AB45,'サイズ一覧(25年）'!$D:$AG,13,0)))</f>
        <v>△</v>
      </c>
      <c r="AD45" s="704">
        <f>IF(AB45="","",VLOOKUP(AB45,'サイズ一覧(25年）'!$D:$AI,30,0))</f>
        <v>20900</v>
      </c>
      <c r="AE45" s="849"/>
      <c r="AF45" s="849"/>
      <c r="AG45" s="850"/>
      <c r="AH45" s="175"/>
      <c r="AI45" s="319"/>
      <c r="AJ45" s="378">
        <v>55</v>
      </c>
      <c r="AK45" s="667" t="s">
        <v>143</v>
      </c>
      <c r="AL45" s="705" t="s">
        <v>832</v>
      </c>
      <c r="AM45" s="771" t="s">
        <v>887</v>
      </c>
      <c r="AN45" s="707" t="str">
        <f>IF(AM45="","",(VLOOKUP(AM45,'サイズ一覧(25年）'!$D:$AG,13,0)))</f>
        <v/>
      </c>
      <c r="AO45" s="708">
        <f>IF(AM45="","",VLOOKUP(AM45,'サイズ一覧(25年）'!$D:$AI,30,0))</f>
        <v>53570</v>
      </c>
      <c r="AP45" s="709"/>
      <c r="AQ45" s="707" t="str">
        <f>IF(AP45="","",(VLOOKUP(AP45,'サイズ一覧(25年）'!$D:$AG,13,0)))</f>
        <v/>
      </c>
      <c r="AR45" s="710" t="str">
        <f>IF(AP45="","",VLOOKUP(AP45,'サイズ一覧(25年）'!$D:$AI,30,0))</f>
        <v/>
      </c>
      <c r="AS45" s="62"/>
      <c r="AT45" s="328"/>
      <c r="AU45" s="815" t="s">
        <v>1246</v>
      </c>
      <c r="AV45" s="910"/>
      <c r="AW45" s="920"/>
      <c r="AX45" s="911" t="s">
        <v>1241</v>
      </c>
      <c r="AY45" s="745" t="str">
        <f>IF(AX45="","",(VLOOKUP(AX45,'サイズ一覧(25年）'!$D:$AG,13,0)))</f>
        <v/>
      </c>
      <c r="AZ45" s="798">
        <f>IF(AX45="","",VLOOKUP(AX45,'サイズ一覧(25年）'!$D:$AI,30,0))</f>
        <v>37950</v>
      </c>
      <c r="BA45" s="815"/>
      <c r="BB45" s="745" t="str">
        <f>IF(BA45="","",(VLOOKUP(BA45,'サイズ一覧(25年）'!$D:$AG,13,0)))</f>
        <v/>
      </c>
      <c r="BC45" s="746" t="str">
        <f>IF(BA45="","",VLOOKUP(BA45,'サイズ一覧(25年）'!$D:$AI,30,0))</f>
        <v/>
      </c>
      <c r="BD45" s="744"/>
      <c r="BE45" s="745" t="str">
        <f>IF(BD45="","",(VLOOKUP(BD45,'サイズ一覧(25年）'!$D:$AG,13,0)))</f>
        <v/>
      </c>
      <c r="BF45" s="746" t="str">
        <f>IF(BD45="","",VLOOKUP(BD45,'サイズ一覧(25年）'!$D:$AI,30,0))</f>
        <v/>
      </c>
      <c r="BG45" s="181"/>
      <c r="BH45" s="328"/>
      <c r="BI45" s="795" t="s">
        <v>378</v>
      </c>
      <c r="BJ45" s="759">
        <v>8</v>
      </c>
      <c r="BK45" s="762" t="s">
        <v>276</v>
      </c>
      <c r="BL45" s="763" t="str">
        <f>IF(BK45="","",(VLOOKUP(BK45,'サイズ一覧(25年）'!$D:$AG,13,0)))</f>
        <v>△</v>
      </c>
      <c r="BM45" s="764">
        <f>IF(BK45="","",VLOOKUP(BK45,'サイズ一覧(25年）'!$D:$AI,30,0))</f>
        <v>29040</v>
      </c>
      <c r="BN45" s="809" t="s">
        <v>273</v>
      </c>
      <c r="BO45" s="763" t="str">
        <f>IF(BN45="","",(VLOOKUP(BN45,'サイズ一覧(25年）'!$D:$AG,13,0)))</f>
        <v>△</v>
      </c>
      <c r="BP45" s="764">
        <f>IF(BN45="","",VLOOKUP(BN45,'サイズ一覧(25年）'!$D:$AI,30,0))</f>
        <v>25630</v>
      </c>
      <c r="BQ45" s="672"/>
      <c r="BR45" s="670" t="str">
        <f>IF(BQ45="","",(VLOOKUP(BQ45,'サイズ一覧(25年）'!$D:$AG,13,0)))</f>
        <v/>
      </c>
      <c r="BS45" s="710" t="str">
        <f>IF(BQ45="","",VLOOKUP(BQ45,'サイズ一覧(25年）'!$D:$AI,30,0))</f>
        <v/>
      </c>
      <c r="BT45" s="762"/>
      <c r="BU45" s="763" t="str">
        <f>IF(BT45="","",(VLOOKUP(BT45,'サイズ一覧(25年）'!$D:$AG,13,0)))</f>
        <v/>
      </c>
      <c r="BV45" s="764" t="str">
        <f>IF(BT45="","",VLOOKUP(BT45,'サイズ一覧(25年）'!$D:$AI,30,0))</f>
        <v/>
      </c>
      <c r="BW45" s="762"/>
      <c r="BX45" s="763" t="str">
        <f>IF(BW45="","",(VLOOKUP(BW45,'サイズ一覧(25年）'!$D:$AG,13,0)))</f>
        <v/>
      </c>
      <c r="BY45" s="808" t="str">
        <f>IF(BW45="","",VLOOKUP(BW45,'サイズ一覧(25年）'!$D:$AI,30,0))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IF(E46="","",VLOOKUP(E46,'サイズ一覧(25年）'!$D:$AI,30,0))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IF(H46="","",VLOOKUP(H46,'サイズ一覧(25年）'!$D:$AI,30,0))</f>
        <v>81180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IF(K46="","",VLOOKUP(K46,'サイズ一覧(25年）'!$D:$AI,30,0))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IF(N46="","",VLOOKUP(N46,'サイズ一覧(25年）'!$D:$AI,30,0))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IF(V46="","",VLOOKUP(V46,'サイズ一覧(25年）'!$D:$AI,30,0))</f>
        <v>23540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IF(Y46="","",VLOOKUP(Y46,'サイズ一覧(25年）'!$D:$AI,30,0))</f>
        <v>22330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IF(AB46="","",VLOOKUP(AB46,'サイズ一覧(25年）'!$D:$AI,30,0))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IF(AM46="","",VLOOKUP(AM46,'サイズ一覧(25年）'!$D:$AI,30,0))</f>
        <v>58080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IF(AP46="","",VLOOKUP(AP46,'サイズ一覧(25年）'!$D:$AI,30,0))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IF(AX46="","",VLOOKUP(AX46,'サイズ一覧(25年）'!$D:$AI,30,0))</f>
        <v>30030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IF(BA46="","",VLOOKUP(BA46,'サイズ一覧(25年）'!$D:$AI,30,0))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IF(BD46="","",VLOOKUP(BD46,'サイズ一覧(25年）'!$D:$AI,30,0))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IF(BK46="","",VLOOKUP(BK46,'サイズ一覧(25年）'!$D:$AI,30,0))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IF(BN46="","",VLOOKUP(BN46,'サイズ一覧(25年）'!$D:$AI,30,0))</f>
        <v>27500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IF(BQ46="","",VLOOKUP(BQ46,'サイズ一覧(25年）'!$D:$AI,30,0))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IF(BT46="","",VLOOKUP(BT46,'サイズ一覧(25年）'!$D:$AI,30,0))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IF(BW46="","",VLOOKUP(BW46,'サイズ一覧(25年）'!$D:$AI,30,0))</f>
        <v/>
      </c>
    </row>
    <row r="47" spans="1:78" s="134" customFormat="1" ht="21" customHeight="1">
      <c r="A47" s="255"/>
      <c r="B47" s="348"/>
      <c r="C47" s="676"/>
      <c r="D47" s="722" t="s">
        <v>521</v>
      </c>
      <c r="E47" s="723" t="s">
        <v>1741</v>
      </c>
      <c r="F47" s="723" t="str">
        <f>IF(E47="","",(VLOOKUP(E47,'サイズ一覧(25年）'!$D:$AG,13,0)))</f>
        <v>★◇⑩</v>
      </c>
      <c r="G47" s="722">
        <f>IF(E47="","",VLOOKUP(E47,'サイズ一覧(25年）'!$D:$AI,30,0))</f>
        <v>88330</v>
      </c>
      <c r="H47" s="785"/>
      <c r="I47" s="723" t="str">
        <f>IF(H47="","",(VLOOKUP(H47,'サイズ一覧(25年）'!$D:$AG,13,0)))</f>
        <v/>
      </c>
      <c r="J47" s="722" t="str">
        <f>IF(H47="","",VLOOKUP(H47,'サイズ一覧(25年）'!$D:$AI,30,0))</f>
        <v/>
      </c>
      <c r="K47" s="723"/>
      <c r="L47" s="723" t="str">
        <f>IF(K47="","",(VLOOKUP(K47,'サイズ一覧(25年）'!$D:$AG,13,0)))</f>
        <v/>
      </c>
      <c r="M47" s="723" t="str">
        <f>IF(K47="","",VLOOKUP(K47,'サイズ一覧(25年）'!$D:$AI,30,0))</f>
        <v/>
      </c>
      <c r="N47" s="779"/>
      <c r="O47" s="723" t="str">
        <f>IF(N47="","",(VLOOKUP(N47,'サイズ一覧(25年）'!$D:$AG,13,0)))</f>
        <v/>
      </c>
      <c r="P47" s="722" t="str">
        <f>IF(N47="","",VLOOKUP(N47,'サイズ一覧(25年）'!$D:$AI,30,0))</f>
        <v/>
      </c>
      <c r="Q47" s="175"/>
      <c r="R47" s="319"/>
      <c r="S47" s="348"/>
      <c r="T47" s="740" t="s">
        <v>78</v>
      </c>
      <c r="U47" s="701" t="s">
        <v>336</v>
      </c>
      <c r="V47" s="703" t="s">
        <v>1796</v>
      </c>
      <c r="W47" s="703" t="str">
        <f>IF(V47="","",(VLOOKUP(V47,'サイズ一覧(25年）'!$D:$AG,13,0)))</f>
        <v>⑨</v>
      </c>
      <c r="X47" s="693">
        <f>IF(V47="","",VLOOKUP(V47,'サイズ一覧(25年）'!$D:$AI,30,0))</f>
        <v>26620</v>
      </c>
      <c r="Y47" s="702" t="s">
        <v>1211</v>
      </c>
      <c r="Z47" s="703" t="str">
        <f>IF(Y47="","",(VLOOKUP(Y47,'サイズ一覧(25年）'!$D:$AG,13,0)))</f>
        <v/>
      </c>
      <c r="AA47" s="704">
        <f>IF(Y47="","",VLOOKUP(Y47,'サイズ一覧(25年）'!$D:$AI,30,0))</f>
        <v>25300</v>
      </c>
      <c r="AB47" s="702" t="s">
        <v>648</v>
      </c>
      <c r="AC47" s="703" t="str">
        <f>IF(AB47="","",(VLOOKUP(AB47,'サイズ一覧(25年）'!$D:$AG,13,0)))</f>
        <v>△</v>
      </c>
      <c r="AD47" s="704">
        <f>IF(AB47="","",VLOOKUP(AB47,'サイズ一覧(25年）'!$D:$AI,30,0))</f>
        <v>23650</v>
      </c>
      <c r="AE47" s="849"/>
      <c r="AF47" s="849"/>
      <c r="AG47" s="850"/>
      <c r="AH47" s="175"/>
      <c r="AI47" s="319"/>
      <c r="AJ47" s="320"/>
      <c r="AK47" s="740" t="s">
        <v>1339</v>
      </c>
      <c r="AL47" s="730" t="s">
        <v>956</v>
      </c>
      <c r="AM47" s="731" t="s">
        <v>1300</v>
      </c>
      <c r="AN47" s="703" t="str">
        <f>IF(AM47="","",(VLOOKUP(AM47,'サイズ一覧(25年）'!$D:$AG,13,0)))</f>
        <v>★</v>
      </c>
      <c r="AO47" s="732">
        <f>IF(AM47="","",VLOOKUP(AM47,'サイズ一覧(25年）'!$D:$AI,30,0))</f>
        <v>60280</v>
      </c>
      <c r="AP47" s="702"/>
      <c r="AQ47" s="703" t="str">
        <f>IF(AP47="","",(VLOOKUP(AP47,'サイズ一覧(25年）'!$D:$AG,13,0)))</f>
        <v/>
      </c>
      <c r="AR47" s="696" t="str">
        <f>IF(AP47="","",VLOOKUP(AP47,'サイズ一覧(25年）'!$D:$AI,30,0))</f>
        <v/>
      </c>
      <c r="AS47" s="62"/>
      <c r="AT47" s="275">
        <v>15</v>
      </c>
      <c r="AU47" s="731" t="s">
        <v>195</v>
      </c>
      <c r="AV47" s="946"/>
      <c r="AW47" s="947"/>
      <c r="AX47" s="948"/>
      <c r="AY47" s="736" t="str">
        <f>IF(AX47="","",(VLOOKUP(AX47,'サイズ一覧(25年）'!$D:$AG,13,0)))</f>
        <v/>
      </c>
      <c r="AZ47" s="748" t="str">
        <f>IF(AX47="","",VLOOKUP(AX47,'サイズ一覧(25年）'!$D:$AI,30,0))</f>
        <v/>
      </c>
      <c r="BA47" s="729"/>
      <c r="BB47" s="736" t="str">
        <f>IF(BA47="","",(VLOOKUP(BA47,'サイズ一覧(25年）'!$D:$AG,13,0)))</f>
        <v/>
      </c>
      <c r="BC47" s="739" t="str">
        <f>IF(BA47="","",VLOOKUP(BA47,'サイズ一覧(25年）'!$D:$AI,30,0))</f>
        <v/>
      </c>
      <c r="BD47" s="738" t="s">
        <v>1109</v>
      </c>
      <c r="BE47" s="736" t="str">
        <f>IF(BD47="","",(VLOOKUP(BD47,'サイズ一覧(25年）'!$D:$AG,13,0)))</f>
        <v/>
      </c>
      <c r="BF47" s="739">
        <f>IF(BD47="","",VLOOKUP(BD47,'サイズ一覧(25年）'!$D:$AI,30,0))</f>
        <v>33330</v>
      </c>
      <c r="BG47" s="181"/>
      <c r="BH47" s="328"/>
      <c r="BI47" s="811"/>
      <c r="BJ47" s="778">
        <v>12</v>
      </c>
      <c r="BK47" s="779"/>
      <c r="BL47" s="723" t="str">
        <f>IF(BK47="","",(VLOOKUP(BK47,'サイズ一覧(25年）'!$D:$AG,13,0)))</f>
        <v/>
      </c>
      <c r="BM47" s="780" t="str">
        <f>IF(BK47="","",VLOOKUP(BK47,'サイズ一覧(25年）'!$D:$AI,30,0))</f>
        <v/>
      </c>
      <c r="BN47" s="781" t="s">
        <v>275</v>
      </c>
      <c r="BO47" s="723" t="str">
        <f>IF(BN47="","",(VLOOKUP(BN47,'サイズ一覧(25年）'!$D:$AG,13,0)))</f>
        <v/>
      </c>
      <c r="BP47" s="780">
        <f>IF(BN47="","",VLOOKUP(BN47,'サイズ一覧(25年）'!$D:$AI,30,0))</f>
        <v>30030</v>
      </c>
      <c r="BQ47" s="779"/>
      <c r="BR47" s="723" t="str">
        <f>IF(BQ47="","",(VLOOKUP(BQ47,'サイズ一覧(25年）'!$D:$AG,13,0)))</f>
        <v/>
      </c>
      <c r="BS47" s="728" t="str">
        <f>IF(BQ47="","",VLOOKUP(BQ47,'サイズ一覧(25年）'!$D:$AI,30,0))</f>
        <v/>
      </c>
      <c r="BT47" s="779"/>
      <c r="BU47" s="723" t="str">
        <f>IF(BT47="","",(VLOOKUP(BT47,'サイズ一覧(25年）'!$D:$AG,13,0)))</f>
        <v/>
      </c>
      <c r="BV47" s="780" t="str">
        <f>IF(BT47="","",VLOOKUP(BT47,'サイズ一覧(25年）'!$D:$AI,30,0))</f>
        <v/>
      </c>
      <c r="BW47" s="782"/>
      <c r="BX47" s="783" t="str">
        <f>IF(BW47="","",(VLOOKUP(BW47,'サイズ一覧(25年）'!$D:$AG,13,0)))</f>
        <v/>
      </c>
      <c r="BY47" s="812" t="str">
        <f>IF(BW47="","",VLOOKUP(BW47,'サイズ一覧(25年）'!$D:$AI,30,0))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IF(E48="","",VLOOKUP(E48,'サイズ一覧(25年）'!$D:$AI,30,0))</f>
        <v>71280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IF(H48="","",VLOOKUP(H48,'サイズ一覧(25年）'!$D:$AI,30,0))</f>
        <v>65340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IF(K48="","",VLOOKUP(K48,'サイズ一覧(25年）'!$D:$AI,30,0))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IF(N48="","",VLOOKUP(N48,'サイズ一覧(25年）'!$D:$AI,30,0))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IF(V48="","",VLOOKUP(V48,'サイズ一覧(25年）'!$D:$AI,30,0))</f>
        <v>29480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IF(Y48="","",VLOOKUP(Y48,'サイズ一覧(25年）'!$D:$AI,30,0))</f>
        <v>27830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IF(AB48="","",VLOOKUP(AB48,'サイズ一覧(25年）'!$D:$AI,30,0))</f>
        <v>26070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IF(AM48="","",VLOOKUP(AM48,'サイズ一覧(25年）'!$D:$AI,30,0))</f>
        <v>61380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IF(AP48="","",VLOOKUP(AP48,'サイズ一覧(25年）'!$D:$AI,30,0))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IF(AX48="","",VLOOKUP(AX48,'サイズ一覧(25年）'!$D:$AI,30,0))</f>
        <v>31570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IF(BA48="","",VLOOKUP(BA48,'サイズ一覧(25年）'!$D:$AI,30,0))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IF(BD48="","",VLOOKUP(BD48,'サイズ一覧(25年）'!$D:$AI,30,0))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IF(BK48="","",VLOOKUP(BK48,'サイズ一覧(25年）'!$D:$AI,30,0))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IF(BN48="","",VLOOKUP(BN48,'サイズ一覧(25年）'!$D:$AI,30,0))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IF(BQ48="","",VLOOKUP(BQ48,'サイズ一覧(25年）'!$D:$AI,30,0))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IF(BT48="","",VLOOKUP(BT48,'サイズ一覧(25年）'!$D:$AI,30,0))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IF(BW48="","",VLOOKUP(BW48,'サイズ一覧(25年）'!$D:$AI,30,0))</f>
        <v>30690</v>
      </c>
      <c r="BZ48" s="575"/>
    </row>
    <row r="49" spans="1:78" s="134" customFormat="1" ht="21" customHeight="1">
      <c r="A49" s="255"/>
      <c r="B49" s="181"/>
      <c r="C49" s="700" t="s">
        <v>526</v>
      </c>
      <c r="D49" s="772" t="s">
        <v>289</v>
      </c>
      <c r="E49" s="736" t="s">
        <v>1744</v>
      </c>
      <c r="F49" s="736" t="str">
        <f>IF(E49="","",(VLOOKUP(E49,'サイズ一覧(25年）'!$D:$AG,13,0)))</f>
        <v>★⑨</v>
      </c>
      <c r="G49" s="773">
        <f>IF(E49="","",VLOOKUP(E49,'サイズ一覧(25年）'!$D:$AI,30,0))</f>
        <v>74140</v>
      </c>
      <c r="H49" s="734" t="s">
        <v>1149</v>
      </c>
      <c r="I49" s="736" t="str">
        <f>IF(H49="","",(VLOOKUP(H49,'サイズ一覧(25年）'!$D:$AG,13,0)))</f>
        <v>△★</v>
      </c>
      <c r="J49" s="773">
        <f>IF(H49="","",VLOOKUP(H49,'サイズ一覧(25年）'!$D:$AI,30,0))</f>
        <v>67980</v>
      </c>
      <c r="K49" s="736"/>
      <c r="L49" s="736" t="str">
        <f>IF(K49="","",(VLOOKUP(K49,'サイズ一覧(25年）'!$D:$AG,13,0)))</f>
        <v/>
      </c>
      <c r="M49" s="774" t="str">
        <f>IF(K49="","",VLOOKUP(K49,'サイズ一覧(25年）'!$D:$AI,30,0))</f>
        <v/>
      </c>
      <c r="N49" s="738"/>
      <c r="O49" s="703" t="str">
        <f>IF(N49="","",(VLOOKUP(N49,'サイズ一覧(25年）'!$D:$AG,13,0)))</f>
        <v/>
      </c>
      <c r="P49" s="704" t="str">
        <f>IF(N49="","",VLOOKUP(N49,'サイズ一覧(25年）'!$D:$AI,30,0))</f>
        <v/>
      </c>
      <c r="Q49" s="175"/>
      <c r="R49" s="319"/>
      <c r="S49" s="348"/>
      <c r="T49" s="740" t="s">
        <v>80</v>
      </c>
      <c r="U49" s="701" t="s">
        <v>335</v>
      </c>
      <c r="V49" s="703" t="s">
        <v>1794</v>
      </c>
      <c r="W49" s="703" t="str">
        <f>IF(V49="","",(VLOOKUP(V49,'サイズ一覧(25年）'!$D:$AG,13,0)))</f>
        <v>⑩</v>
      </c>
      <c r="X49" s="693">
        <f>IF(V49="","",VLOOKUP(V49,'サイズ一覧(25年）'!$D:$AI,30,0))</f>
        <v>32230</v>
      </c>
      <c r="Y49" s="702" t="s">
        <v>1213</v>
      </c>
      <c r="Z49" s="703" t="str">
        <f>IF(Y49="","",(VLOOKUP(Y49,'サイズ一覧(25年）'!$D:$AG,13,0)))</f>
        <v/>
      </c>
      <c r="AA49" s="704">
        <f>IF(Y49="","",VLOOKUP(Y49,'サイズ一覧(25年）'!$D:$AI,30,0))</f>
        <v>30580</v>
      </c>
      <c r="AB49" s="702" t="s">
        <v>650</v>
      </c>
      <c r="AC49" s="703" t="str">
        <f>IF(AB49="","",(VLOOKUP(AB49,'サイズ一覧(25年）'!$D:$AG,13,0)))</f>
        <v>△</v>
      </c>
      <c r="AD49" s="704">
        <f>IF(AB49="","",VLOOKUP(AB49,'サイズ一覧(25年）'!$D:$AI,30,0))</f>
        <v>28600</v>
      </c>
      <c r="AE49" s="849"/>
      <c r="AF49" s="849"/>
      <c r="AG49" s="850"/>
      <c r="AH49" s="175"/>
      <c r="AI49" s="319"/>
      <c r="AJ49" s="378">
        <v>60</v>
      </c>
      <c r="AK49" s="667" t="s">
        <v>766</v>
      </c>
      <c r="AL49" s="705" t="s">
        <v>942</v>
      </c>
      <c r="AM49" s="771"/>
      <c r="AN49" s="707" t="str">
        <f>IF(AM49="","",(VLOOKUP(AM49,'サイズ一覧(25年）'!$D:$AG,13,0)))</f>
        <v/>
      </c>
      <c r="AO49" s="708" t="str">
        <f>IF(AM49="","",VLOOKUP(AM49,'サイズ一覧(25年）'!$D:$AI,30,0))</f>
        <v/>
      </c>
      <c r="AP49" s="709" t="s">
        <v>1100</v>
      </c>
      <c r="AQ49" s="707" t="str">
        <f>IF(AP49="","",(VLOOKUP(AP49,'サイズ一覧(25年）'!$D:$AG,13,0)))</f>
        <v/>
      </c>
      <c r="AR49" s="710">
        <f>IF(AP49="","",VLOOKUP(AP49,'サイズ一覧(25年）'!$D:$AI,30,0))</f>
        <v>53020</v>
      </c>
      <c r="AS49" s="62"/>
      <c r="AT49" s="319"/>
      <c r="AU49" s="731" t="s">
        <v>847</v>
      </c>
      <c r="AV49" s="805"/>
      <c r="AW49" s="806"/>
      <c r="AX49" s="807"/>
      <c r="AY49" s="703" t="str">
        <f>IF(AX49="","",(VLOOKUP(AX49,'サイズ一覧(25年）'!$D:$AG,13,0)))</f>
        <v/>
      </c>
      <c r="AZ49" s="694" t="str">
        <f>IF(AX49="","",VLOOKUP(AX49,'サイズ一覧(25年）'!$D:$AI,30,0))</f>
        <v/>
      </c>
      <c r="BA49" s="731"/>
      <c r="BB49" s="703" t="str">
        <f>IF(BA49="","",(VLOOKUP(BA49,'サイズ一覧(25年）'!$D:$AG,13,0)))</f>
        <v/>
      </c>
      <c r="BC49" s="696" t="str">
        <f>IF(BA49="","",VLOOKUP(BA49,'サイズ一覧(25年）'!$D:$AI,30,0))</f>
        <v/>
      </c>
      <c r="BD49" s="702" t="s">
        <v>1107</v>
      </c>
      <c r="BE49" s="703" t="str">
        <f>IF(BD49="","",(VLOOKUP(BD49,'サイズ一覧(25年）'!$D:$AG,13,0)))</f>
        <v/>
      </c>
      <c r="BF49" s="696">
        <f>IF(BD49="","",VLOOKUP(BD49,'サイズ一覧(25年）'!$D:$AI,30,0))</f>
        <v>30140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IF(E50="","",VLOOKUP(E50,'サイズ一覧(25年）'!$D:$AI,30,0))</f>
        <v>78210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IF(H50="","",VLOOKUP(H50,'サイズ一覧(25年）'!$D:$AI,30,0))</f>
        <v>71720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IF(K50="","",VLOOKUP(K50,'サイズ一覧(25年）'!$D:$AI,30,0))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IF(N50="","",VLOOKUP(N50,'サイズ一覧(25年）'!$D:$AI,30,0))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IF(V50="","",VLOOKUP(V50,'サイズ一覧(25年）'!$D:$AI,30,0))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IF(Y50="","",VLOOKUP(Y50,'サイズ一覧(25年）'!$D:$AI,30,0))</f>
        <v>34210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IF(AB50="","",VLOOKUP(AB50,'サイズ一覧(25年）'!$D:$AI,30,0))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IF(AM50="","",VLOOKUP(AM50,'サイズ一覧(25年）'!$D:$AI,30,0))</f>
        <v>47520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IF(AP50="","",VLOOKUP(AP50,'サイズ一覧(25年）'!$D:$AI,30,0))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IF(AX50="","",VLOOKUP(AX50,'サイズ一覧(25年）'!$D:$AI,30,0))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IF(BA50="","",VLOOKUP(BA50,'サイズ一覧(25年）'!$D:$AI,30,0))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IF(BD50="","",VLOOKUP(BD50,'サイズ一覧(25年）'!$D:$AI,30,0))</f>
        <v>32230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700" t="s">
        <v>528</v>
      </c>
      <c r="D51" s="704" t="s">
        <v>538</v>
      </c>
      <c r="E51" s="693"/>
      <c r="F51" s="693" t="str">
        <f>IF(E51="","",(VLOOKUP(E51,'サイズ一覧(25年）'!$D:$AG,13,0)))</f>
        <v/>
      </c>
      <c r="G51" s="704" t="str">
        <f>IF(E51="","",VLOOKUP(E51,'サイズ一覧(25年）'!$D:$AI,30,0))</f>
        <v/>
      </c>
      <c r="H51" s="775" t="s">
        <v>1151</v>
      </c>
      <c r="I51" s="693" t="str">
        <f>IF(H51="","",(VLOOKUP(H51,'サイズ一覧(25年）'!$D:$AG,13,0)))</f>
        <v>△◇</v>
      </c>
      <c r="J51" s="704">
        <f>IF(H51="","",VLOOKUP(H51,'サイズ一覧(25年）'!$D:$AI,30,0))</f>
        <v>75570</v>
      </c>
      <c r="K51" s="693"/>
      <c r="L51" s="693" t="str">
        <f>IF(K51="","",(VLOOKUP(K51,'サイズ一覧(25年）'!$D:$AG,13,0)))</f>
        <v/>
      </c>
      <c r="M51" s="693" t="str">
        <f>IF(K51="","",VLOOKUP(K51,'サイズ一覧(25年）'!$D:$AI,30,0))</f>
        <v/>
      </c>
      <c r="N51" s="692"/>
      <c r="O51" s="693" t="str">
        <f>IF(N51="","",(VLOOKUP(N51,'サイズ一覧(25年）'!$D:$AG,13,0)))</f>
        <v/>
      </c>
      <c r="P51" s="704" t="str">
        <f>IF(N51="","",VLOOKUP(N51,'サイズ一覧(25年）'!$D:$AI,30,0))</f>
        <v/>
      </c>
      <c r="Q51" s="175"/>
      <c r="R51" s="525">
        <v>14</v>
      </c>
      <c r="S51" s="265">
        <v>65</v>
      </c>
      <c r="T51" s="733" t="s">
        <v>89</v>
      </c>
      <c r="U51" s="749" t="s">
        <v>346</v>
      </c>
      <c r="V51" s="685" t="s">
        <v>1803</v>
      </c>
      <c r="W51" s="685" t="str">
        <f>IF(V51="","",(VLOOKUP(V51,'サイズ一覧(25年）'!$D:$AG,13,0)))</f>
        <v>⑨</v>
      </c>
      <c r="X51" s="751">
        <f>IF(V51="","",VLOOKUP(V51,'サイズ一覧(25年）'!$D:$AI,30,0))</f>
        <v>17050</v>
      </c>
      <c r="Y51" s="688" t="s">
        <v>1218</v>
      </c>
      <c r="Z51" s="685" t="str">
        <f>IF(Y51="","",(VLOOKUP(Y51,'サイズ一覧(25年）'!$D:$AG,13,0)))</f>
        <v/>
      </c>
      <c r="AA51" s="750">
        <f>IF(Y51="","",VLOOKUP(Y51,'サイズ一覧(25年）'!$D:$AI,30,0))</f>
        <v>15950</v>
      </c>
      <c r="AB51" s="688" t="s">
        <v>654</v>
      </c>
      <c r="AC51" s="685" t="str">
        <f>IF(AB51="","",(VLOOKUP(AB51,'サイズ一覧(25年）'!$D:$AG,13,0)))</f>
        <v>△</v>
      </c>
      <c r="AD51" s="750">
        <f>IF(AB51="","",VLOOKUP(AB51,'サイズ一覧(25年）'!$D:$AI,30,0))</f>
        <v>14960</v>
      </c>
      <c r="AE51" s="849"/>
      <c r="AF51" s="849"/>
      <c r="AG51" s="850"/>
      <c r="AH51" s="175"/>
      <c r="AI51" s="466"/>
      <c r="AJ51" s="311"/>
      <c r="AK51" s="724" t="s">
        <v>891</v>
      </c>
      <c r="AL51" s="725" t="s">
        <v>892</v>
      </c>
      <c r="AM51" s="796" t="s">
        <v>893</v>
      </c>
      <c r="AN51" s="721" t="str">
        <f>IF(AM51="","",(VLOOKUP(AM51,'サイズ一覧(25年）'!$D:$AG,13,0)))</f>
        <v>★</v>
      </c>
      <c r="AO51" s="727">
        <f>IF(AM51="","",VLOOKUP(AM51,'サイズ一覧(25年）'!$D:$AI,30,0))</f>
        <v>52910</v>
      </c>
      <c r="AP51" s="720"/>
      <c r="AQ51" s="721" t="str">
        <f>IF(AP51="","",(VLOOKUP(AP51,'サイズ一覧(25年）'!$D:$AG,13,0)))</f>
        <v/>
      </c>
      <c r="AR51" s="728" t="str">
        <f>IF(AP51="","",VLOOKUP(AP51,'サイズ一覧(25年）'!$D:$AI,30,0))</f>
        <v/>
      </c>
      <c r="AS51" s="62"/>
      <c r="AT51" s="466"/>
      <c r="AU51" s="832" t="s">
        <v>1117</v>
      </c>
      <c r="AV51" s="935"/>
      <c r="AW51" s="936"/>
      <c r="AX51" s="937"/>
      <c r="AY51" s="679" t="str">
        <f>IF(AX51="","",(VLOOKUP(AX51,'サイズ一覧(25年）'!$D:$AG,13,0)))</f>
        <v/>
      </c>
      <c r="AZ51" s="800" t="str">
        <f>IF(AX51="","",VLOOKUP(AX51,'サイズ一覧(25年）'!$D:$AI,30,0))</f>
        <v/>
      </c>
      <c r="BA51" s="832"/>
      <c r="BB51" s="679" t="str">
        <f>IF(BA51="","",(VLOOKUP(BA51,'サイズ一覧(25年）'!$D:$AG,13,0)))</f>
        <v/>
      </c>
      <c r="BC51" s="682" t="str">
        <f>IF(BA51="","",VLOOKUP(BA51,'サイズ一覧(25年）'!$D:$AI,30,0))</f>
        <v/>
      </c>
      <c r="BD51" s="681" t="s">
        <v>1110</v>
      </c>
      <c r="BE51" s="679" t="str">
        <f>IF(BD51="","",(VLOOKUP(BD51,'サイズ一覧(25年）'!$D:$AG,13,0)))</f>
        <v/>
      </c>
      <c r="BF51" s="682">
        <f>IF(BD51="","",VLOOKUP(BD51,'サイズ一覧(25年）'!$D:$AI,30,0))</f>
        <v>35420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IF(E52="","",VLOOKUP(E52,'サイズ一覧(25年）'!$D:$AI,30,0))</f>
        <v>82390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IF(H52="","",VLOOKUP(H52,'サイズ一覧(25年）'!$D:$AI,30,0))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IF(K52="","",VLOOKUP(K52,'サイズ一覧(25年）'!$D:$AI,30,0))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IF(N52="","",VLOOKUP(N52,'サイズ一覧(25年）'!$D:$AI,30,0))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IF(V52="","",VLOOKUP(V52,'サイズ一覧(25年）'!$D:$AI,30,0))</f>
        <v>18700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IF(Y52="","",VLOOKUP(Y52,'サイズ一覧(25年）'!$D:$AI,30,0))</f>
        <v>17710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IF(AB52="","",VLOOKUP(AB52,'サイズ一覧(25年）'!$D:$AI,30,0))</f>
        <v>16610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IF(AM52="","",VLOOKUP(AM52,'サイズ一覧(25年）'!$D:$AI,30,0))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IF(AP52="","",VLOOKUP(AP52,'サイズ一覧(25年）'!$D:$AI,30,0))</f>
        <v>61270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813" t="s">
        <v>1464</v>
      </c>
      <c r="D53" s="773" t="s">
        <v>529</v>
      </c>
      <c r="E53" s="774"/>
      <c r="F53" s="774" t="str">
        <f>IF(E53="","",(VLOOKUP(E53,'サイズ一覧(25年）'!$D:$AG,13,0)))</f>
        <v/>
      </c>
      <c r="G53" s="773" t="str">
        <f>IF(E53="","",VLOOKUP(E53,'サイズ一覧(25年）'!$D:$AI,30,0))</f>
        <v/>
      </c>
      <c r="H53" s="803" t="s">
        <v>1152</v>
      </c>
      <c r="I53" s="774" t="str">
        <f>IF(H53="","",(VLOOKUP(H53,'サイズ一覧(25年）'!$D:$AG,13,0)))</f>
        <v>★◇</v>
      </c>
      <c r="J53" s="773">
        <f>IF(H53="","",VLOOKUP(H53,'サイズ一覧(25年）'!$D:$AI,30,0))</f>
        <v>84810</v>
      </c>
      <c r="K53" s="774"/>
      <c r="L53" s="774" t="str">
        <f>IF(K53="","",(VLOOKUP(K53,'サイズ一覧(25年）'!$D:$AG,13,0)))</f>
        <v/>
      </c>
      <c r="M53" s="774" t="str">
        <f>IF(K53="","",VLOOKUP(K53,'サイズ一覧(25年）'!$D:$AI,30,0))</f>
        <v/>
      </c>
      <c r="N53" s="804"/>
      <c r="O53" s="774" t="str">
        <f>IF(N53="","",(VLOOKUP(N53,'サイズ一覧(25年）'!$D:$AG,13,0)))</f>
        <v/>
      </c>
      <c r="P53" s="773" t="str">
        <f>IF(N53="","",VLOOKUP(N53,'サイズ一覧(25年）'!$D:$AI,30,0))</f>
        <v/>
      </c>
      <c r="Q53" s="175"/>
      <c r="R53" s="319"/>
      <c r="S53" s="320"/>
      <c r="T53" s="740" t="s">
        <v>91</v>
      </c>
      <c r="U53" s="701" t="s">
        <v>351</v>
      </c>
      <c r="V53" s="703" t="s">
        <v>1801</v>
      </c>
      <c r="W53" s="703" t="str">
        <f>IF(V53="","",(VLOOKUP(V53,'サイズ一覧(25年）'!$D:$AG,13,0)))</f>
        <v>⑨</v>
      </c>
      <c r="X53" s="693">
        <f>IF(V53="","",VLOOKUP(V53,'サイズ一覧(25年）'!$D:$AI,30,0))</f>
        <v>21780</v>
      </c>
      <c r="Y53" s="702" t="s">
        <v>1220</v>
      </c>
      <c r="Z53" s="703" t="str">
        <f>IF(Y53="","",(VLOOKUP(Y53,'サイズ一覧(25年）'!$D:$AG,13,0)))</f>
        <v/>
      </c>
      <c r="AA53" s="704">
        <f>IF(Y53="","",VLOOKUP(Y53,'サイズ一覧(25年）'!$D:$AI,30,0))</f>
        <v>20570</v>
      </c>
      <c r="AB53" s="702" t="s">
        <v>656</v>
      </c>
      <c r="AC53" s="703" t="str">
        <f>IF(AB53="","",(VLOOKUP(AB53,'サイズ一覧(25年）'!$D:$AG,13,0)))</f>
        <v>△</v>
      </c>
      <c r="AD53" s="704">
        <f>IF(AB53="","",VLOOKUP(AB53,'サイズ一覧(25年）'!$D:$AI,30,0))</f>
        <v>19250</v>
      </c>
      <c r="AE53" s="849"/>
      <c r="AF53" s="849"/>
      <c r="AG53" s="850"/>
      <c r="AH53" s="175"/>
      <c r="AI53" s="328"/>
      <c r="AJ53" s="320">
        <v>50</v>
      </c>
      <c r="AK53" s="667" t="s">
        <v>1463</v>
      </c>
      <c r="AL53" s="705" t="s">
        <v>1514</v>
      </c>
      <c r="AM53" s="771" t="s">
        <v>1508</v>
      </c>
      <c r="AN53" s="707" t="str">
        <f>IF(AM53="","",(VLOOKUP(AM53,'サイズ一覧(25年）'!$D:$AG,13,0)))</f>
        <v/>
      </c>
      <c r="AO53" s="708">
        <f>IF(AM53="","",VLOOKUP(AM53,'サイズ一覧(25年）'!$D:$AI,30,0))</f>
        <v>49280</v>
      </c>
      <c r="AP53" s="709"/>
      <c r="AQ53" s="707" t="str">
        <f>IF(AP53="","",(VLOOKUP(AP53,'サイズ一覧(25年）'!$D:$AG,13,0)))</f>
        <v/>
      </c>
      <c r="AR53" s="710" t="str">
        <f>IF(AP53="","",VLOOKUP(AP53,'サイズ一覧(25年）'!$D:$AI,30,0))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IF(E54="","",VLOOKUP(E54,'サイズ一覧(25年）'!$D:$AI,30,0))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IF(H54="","",VLOOKUP(H54,'サイズ一覧(25年）'!$D:$AI,30,0))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IF(K54="","",VLOOKUP(K54,'サイズ一覧(25年）'!$D:$AI,30,0))</f>
        <v>89210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IF(N54="","",VLOOKUP(N54,'サイズ一覧(25年）'!$D:$AI,30,0))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IF(V54="","",VLOOKUP(V54,'サイズ一覧(25年）'!$D:$AI,30,0))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IF(Y54="","",VLOOKUP(Y54,'サイズ一覧(25年）'!$D:$AI,30,0))</f>
        <v>22880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IF(AB54="","",VLOOKUP(AB54,'サイズ一覧(25年）'!$D:$AI,30,0))</f>
        <v>20900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IF(AM54="","",VLOOKUP(AM54,'サイズ一覧(25年）'!$D:$AI,30,0))</f>
        <v>53240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IF(AP54="","",VLOOKUP(AP54,'サイズ一覧(25年）'!$D:$AI,30,0))</f>
        <v/>
      </c>
      <c r="AS54" s="62"/>
      <c r="AU54" s="162"/>
      <c r="BG54" s="181"/>
      <c r="BH54" s="1030" t="s">
        <v>413</v>
      </c>
      <c r="BI54" s="1034" t="s">
        <v>937</v>
      </c>
      <c r="BJ54" s="1035" t="s">
        <v>1845</v>
      </c>
      <c r="BK54" s="1005" t="s">
        <v>1458</v>
      </c>
      <c r="BL54" s="1005"/>
      <c r="BM54" s="1005"/>
      <c r="BN54" s="103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667" t="s">
        <v>1123</v>
      </c>
      <c r="D55" s="668" t="s">
        <v>538</v>
      </c>
      <c r="E55" s="707" t="s">
        <v>1751</v>
      </c>
      <c r="F55" s="707" t="str">
        <f>IF(E55="","",(VLOOKUP(E55,'サイズ一覧(25年）'!$D:$AG,13,0)))</f>
        <v>★⑩</v>
      </c>
      <c r="G55" s="671">
        <f>IF(E55="","",VLOOKUP(E55,'サイズ一覧(25年）'!$D:$AI,30,0))</f>
        <v>59510</v>
      </c>
      <c r="H55" s="705" t="s">
        <v>1818</v>
      </c>
      <c r="I55" s="707" t="str">
        <f>IF(H55="","",(VLOOKUP(H55,'サイズ一覧(25年）'!$D:$AG,13,0)))</f>
        <v>△★</v>
      </c>
      <c r="J55" s="671">
        <f>IF(H55="","",VLOOKUP(H55,'サイズ一覧(25年）'!$D:$AI,30,0))</f>
        <v>54560</v>
      </c>
      <c r="K55" s="707"/>
      <c r="L55" s="707" t="str">
        <f>IF(K55="","",(VLOOKUP(K55,'サイズ一覧(25年）'!$D:$AG,13,0)))</f>
        <v/>
      </c>
      <c r="M55" s="671" t="str">
        <f>IF(K55="","",VLOOKUP(K55,'サイズ一覧(25年）'!$D:$AI,30,0))</f>
        <v/>
      </c>
      <c r="N55" s="709"/>
      <c r="O55" s="707" t="str">
        <f>IF(N55="","",(VLOOKUP(N55,'サイズ一覧(25年）'!$D:$AG,13,0)))</f>
        <v/>
      </c>
      <c r="P55" s="671" t="str">
        <f>IF(N55="","",VLOOKUP(N55,'サイズ一覧(25年）'!$D:$AI,30,0))</f>
        <v/>
      </c>
      <c r="Q55" s="175"/>
      <c r="R55" s="466"/>
      <c r="S55" s="311"/>
      <c r="T55" s="724" t="s">
        <v>93</v>
      </c>
      <c r="U55" s="719" t="s">
        <v>356</v>
      </c>
      <c r="V55" s="721"/>
      <c r="W55" s="721" t="str">
        <f>IF(V55="","",(VLOOKUP(V55,'サイズ一覧(25年）'!$D:$AG,13,0)))</f>
        <v/>
      </c>
      <c r="X55" s="723" t="str">
        <f>IF(V55="","",VLOOKUP(V55,'サイズ一覧(25年）'!$D:$AI,30,0))</f>
        <v/>
      </c>
      <c r="Y55" s="720"/>
      <c r="Z55" s="721" t="str">
        <f>IF(Y55="","",(VLOOKUP(Y55,'サイズ一覧(25年）'!$D:$AG,13,0)))</f>
        <v/>
      </c>
      <c r="AA55" s="722" t="str">
        <f>IF(Y55="","",VLOOKUP(Y55,'サイズ一覧(25年）'!$D:$AI,30,0))</f>
        <v/>
      </c>
      <c r="AB55" s="720" t="s">
        <v>658</v>
      </c>
      <c r="AC55" s="721" t="str">
        <f>IF(AB55="","",(VLOOKUP(AB55,'サイズ一覧(25年）'!$D:$AG,13,0)))</f>
        <v/>
      </c>
      <c r="AD55" s="722">
        <f>IF(AB55="","",VLOOKUP(AB55,'サイズ一覧(25年）'!$D:$AI,30,0))</f>
        <v>24970</v>
      </c>
      <c r="AE55" s="849"/>
      <c r="AF55" s="849"/>
      <c r="AG55" s="850"/>
      <c r="AH55" s="175"/>
      <c r="AI55" s="319"/>
      <c r="AJ55" s="320"/>
      <c r="AK55" s="724" t="s">
        <v>133</v>
      </c>
      <c r="AL55" s="725" t="s">
        <v>948</v>
      </c>
      <c r="AM55" s="796" t="s">
        <v>895</v>
      </c>
      <c r="AN55" s="679" t="str">
        <f>IF(AM55="","",(VLOOKUP(AM55,'サイズ一覧(25年）'!$D:$AG,13,0)))</f>
        <v>★</v>
      </c>
      <c r="AO55" s="727">
        <f>IF(AM55="","",VLOOKUP(AM55,'サイズ一覧(25年）'!$D:$AI,30,0))</f>
        <v>54010</v>
      </c>
      <c r="AP55" s="720"/>
      <c r="AQ55" s="721" t="str">
        <f>IF(AP55="","",(VLOOKUP(AP55,'サイズ一覧(25年）'!$D:$AG,13,0)))</f>
        <v/>
      </c>
      <c r="AR55" s="728" t="str">
        <f>IF(AP55="","",VLOOKUP(AP55,'サイズ一覧(25年）'!$D:$AI,30,0))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838" t="s">
        <v>938</v>
      </c>
      <c r="BK55" s="1036" t="s">
        <v>939</v>
      </c>
      <c r="BL55" s="1007"/>
      <c r="BM55" s="1008"/>
      <c r="BN55" s="103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IF(E56="","",VLOOKUP(E56,'サイズ一覧(25年）'!$D:$AI,30,0))</f>
        <v>64900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IF(H56="","",VLOOKUP(H56,'サイズ一覧(25年）'!$D:$AI,30,0))</f>
        <v>61050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IF(K56="","",VLOOKUP(K56,'サイズ一覧(25年）'!$D:$AI,30,0))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IF(N56="","",VLOOKUP(N56,'サイズ一覧(25年）'!$D:$AI,30,0))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IF(V56="","",VLOOKUP(V56,'サイズ一覧(25年）'!$D:$AI,30,0))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IF(Y56="","",VLOOKUP(Y56,'サイズ一覧(25年）'!$D:$AI,30,0))</f>
        <v>15840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IF(AB56="","",VLOOKUP(AB56,'サイズ一覧(25年）'!$D:$AI,30,0))</f>
        <v>14410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IF(AM56="","",VLOOKUP(AM56,'サイズ一覧(25年）'!$D:$AI,30,0))</f>
        <v>48070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IF(AP56="","",VLOOKUP(AP56,'サイズ一覧(25年）'!$D:$AI,30,0))</f>
        <v/>
      </c>
      <c r="AS56" s="62"/>
      <c r="AT56" s="1030" t="s">
        <v>413</v>
      </c>
      <c r="AU56" s="1030" t="s">
        <v>414</v>
      </c>
      <c r="AV56" s="1027" t="s">
        <v>937</v>
      </c>
      <c r="AW56" s="992"/>
      <c r="AX56" s="1027" t="s">
        <v>1846</v>
      </c>
      <c r="AY56" s="1013"/>
      <c r="AZ56" s="992"/>
      <c r="BA56" s="663"/>
      <c r="BB56" s="664"/>
      <c r="BC56" s="664"/>
      <c r="BG56" s="181"/>
      <c r="BH56" s="275">
        <v>17.5</v>
      </c>
      <c r="BI56" s="758" t="s">
        <v>382</v>
      </c>
      <c r="BJ56" s="759" t="s">
        <v>383</v>
      </c>
      <c r="BK56" s="672" t="s">
        <v>987</v>
      </c>
      <c r="BL56" s="670" t="str">
        <f>IF(BK56="","",(VLOOKUP(BK56,'サイズ一覧(25年）'!$D:$AG,13,0)))</f>
        <v/>
      </c>
      <c r="BM56" s="808">
        <f>IF(BK56="","",VLOOKUP(BK56,'サイズ一覧(25年）'!$D:$AI,30,0))</f>
        <v>37510</v>
      </c>
      <c r="BN56" s="762"/>
      <c r="BO56" s="763" t="str">
        <f>IF(BN56="","",(VLOOKUP(BN56,'サイズ一覧(25年）'!$D:$AG,13,0)))</f>
        <v/>
      </c>
      <c r="BP56" s="808" t="str">
        <f>IF(BN56="","",VLOOKUP(BN56,'サイズ一覧(25年）'!$D:$AI,30,0))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700" t="s">
        <v>530</v>
      </c>
      <c r="D57" s="772" t="s">
        <v>521</v>
      </c>
      <c r="E57" s="736"/>
      <c r="F57" s="736" t="str">
        <f>IF(E57="","",(VLOOKUP(E57,'サイズ一覧(25年）'!$D:$AG,13,0)))</f>
        <v/>
      </c>
      <c r="G57" s="773" t="str">
        <f>IF(E57="","",VLOOKUP(E57,'サイズ一覧(25年）'!$D:$AI,30,0))</f>
        <v/>
      </c>
      <c r="H57" s="734"/>
      <c r="I57" s="736" t="str">
        <f>IF(H57="","",(VLOOKUP(H57,'サイズ一覧(25年）'!$D:$AG,13,0)))</f>
        <v/>
      </c>
      <c r="J57" s="773" t="str">
        <f>IF(H57="","",VLOOKUP(H57,'サイズ一覧(25年）'!$D:$AI,30,0))</f>
        <v/>
      </c>
      <c r="K57" s="736"/>
      <c r="L57" s="736" t="str">
        <f>IF(K57="","",(VLOOKUP(K57,'サイズ一覧(25年）'!$D:$AG,13,0)))</f>
        <v/>
      </c>
      <c r="M57" s="774" t="str">
        <f>IF(K57="","",VLOOKUP(K57,'サイズ一覧(25年）'!$D:$AI,30,0))</f>
        <v/>
      </c>
      <c r="N57" s="738"/>
      <c r="O57" s="703" t="str">
        <f>IF(N57="","",(VLOOKUP(N57,'サイズ一覧(25年）'!$D:$AG,13,0)))</f>
        <v/>
      </c>
      <c r="P57" s="704" t="str">
        <f>IF(N57="","",VLOOKUP(N57,'サイズ一覧(25年）'!$D:$AI,30,0))</f>
        <v/>
      </c>
      <c r="Q57" s="175"/>
      <c r="R57" s="466"/>
      <c r="S57" s="311"/>
      <c r="T57" s="724" t="s">
        <v>100</v>
      </c>
      <c r="U57" s="719" t="s">
        <v>361</v>
      </c>
      <c r="V57" s="721"/>
      <c r="W57" s="721" t="str">
        <f>IF(V57="","",(VLOOKUP(V57,'サイズ一覧(25年）'!$D:$AG,13,0)))</f>
        <v/>
      </c>
      <c r="X57" s="723" t="str">
        <f>IF(V57="","",VLOOKUP(V57,'サイズ一覧(25年）'!$D:$AI,30,0))</f>
        <v/>
      </c>
      <c r="Y57" s="720" t="s">
        <v>1254</v>
      </c>
      <c r="Z57" s="721" t="str">
        <f>IF(Y57="","",(VLOOKUP(Y57,'サイズ一覧(25年）'!$D:$AG,13,0)))</f>
        <v/>
      </c>
      <c r="AA57" s="722">
        <f>IF(Y57="","",VLOOKUP(Y57,'サイズ一覧(25年）'!$D:$AI,30,0))</f>
        <v>17820</v>
      </c>
      <c r="AB57" s="720" t="s">
        <v>664</v>
      </c>
      <c r="AC57" s="721" t="str">
        <f>IF(AB57="","",(VLOOKUP(AB57,'サイズ一覧(25年）'!$D:$AG,13,0)))</f>
        <v>△</v>
      </c>
      <c r="AD57" s="722">
        <f>IF(AB57="","",VLOOKUP(AB57,'サイズ一覧(25年）'!$D:$AI,30,0))</f>
        <v>16170</v>
      </c>
      <c r="AE57" s="849"/>
      <c r="AF57" s="849"/>
      <c r="AG57" s="850"/>
      <c r="AH57" s="175"/>
      <c r="AI57" s="319"/>
      <c r="AJ57" s="320"/>
      <c r="AK57" s="814" t="s">
        <v>135</v>
      </c>
      <c r="AL57" s="730" t="s">
        <v>407</v>
      </c>
      <c r="AM57" s="731" t="s">
        <v>1432</v>
      </c>
      <c r="AN57" s="703" t="str">
        <f>IF(AM57="","",(VLOOKUP(AM57,'サイズ一覧(25年）'!$D:$AG,13,0)))</f>
        <v>★</v>
      </c>
      <c r="AO57" s="732">
        <f>IF(AM57="","",VLOOKUP(AM57,'サイズ一覧(25年）'!$D:$AI,30,0))</f>
        <v>50270</v>
      </c>
      <c r="AP57" s="702"/>
      <c r="AQ57" s="703" t="str">
        <f>IF(AP57="","",(VLOOKUP(AP57,'サイズ一覧(25年）'!$D:$AG,13,0)))</f>
        <v/>
      </c>
      <c r="AR57" s="696" t="str">
        <f>IF(AP57="","",VLOOKUP(AP57,'サイズ一覧(25年）'!$D:$AI,30,0))</f>
        <v/>
      </c>
      <c r="AS57" s="587"/>
      <c r="AT57" s="996"/>
      <c r="AU57" s="996"/>
      <c r="AV57" s="993"/>
      <c r="AW57" s="994"/>
      <c r="AX57" s="103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IF(BK57="","",VLOOKUP(BK57,'サイズ一覧(25年）'!$D:$AI,30,0))</f>
        <v>38830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IF(BN57="","",VLOOKUP(BN57,'サイズ一覧(25年）'!$D:$AI,30,0))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IF(E58="","",VLOOKUP(E58,'サイズ一覧(25年）'!$D:$AI,30,0))</f>
        <v>68750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IF(H58="","",VLOOKUP(H58,'サイズ一覧(25年）'!$D:$AI,30,0))</f>
        <v>63030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IF(K58="","",VLOOKUP(K58,'サイズ一覧(25年）'!$D:$AI,30,0))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IF(N58="","",VLOOKUP(N58,'サイズ一覧(25年）'!$D:$AI,30,0))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IF(AM58="","",VLOOKUP(AM58,'サイズ一覧(25年）'!$D:$AI,30,0))</f>
        <v>54230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IF(AP58="","",VLOOKUP(AP58,'サイズ一覧(25年）'!$D:$AI,30,0))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IF(AX58="","",VLOOKUP(AX58,'サイズ一覧(25年）'!$D:$AI,30,0))</f>
        <v>82830</v>
      </c>
      <c r="BA58" s="192"/>
      <c r="BB58" s="63"/>
      <c r="BC58" s="181"/>
      <c r="BG58" s="62"/>
      <c r="BH58" s="328"/>
      <c r="BI58" s="868" t="s">
        <v>386</v>
      </c>
      <c r="BJ58" s="869" t="s">
        <v>387</v>
      </c>
      <c r="BK58" s="804" t="s">
        <v>991</v>
      </c>
      <c r="BL58" s="774" t="str">
        <f>IF(BK58="","",(VLOOKUP(BK58,'サイズ一覧(25年）'!$D:$AG,13,0)))</f>
        <v/>
      </c>
      <c r="BM58" s="898">
        <f>IF(BK58="","",VLOOKUP(BK58,'サイズ一覧(25年）'!$D:$AI,30,0))</f>
        <v>40810</v>
      </c>
      <c r="BN58" s="871"/>
      <c r="BO58" s="872" t="str">
        <f>IF(BN58="","",(VLOOKUP(BN58,'サイズ一覧(25年）'!$D:$AG,13,0)))</f>
        <v/>
      </c>
      <c r="BP58" s="898" t="str">
        <f>IF(BN58="","",VLOOKUP(BN58,'サイズ一覧(25年）'!$D:$AI,30,0))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740" t="s">
        <v>417</v>
      </c>
      <c r="D59" s="704" t="s">
        <v>500</v>
      </c>
      <c r="E59" s="693" t="s">
        <v>1746</v>
      </c>
      <c r="F59" s="693" t="str">
        <f>IF(E59="","",(VLOOKUP(E59,'サイズ一覧(25年）'!$D:$AG,13,0)))</f>
        <v>★◇⑨</v>
      </c>
      <c r="G59" s="704">
        <f>IF(E59="","",VLOOKUP(E59,'サイズ一覧(25年）'!$D:$AI,30,0))</f>
        <v>72270</v>
      </c>
      <c r="H59" s="775" t="s">
        <v>1819</v>
      </c>
      <c r="I59" s="693" t="str">
        <f>IF(H59="","",(VLOOKUP(H59,'サイズ一覧(25年）'!$D:$AG,13,0)))</f>
        <v>△★◇</v>
      </c>
      <c r="J59" s="704">
        <f>IF(H59="","",VLOOKUP(H59,'サイズ一覧(25年）'!$D:$AI,30,0))</f>
        <v>66330</v>
      </c>
      <c r="K59" s="693"/>
      <c r="L59" s="693" t="str">
        <f>IF(K59="","",(VLOOKUP(K59,'サイズ一覧(25年）'!$D:$AG,13,0)))</f>
        <v/>
      </c>
      <c r="M59" s="693" t="str">
        <f>IF(K59="","",VLOOKUP(K59,'サイズ一覧(25年）'!$D:$AI,30,0))</f>
        <v/>
      </c>
      <c r="N59" s="692"/>
      <c r="O59" s="693" t="str">
        <f>IF(N59="","",(VLOOKUP(N59,'サイズ一覧(25年）'!$D:$AG,13,0)))</f>
        <v/>
      </c>
      <c r="P59" s="704" t="str">
        <f>IF(N59="","",VLOOKUP(N59,'サイズ一覧(25年）'!$D:$AI,30,0))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814" t="s">
        <v>817</v>
      </c>
      <c r="AL59" s="734" t="s">
        <v>956</v>
      </c>
      <c r="AM59" s="729" t="s">
        <v>1439</v>
      </c>
      <c r="AN59" s="703" t="str">
        <f>IF(AM59="","",(VLOOKUP(AM59,'サイズ一覧(25年）'!$D:$AG,13,0)))</f>
        <v>★</v>
      </c>
      <c r="AO59" s="732">
        <f>IF(AM59="","",VLOOKUP(AM59,'サイズ一覧(25年）'!$D:$AI,30,0))</f>
        <v>56650</v>
      </c>
      <c r="AP59" s="738"/>
      <c r="AQ59" s="736" t="str">
        <f>IF(AP59="","",(VLOOKUP(AP59,'サイズ一覧(25年）'!$D:$AG,13,0)))</f>
        <v/>
      </c>
      <c r="AR59" s="739" t="str">
        <f>IF(AP59="","",VLOOKUP(AP59,'サイズ一覧(25年）'!$D:$AI,30,0))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IF(BK59="","",VLOOKUP(BK59,'サイズ一覧(25年）'!$D:$AI,30,0))</f>
        <v>35310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IF(BN59="","",VLOOKUP(BN59,'サイズ一覧(25年）'!$D:$AI,30,0))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IF(E60="","",VLOOKUP(E60,'サイズ一覧(25年）'!$D:$AI,30,0))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IF(H60="","",VLOOKUP(H60,'サイズ一覧(25年）'!$D:$AI,30,0))</f>
        <v>73700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IF(K60="","",VLOOKUP(K60,'サイズ一覧(25年）'!$D:$AI,30,0))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IF(N60="","",VLOOKUP(N60,'サイズ一覧(25年）'!$D:$AI,30,0))</f>
        <v/>
      </c>
      <c r="Q60" s="175"/>
      <c r="R60" s="1030" t="s">
        <v>413</v>
      </c>
      <c r="S60" s="1030" t="s">
        <v>414</v>
      </c>
      <c r="T60" s="1027" t="s">
        <v>937</v>
      </c>
      <c r="U60" s="992"/>
      <c r="V60" s="1027" t="s">
        <v>587</v>
      </c>
      <c r="W60" s="1023"/>
      <c r="X60" s="1024"/>
      <c r="Y60" s="1027" t="s">
        <v>587</v>
      </c>
      <c r="Z60" s="1013"/>
      <c r="AA60" s="992"/>
      <c r="AB60" s="1027" t="s">
        <v>587</v>
      </c>
      <c r="AC60" s="1013"/>
      <c r="AD60" s="992"/>
      <c r="AE60" s="1027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IF(AM60="","",VLOOKUP(AM60,'サイズ一覧(25年）'!$D:$AI,30,0))</f>
        <v>63250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IF(AP60="","",VLOOKUP(AP60,'サイズ一覧(25年）'!$D:$AI,30,0))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690" t="s">
        <v>391</v>
      </c>
      <c r="BJ60" s="691" t="s">
        <v>392</v>
      </c>
      <c r="BK60" s="692" t="s">
        <v>993</v>
      </c>
      <c r="BL60" s="693" t="str">
        <f>IF(BK60="","",(VLOOKUP(BK60,'サイズ一覧(25年）'!$D:$AG,13,0)))</f>
        <v/>
      </c>
      <c r="BM60" s="787">
        <f>IF(BK60="","",VLOOKUP(BK60,'サイズ一覧(25年）'!$D:$AI,30,0))</f>
        <v>37510</v>
      </c>
      <c r="BN60" s="697"/>
      <c r="BO60" s="698" t="str">
        <f>IF(BN60="","",(VLOOKUP(BN60,'サイズ一覧(25年）'!$D:$AG,13,0)))</f>
        <v/>
      </c>
      <c r="BP60" s="787" t="str">
        <f>IF(BN60="","",VLOOKUP(BN60,'サイズ一覧(25年）'!$D:$AI,30,0))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667" t="s">
        <v>1467</v>
      </c>
      <c r="D61" s="668" t="s">
        <v>289</v>
      </c>
      <c r="E61" s="707" t="s">
        <v>1754</v>
      </c>
      <c r="F61" s="707" t="str">
        <f>IF(E61="","",(VLOOKUP(E61,'サイズ一覧(25年）'!$D:$AG,13,0)))</f>
        <v>⑩</v>
      </c>
      <c r="G61" s="671">
        <f>IF(E61="","",VLOOKUP(E61,'サイズ一覧(25年）'!$D:$AI,30,0))</f>
        <v>62480</v>
      </c>
      <c r="H61" s="705" t="s">
        <v>1838</v>
      </c>
      <c r="I61" s="707" t="str">
        <f>IF(H61="","",(VLOOKUP(H61,'サイズ一覧(25年）'!$D:$AG,13,0)))</f>
        <v/>
      </c>
      <c r="J61" s="671">
        <f>IF(H61="","",VLOOKUP(H61,'サイズ一覧(25年）'!$D:$AI,30,0))</f>
        <v>58740</v>
      </c>
      <c r="K61" s="707"/>
      <c r="L61" s="707" t="str">
        <f>IF(K61="","",(VLOOKUP(K61,'サイズ一覧(25年）'!$D:$AG,13,0)))</f>
        <v/>
      </c>
      <c r="M61" s="671" t="str">
        <f>IF(K61="","",VLOOKUP(K61,'サイズ一覧(25年）'!$D:$AI,30,0))</f>
        <v/>
      </c>
      <c r="N61" s="709"/>
      <c r="O61" s="707" t="str">
        <f>IF(N61="","",(VLOOKUP(N61,'サイズ一覧(25年）'!$D:$AG,13,0)))</f>
        <v/>
      </c>
      <c r="P61" s="671" t="str">
        <f>IF(N61="","",VLOOKUP(N61,'サイズ一覧(25年）'!$D:$AI,30,0))</f>
        <v/>
      </c>
      <c r="Q61" s="175"/>
      <c r="R61" s="996"/>
      <c r="S61" s="996"/>
      <c r="T61" s="993"/>
      <c r="U61" s="994"/>
      <c r="V61" s="1033" t="s">
        <v>1728</v>
      </c>
      <c r="W61" s="1025"/>
      <c r="X61" s="1026"/>
      <c r="Y61" s="1033" t="s">
        <v>1247</v>
      </c>
      <c r="Z61" s="1016"/>
      <c r="AA61" s="994"/>
      <c r="AB61" s="1033" t="s">
        <v>670</v>
      </c>
      <c r="AC61" s="1016"/>
      <c r="AD61" s="994"/>
      <c r="AE61" s="1033" t="s">
        <v>466</v>
      </c>
      <c r="AF61" s="1016"/>
      <c r="AG61" s="994"/>
      <c r="AH61" s="175"/>
      <c r="AI61" s="319"/>
      <c r="AJ61" s="276">
        <v>60</v>
      </c>
      <c r="AK61" s="712" t="s">
        <v>1283</v>
      </c>
      <c r="AL61" s="741" t="s">
        <v>942</v>
      </c>
      <c r="AM61" s="815" t="s">
        <v>1436</v>
      </c>
      <c r="AN61" s="745" t="str">
        <f>IF(AM61="","",(VLOOKUP(AM61,'サイズ一覧(25年）'!$D:$AG,13,0)))</f>
        <v>★</v>
      </c>
      <c r="AO61" s="816">
        <f>IF(AM61="","",VLOOKUP(AM61,'サイズ一覧(25年）'!$D:$AI,30,0))</f>
        <v>43560</v>
      </c>
      <c r="AP61" s="744"/>
      <c r="AQ61" s="745" t="str">
        <f>IF(AP61="","",(VLOOKUP(AP61,'サイズ一覧(25年）'!$D:$AG,13,0)))</f>
        <v/>
      </c>
      <c r="AR61" s="746" t="str">
        <f>IF(AP61="","",VLOOKUP(AP61,'サイズ一覧(25年）'!$D:$AI,30,0))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IF(BK61="","",VLOOKUP(BK61,'サイズ一覧(25年）'!$D:$AI,30,0))</f>
        <v>38940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IF(BN61="","",VLOOKUP(BN61,'サイズ一覧(25年）'!$D:$AI,30,0))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IF(E62="","",VLOOKUP(E62,'サイズ一覧(25年）'!$D:$AI,30,0))</f>
        <v>65670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IF(H62="","",VLOOKUP(H62,'サイズ一覧(25年）'!$D:$AI,30,0))</f>
        <v>61820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IF(K62="","",VLOOKUP(K62,'サイズ一覧(25年）'!$D:$AI,30,0))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IF(N62="","",VLOOKUP(N62,'サイズ一覧(25年）'!$D:$AI,30,0))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IF(V62="","",VLOOKUP(V62,'サイズ一覧(25年）'!$D:$AI,30,0))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IF(Y62="","",VLOOKUP(Y62,'サイズ一覧(25年）'!$D:$AI,30,0))</f>
        <v>27390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IF(AB62="","",VLOOKUP(AB62,'サイズ一覧(25年）'!$D:$AI,30,0))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IF(AE62="","",VLOOKUP(AE62,'サイズ一覧(25年）'!$D:$AI,30,0))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IF(AM62="","",VLOOKUP(AM62,'サイズ一覧(25年）'!$D:$AI,30,0))</f>
        <v>43340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IF(AP62="","",VLOOKUP(AP62,'サイズ一覧(25年）'!$D:$AI,30,0))</f>
        <v/>
      </c>
      <c r="AS62" s="587"/>
      <c r="AU62" s="162"/>
      <c r="BG62" s="587"/>
      <c r="BH62" s="328"/>
      <c r="BI62" s="786" t="s">
        <v>396</v>
      </c>
      <c r="BJ62" s="817" t="s">
        <v>995</v>
      </c>
      <c r="BK62" s="818"/>
      <c r="BL62" s="819" t="str">
        <f>IF(BK62="","",(VLOOKUP(BK62,'サイズ一覧(25年）'!$D:$AG,13,0)))</f>
        <v/>
      </c>
      <c r="BM62" s="820" t="str">
        <f>IF(BK62="","",VLOOKUP(BK62,'サイズ一覧(25年）'!$D:$AI,30,0))</f>
        <v/>
      </c>
      <c r="BN62" s="818" t="s">
        <v>996</v>
      </c>
      <c r="BO62" s="819" t="str">
        <f>IF(BN62="","",(VLOOKUP(BN62,'サイズ一覧(25年）'!$D:$AG,13,0)))</f>
        <v>△</v>
      </c>
      <c r="BP62" s="820">
        <f>IF(BN62="","",VLOOKUP(BN62,'サイズ一覧(25年）'!$D:$AI,30,0))</f>
        <v>32340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700" t="s">
        <v>532</v>
      </c>
      <c r="D63" s="772" t="s">
        <v>533</v>
      </c>
      <c r="E63" s="736"/>
      <c r="F63" s="736" t="str">
        <f>IF(E63="","",(VLOOKUP(E63,'サイズ一覧(25年）'!$D:$AG,13,0)))</f>
        <v/>
      </c>
      <c r="G63" s="773" t="str">
        <f>IF(E63="","",VLOOKUP(E63,'サイズ一覧(25年）'!$D:$AI,30,0))</f>
        <v/>
      </c>
      <c r="H63" s="734" t="s">
        <v>1821</v>
      </c>
      <c r="I63" s="736" t="str">
        <f>IF(H63="","",(VLOOKUP(H63,'サイズ一覧(25年）'!$D:$AG,13,0)))</f>
        <v>△◇</v>
      </c>
      <c r="J63" s="773">
        <f>IF(H63="","",VLOOKUP(H63,'サイズ一覧(25年）'!$D:$AI,30,0))</f>
        <v>62150</v>
      </c>
      <c r="K63" s="736"/>
      <c r="L63" s="736" t="str">
        <f>IF(K63="","",(VLOOKUP(K63,'サイズ一覧(25年）'!$D:$AG,13,0)))</f>
        <v/>
      </c>
      <c r="M63" s="774" t="str">
        <f>IF(K63="","",VLOOKUP(K63,'サイズ一覧(25年）'!$D:$AI,30,0))</f>
        <v/>
      </c>
      <c r="N63" s="738"/>
      <c r="O63" s="703" t="str">
        <f>IF(N63="","",(VLOOKUP(N63,'サイズ一覧(25年）'!$D:$AG,13,0)))</f>
        <v/>
      </c>
      <c r="P63" s="704" t="str">
        <f>IF(N63="","",VLOOKUP(N63,'サイズ一覧(25年）'!$D:$AI,30,0))</f>
        <v/>
      </c>
      <c r="Q63" s="175"/>
      <c r="R63" s="594"/>
      <c r="S63" s="595"/>
      <c r="T63" s="729" t="s">
        <v>83</v>
      </c>
      <c r="U63" s="703" t="s">
        <v>522</v>
      </c>
      <c r="V63" s="702"/>
      <c r="W63" s="703" t="str">
        <f>IF(V63="","",(VLOOKUP(V63,'サイズ一覧(25年）'!$D:$AG,13,0)))</f>
        <v/>
      </c>
      <c r="X63" s="693" t="str">
        <f>IF(V63="","",VLOOKUP(V63,'サイズ一覧(25年）'!$D:$AI,30,0))</f>
        <v/>
      </c>
      <c r="Y63" s="702"/>
      <c r="Z63" s="703" t="str">
        <f>IF(Y63="","",(VLOOKUP(Y63,'サイズ一覧(25年）'!$D:$AG,13,0)))</f>
        <v/>
      </c>
      <c r="AA63" s="693" t="str">
        <f>IF(Y63="","",VLOOKUP(Y63,'サイズ一覧(25年）'!$D:$AI,30,0))</f>
        <v/>
      </c>
      <c r="AB63" s="702"/>
      <c r="AC63" s="703" t="str">
        <f>IF(AB63="","",(VLOOKUP(AB63,'サイズ一覧(25年）'!$D:$AG,13,0)))</f>
        <v/>
      </c>
      <c r="AD63" s="693" t="str">
        <f>IF(AB63="","",VLOOKUP(AB63,'サイズ一覧(25年）'!$D:$AI,30,0))</f>
        <v/>
      </c>
      <c r="AE63" s="702" t="s">
        <v>545</v>
      </c>
      <c r="AF63" s="703" t="str">
        <f>IF(AE63="","",(VLOOKUP(AE63,'サイズ一覧(25年）'!$D:$AG,13,0)))</f>
        <v>△</v>
      </c>
      <c r="AG63" s="704">
        <f>IF(AE63="","",VLOOKUP(AE63,'サイズ一覧(25年）'!$D:$AI,30,0))</f>
        <v>26620</v>
      </c>
      <c r="AH63" s="175"/>
      <c r="AI63" s="328"/>
      <c r="AJ63" s="320"/>
      <c r="AK63" s="733"/>
      <c r="AL63" s="684" t="s">
        <v>1807</v>
      </c>
      <c r="AM63" s="683" t="s">
        <v>1808</v>
      </c>
      <c r="AN63" s="685" t="str">
        <f>IF(AM63="","",(VLOOKUP(AM63,'サイズ一覧(25年）'!$D:$AG,13,0)))</f>
        <v/>
      </c>
      <c r="AO63" s="686">
        <f>IF(AM63="","",VLOOKUP(AM63,'サイズ一覧(25年）'!$D:$AI,30,0))</f>
        <v>45870</v>
      </c>
      <c r="AP63" s="688"/>
      <c r="AQ63" s="685" t="str">
        <f>IF(AP63="","",(VLOOKUP(AP63,'サイズ一覧(25年）'!$D:$AG,13,0)))</f>
        <v/>
      </c>
      <c r="AR63" s="689" t="str">
        <f>IF(AP63="","",VLOOKUP(AP63,'サイズ一覧(25年）'!$D:$AI,30,0))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IF(BK63="","",VLOOKUP(BK63,'サイズ一覧(25年）'!$D:$AI,30,0))</f>
        <v>35640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IF(BN63="","",VLOOKUP(BN63,'サイズ一覧(25年）'!$D:$AI,30,0))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IF(E64="","",VLOOKUP(E64,'サイズ一覧(25年）'!$D:$AI,30,0))</f>
        <v>67650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IF(H64="","",VLOOKUP(H64,'サイズ一覧(25年）'!$D:$AI,30,0))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IF(K64="","",VLOOKUP(K64,'サイズ一覧(25年）'!$D:$AI,30,0))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IF(N64="","",VLOOKUP(N64,'サイズ一覧(25年）'!$D:$AI,30,0))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IF(V64="","",VLOOKUP(V64,'サイズ一覧(25年）'!$D:$AI,30,0))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IF(Y64="","",VLOOKUP(Y64,'サイズ一覧(25年）'!$D:$AI,30,0))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IF(AB64="","",VLOOKUP(AB64,'サイズ一覧(25年）'!$D:$AI,30,0))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IF(AE64="","",VLOOKUP(AE64,'サイズ一覧(25年）'!$D:$AI,30,0))</f>
        <v>27940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IF(AM64="","",VLOOKUP(AM64,'サイズ一覧(25年）'!$D:$AI,30,0))</f>
        <v>47410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IF(AP64="","",VLOOKUP(AP64,'サイズ一覧(25年）'!$D:$AI,30,0))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811" t="s">
        <v>984</v>
      </c>
      <c r="BJ64" s="821" t="s">
        <v>1134</v>
      </c>
      <c r="BK64" s="822" t="s">
        <v>1131</v>
      </c>
      <c r="BL64" s="819" t="str">
        <f>IF(BK64="","",(VLOOKUP(BK64,'サイズ一覧(25年）'!$D:$AG,13,0)))</f>
        <v/>
      </c>
      <c r="BM64" s="820">
        <f>IF(BK64="","",VLOOKUP(BK64,'サイズ一覧(25年）'!$D:$AI,30,0))</f>
        <v>45210</v>
      </c>
      <c r="BN64" s="822"/>
      <c r="BO64" s="823" t="str">
        <f>IF(BN64="","",(VLOOKUP(BN64,'サイズ一覧(25年）'!$D:$AG,13,0)))</f>
        <v/>
      </c>
      <c r="BP64" s="824" t="str">
        <f>IF(BN64="","",VLOOKUP(BN64,'サイズ一覧(25年）'!$D:$AI,30,0))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740" t="s">
        <v>534</v>
      </c>
      <c r="D65" s="704" t="s">
        <v>467</v>
      </c>
      <c r="E65" s="693"/>
      <c r="F65" s="693" t="str">
        <f>IF(E65="","",(VLOOKUP(E65,'サイズ一覧(25年）'!$D:$AG,13,0)))</f>
        <v/>
      </c>
      <c r="G65" s="704" t="str">
        <f>IF(E65="","",VLOOKUP(E65,'サイズ一覧(25年）'!$D:$AI,30,0))</f>
        <v/>
      </c>
      <c r="H65" s="775" t="s">
        <v>1839</v>
      </c>
      <c r="I65" s="693" t="str">
        <f>IF(H65="","",(VLOOKUP(H65,'サイズ一覧(25年）'!$D:$AG,13,0)))</f>
        <v>★◇</v>
      </c>
      <c r="J65" s="704">
        <f>IF(H65="","",VLOOKUP(H65,'サイズ一覧(25年）'!$D:$AI,30,0))</f>
        <v>69190</v>
      </c>
      <c r="K65" s="693"/>
      <c r="L65" s="693" t="str">
        <f>IF(K65="","",(VLOOKUP(K65,'サイズ一覧(25年）'!$D:$AG,13,0)))</f>
        <v/>
      </c>
      <c r="M65" s="693" t="str">
        <f>IF(K65="","",VLOOKUP(K65,'サイズ一覧(25年）'!$D:$AI,30,0))</f>
        <v/>
      </c>
      <c r="N65" s="692"/>
      <c r="O65" s="693" t="str">
        <f>IF(N65="","",(VLOOKUP(N65,'サイズ一覧(25年）'!$D:$AG,13,0)))</f>
        <v/>
      </c>
      <c r="P65" s="704" t="str">
        <f>IF(N65="","",VLOOKUP(N65,'サイズ一覧(25年）'!$D:$AI,30,0))</f>
        <v/>
      </c>
      <c r="Q65" s="175"/>
      <c r="R65" s="525">
        <v>14</v>
      </c>
      <c r="S65" s="378">
        <v>70</v>
      </c>
      <c r="T65" s="771" t="s">
        <v>94</v>
      </c>
      <c r="U65" s="707" t="s">
        <v>330</v>
      </c>
      <c r="V65" s="709" t="s">
        <v>1806</v>
      </c>
      <c r="W65" s="707" t="str">
        <f>IF(V65="","",(VLOOKUP(V65,'サイズ一覧(25年）'!$D:$AG,13,0)))</f>
        <v>⑨</v>
      </c>
      <c r="X65" s="670">
        <f>IF(V65="","",VLOOKUP(V65,'サイズ一覧(25年）'!$D:$AI,30,0))</f>
        <v>18810</v>
      </c>
      <c r="Y65" s="709" t="s">
        <v>1221</v>
      </c>
      <c r="Z65" s="707" t="str">
        <f>IF(Y65="","",(VLOOKUP(Y65,'サイズ一覧(25年）'!$D:$AG,13,0)))</f>
        <v/>
      </c>
      <c r="AA65" s="670">
        <f>IF(Y65="","",VLOOKUP(Y65,'サイズ一覧(25年）'!$D:$AI,30,0))</f>
        <v>17820</v>
      </c>
      <c r="AB65" s="709" t="s">
        <v>659</v>
      </c>
      <c r="AC65" s="707" t="str">
        <f>IF(AB65="","",(VLOOKUP(AB65,'サイズ一覧(25年）'!$D:$AG,13,0)))</f>
        <v>△</v>
      </c>
      <c r="AD65" s="670">
        <f>IF(AB65="","",VLOOKUP(AB65,'サイズ一覧(25年）'!$D:$AI,30,0))</f>
        <v>16720</v>
      </c>
      <c r="AE65" s="709"/>
      <c r="AF65" s="707" t="str">
        <f>IF(AE65="","",(VLOOKUP(AE65,'サイズ一覧(25年）'!$D:$AG,13,0)))</f>
        <v/>
      </c>
      <c r="AG65" s="671" t="str">
        <f>IF(AE65="","",VLOOKUP(AE65,'サイズ一覧(25年）'!$D:$AI,30,0))</f>
        <v/>
      </c>
      <c r="AH65" s="175"/>
      <c r="AI65" s="319"/>
      <c r="AJ65" s="311"/>
      <c r="AK65" s="724" t="s">
        <v>131</v>
      </c>
      <c r="AL65" s="725" t="s">
        <v>371</v>
      </c>
      <c r="AM65" s="796" t="s">
        <v>899</v>
      </c>
      <c r="AN65" s="721" t="str">
        <f>IF(AM65="","",(VLOOKUP(AM65,'サイズ一覧(25年）'!$D:$AG,13,0)))</f>
        <v>★</v>
      </c>
      <c r="AO65" s="727">
        <f>IF(AM65="","",VLOOKUP(AM65,'サイズ一覧(25年）'!$D:$AI,30,0))</f>
        <v>51810</v>
      </c>
      <c r="AP65" s="720"/>
      <c r="AQ65" s="721" t="str">
        <f>IF(AP65="","",(VLOOKUP(AP65,'サイズ一覧(25年）'!$D:$AG,13,0)))</f>
        <v/>
      </c>
      <c r="AR65" s="728" t="str">
        <f>IF(AP65="","",VLOOKUP(AP65,'サイズ一覧(25年）'!$D:$AI,30,0))</f>
        <v/>
      </c>
      <c r="AS65" s="62"/>
      <c r="AT65" s="1030" t="s">
        <v>413</v>
      </c>
      <c r="AU65" s="1031" t="s">
        <v>937</v>
      </c>
      <c r="AV65" s="1010"/>
      <c r="AW65" s="839"/>
      <c r="AX65" s="1027" t="s">
        <v>1846</v>
      </c>
      <c r="AY65" s="1013"/>
      <c r="AZ65" s="992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IF(BK65="","",VLOOKUP(BK65,'サイズ一覧(25年）'!$D:$AI,30,0))</f>
        <v>38830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IF(BN65="","",VLOOKUP(BN65,'サイズ一覧(25年）'!$D:$AI,30,0))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IF(E66="","",VLOOKUP(E66,'サイズ一覧(25年）'!$D:$AI,30,0))</f>
        <v>62260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IF(H66="","",VLOOKUP(H66,'サイズ一覧(25年）'!$D:$AI,30,0))</f>
        <v>56980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IF(K66="","",VLOOKUP(K66,'サイズ一覧(25年）'!$D:$AI,30,0))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IF(N66="","",VLOOKUP(N66,'サイズ一覧(25年）'!$D:$AI,30,0))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IF(V66="","",VLOOKUP(V66,'サイズ一覧(25年）'!$D:$AI,30,0))</f>
        <v>20460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IF(Y66="","",VLOOKUP(Y66,'サイズ一覧(25年）'!$D:$AI,30,0))</f>
        <v>19250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IF(AB66="","",VLOOKUP(AB66,'サイズ一覧(25年）'!$D:$AI,30,0))</f>
        <v>18040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IF(AE66="","",VLOOKUP(AE66,'サイズ一覧(25年）'!$D:$AI,30,0))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IF(AM66="","",VLOOKUP(AM66,'サイズ一覧(25年）'!$D:$AI,30,0))</f>
        <v>38940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IF(AP66="","",VLOOKUP(AP66,'サイズ一覧(25年）'!$D:$AI,30,0))</f>
        <v/>
      </c>
      <c r="AS66" s="62"/>
      <c r="AT66" s="996"/>
      <c r="AU66" s="1011"/>
      <c r="AV66" s="1012"/>
      <c r="AW66" s="844" t="s">
        <v>1429</v>
      </c>
      <c r="AX66" s="1032" t="s">
        <v>469</v>
      </c>
      <c r="AY66" s="1014"/>
      <c r="AZ66" s="1015"/>
      <c r="BG66" s="62"/>
      <c r="BH66" s="328"/>
      <c r="BI66" s="758" t="s">
        <v>398</v>
      </c>
      <c r="BJ66" s="759" t="s">
        <v>322</v>
      </c>
      <c r="BK66" s="762" t="s">
        <v>1000</v>
      </c>
      <c r="BL66" s="763" t="str">
        <f>IF(BK66="","",(VLOOKUP(BK66,'サイズ一覧(25年）'!$D:$AG,13,0)))</f>
        <v/>
      </c>
      <c r="BM66" s="808">
        <f>IF(BK66="","",VLOOKUP(BK66,'サイズ一覧(25年）'!$D:$AI,30,0))</f>
        <v>32120</v>
      </c>
      <c r="BN66" s="762"/>
      <c r="BO66" s="763" t="str">
        <f>IF(BN66="","",(VLOOKUP(BN66,'サイズ一覧(25年）'!$D:$AG,13,0)))</f>
        <v/>
      </c>
      <c r="BP66" s="808" t="str">
        <f>IF(BN66="","",VLOOKUP(BN66,'サイズ一覧(25年）'!$D:$AI,30,0))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718" t="s">
        <v>421</v>
      </c>
      <c r="D67" s="767" t="s">
        <v>419</v>
      </c>
      <c r="E67" s="768"/>
      <c r="F67" s="768" t="str">
        <f>IF(E67="","",(VLOOKUP(E67,'サイズ一覧(25年）'!$D:$AG,13,0)))</f>
        <v/>
      </c>
      <c r="G67" s="767" t="str">
        <f>IF(E67="","",VLOOKUP(E67,'サイズ一覧(25年）'!$D:$AI,30,0))</f>
        <v/>
      </c>
      <c r="H67" s="788" t="s">
        <v>1162</v>
      </c>
      <c r="I67" s="768" t="str">
        <f>IF(H67="","",(VLOOKUP(H67,'サイズ一覧(25年）'!$D:$AG,13,0)))</f>
        <v>△</v>
      </c>
      <c r="J67" s="767">
        <f>IF(H67="","",VLOOKUP(H67,'サイズ一覧(25年）'!$D:$AI,30,0))</f>
        <v>56100</v>
      </c>
      <c r="K67" s="768"/>
      <c r="L67" s="768" t="str">
        <f>IF(K67="","",(VLOOKUP(K67,'サイズ一覧(25年）'!$D:$AG,13,0)))</f>
        <v/>
      </c>
      <c r="M67" s="768" t="str">
        <f>IF(K67="","",VLOOKUP(K67,'サイズ一覧(25年）'!$D:$AI,30,0))</f>
        <v/>
      </c>
      <c r="N67" s="789"/>
      <c r="O67" s="768" t="str">
        <f>IF(N67="","",(VLOOKUP(N67,'サイズ一覧(25年）'!$D:$AG,13,0)))</f>
        <v/>
      </c>
      <c r="P67" s="767" t="str">
        <f>IF(N67="","",VLOOKUP(N67,'サイズ一覧(25年）'!$D:$AI,30,0))</f>
        <v/>
      </c>
      <c r="Q67" s="175"/>
      <c r="R67" s="319"/>
      <c r="S67" s="320"/>
      <c r="T67" s="731" t="s">
        <v>96</v>
      </c>
      <c r="U67" s="703" t="s">
        <v>336</v>
      </c>
      <c r="V67" s="702" t="s">
        <v>1804</v>
      </c>
      <c r="W67" s="703" t="str">
        <f>IF(V67="","",(VLOOKUP(V67,'サイズ一覧(25年）'!$D:$AG,13,0)))</f>
        <v>⑩</v>
      </c>
      <c r="X67" s="693">
        <f>IF(V67="","",VLOOKUP(V67,'サイズ一覧(25年）'!$D:$AI,30,0))</f>
        <v>22880</v>
      </c>
      <c r="Y67" s="702" t="s">
        <v>1263</v>
      </c>
      <c r="Z67" s="703" t="str">
        <f>IF(Y67="","",(VLOOKUP(Y67,'サイズ一覧(25年）'!$D:$AG,13,0)))</f>
        <v/>
      </c>
      <c r="AA67" s="693">
        <f>IF(Y67="","",VLOOKUP(Y67,'サイズ一覧(25年）'!$D:$AI,30,0))</f>
        <v>21670</v>
      </c>
      <c r="AB67" s="702" t="s">
        <v>661</v>
      </c>
      <c r="AC67" s="703" t="str">
        <f>IF(AB67="","",(VLOOKUP(AB67,'サイズ一覧(25年）'!$D:$AG,13,0)))</f>
        <v>△</v>
      </c>
      <c r="AD67" s="693">
        <f>IF(AB67="","",VLOOKUP(AB67,'サイズ一覧(25年）'!$D:$AI,30,0))</f>
        <v>20240</v>
      </c>
      <c r="AE67" s="702"/>
      <c r="AF67" s="703" t="str">
        <f>IF(AE67="","",(VLOOKUP(AE67,'サイズ一覧(25年）'!$D:$AG,13,0)))</f>
        <v/>
      </c>
      <c r="AG67" s="704" t="str">
        <f>IF(AE67="","",VLOOKUP(AE67,'サイズ一覧(25年）'!$D:$AI,30,0))</f>
        <v/>
      </c>
      <c r="AH67" s="175"/>
      <c r="AI67" s="319"/>
      <c r="AJ67" s="320"/>
      <c r="AK67" s="718" t="s">
        <v>979</v>
      </c>
      <c r="AL67" s="684" t="s">
        <v>942</v>
      </c>
      <c r="AM67" s="683" t="s">
        <v>428</v>
      </c>
      <c r="AN67" s="685" t="str">
        <f>IF(AM67="","",(VLOOKUP(AM67,'サイズ一覧(25年）'!$D:$AG,13,0)))</f>
        <v>△★</v>
      </c>
      <c r="AO67" s="686">
        <f>IF(AM67="","",VLOOKUP(AM67,'サイズ一覧(25年）'!$D:$AI,30,0))</f>
        <v>37400</v>
      </c>
      <c r="AP67" s="688"/>
      <c r="AQ67" s="685" t="str">
        <f>IF(AP67="","",(VLOOKUP(AP67,'サイズ一覧(25年）'!$D:$AG,13,0)))</f>
        <v/>
      </c>
      <c r="AR67" s="689" t="str">
        <f>IF(AP67="","",VLOOKUP(AP67,'サイズ一覧(25年）'!$D:$AI,30,0))</f>
        <v/>
      </c>
      <c r="AS67" s="587"/>
      <c r="AT67" s="275">
        <v>15</v>
      </c>
      <c r="AU67" s="825" t="s">
        <v>165</v>
      </c>
      <c r="AV67" s="826"/>
      <c r="AW67" s="858" t="s">
        <v>364</v>
      </c>
      <c r="AX67" s="827" t="s">
        <v>561</v>
      </c>
      <c r="AY67" s="760" t="str">
        <f>IF(AX67="","",(VLOOKUP(AX67,'サイズ一覧(25年）'!$D:$AG,13,0)))</f>
        <v/>
      </c>
      <c r="AZ67" s="710">
        <f>IF(AX67="","",VLOOKUP(AX67,'サイズ一覧(25年）'!$D:$AI,30,0))</f>
        <v>27060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IF(BK67="","",VLOOKUP(BK67,'サイズ一覧(25年）'!$D:$AI,30,0))</f>
        <v>34100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IF(BN67="","",VLOOKUP(BN67,'サイズ一覧(25年）'!$D:$AI,30,0))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IF(E68="","",VLOOKUP(E68,'サイズ一覧(25年）'!$D:$AI,30,0))</f>
        <v>64130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IF(H68="","",VLOOKUP(H68,'サイズ一覧(25年）'!$D:$AI,30,0))</f>
        <v>56100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IF(K68="","",VLOOKUP(K68,'サイズ一覧(25年）'!$D:$AI,30,0))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IF(N68="","",VLOOKUP(N68,'サイズ一覧(25年）'!$D:$AI,30,0))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IF(V68="","",VLOOKUP(V68,'サイズ一覧(25年）'!$D:$AI,30,0))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IF(Y68="","",VLOOKUP(Y68,'サイズ一覧(25年）'!$D:$AI,30,0))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IF(AB68="","",VLOOKUP(AB68,'サイズ一覧(25年）'!$D:$AI,30,0))</f>
        <v>23870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IF(AE68="","",VLOOKUP(AE68,'サイズ一覧(25年）'!$D:$AI,30,0))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IF(AM68="","",VLOOKUP(AM68,'サイズ一覧(25年）'!$D:$AI,30,0))</f>
        <v>39600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IF(AP68="","",VLOOKUP(AP68,'サイズ一覧(25年）'!$D:$AI,30,0))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IF(AX68="","",VLOOKUP(AX68,'サイズ一覧(25年）'!$D:$AI,30,0))</f>
        <v>28600</v>
      </c>
      <c r="BD68" s="181"/>
      <c r="BE68" s="181"/>
      <c r="BF68" s="181"/>
      <c r="BG68" s="587"/>
      <c r="BH68" s="275">
        <v>14.5</v>
      </c>
      <c r="BI68" s="758" t="s">
        <v>400</v>
      </c>
      <c r="BJ68" s="759" t="s">
        <v>401</v>
      </c>
      <c r="BK68" s="762"/>
      <c r="BL68" s="763" t="str">
        <f>IF(BK68="","",(VLOOKUP(BK68,'サイズ一覧(25年）'!$D:$AG,13,0)))</f>
        <v/>
      </c>
      <c r="BM68" s="808" t="str">
        <f>IF(BK68="","",VLOOKUP(BK68,'サイズ一覧(25年）'!$D:$AI,30,0))</f>
        <v/>
      </c>
      <c r="BN68" s="762" t="s">
        <v>1002</v>
      </c>
      <c r="BO68" s="763" t="str">
        <f>IF(BN68="","",(VLOOKUP(BN68,'サイズ一覧(25年）'!$D:$AG,13,0)))</f>
        <v>△</v>
      </c>
      <c r="BP68" s="808">
        <f>IF(BN68="","",VLOOKUP(BN68,'サイズ一覧(25年）'!$D:$AI,30,0))</f>
        <v>28270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724" t="s">
        <v>1319</v>
      </c>
      <c r="D69" s="722" t="s">
        <v>750</v>
      </c>
      <c r="E69" s="723"/>
      <c r="F69" s="723" t="str">
        <f>IF(E69="","",(VLOOKUP(E69,'サイズ一覧(25年）'!$D:$AG,13,0)))</f>
        <v/>
      </c>
      <c r="G69" s="722" t="str">
        <f>IF(E69="","",VLOOKUP(E69,'サイズ一覧(25年）'!$D:$AI,30,0))</f>
        <v/>
      </c>
      <c r="H69" s="785" t="s">
        <v>1823</v>
      </c>
      <c r="I69" s="723" t="str">
        <f>IF(H69="","",(VLOOKUP(H69,'サイズ一覧(25年）'!$D:$AG,13,0)))</f>
        <v>★◇</v>
      </c>
      <c r="J69" s="722">
        <f>IF(H69="","",VLOOKUP(H69,'サイズ一覧(25年）'!$D:$AI,30,0))</f>
        <v>72710</v>
      </c>
      <c r="K69" s="723"/>
      <c r="L69" s="723" t="str">
        <f>IF(K69="","",(VLOOKUP(K69,'サイズ一覧(25年）'!$D:$AG,13,0)))</f>
        <v/>
      </c>
      <c r="M69" s="723" t="str">
        <f>IF(K69="","",VLOOKUP(K69,'サイズ一覧(25年）'!$D:$AI,30,0))</f>
        <v/>
      </c>
      <c r="N69" s="779"/>
      <c r="O69" s="723" t="str">
        <f>IF(N69="","",(VLOOKUP(N69,'サイズ一覧(25年）'!$D:$AG,13,0)))</f>
        <v/>
      </c>
      <c r="P69" s="722" t="str">
        <f>IF(N69="","",VLOOKUP(N69,'サイズ一覧(25年）'!$D:$AI,30,0))</f>
        <v/>
      </c>
      <c r="Q69" s="175"/>
      <c r="R69" s="466"/>
      <c r="S69" s="311"/>
      <c r="T69" s="796" t="s">
        <v>98</v>
      </c>
      <c r="U69" s="721" t="s">
        <v>335</v>
      </c>
      <c r="V69" s="720"/>
      <c r="W69" s="721" t="str">
        <f>IF(V69="","",(VLOOKUP(V69,'サイズ一覧(25年）'!$D:$AG,13,0)))</f>
        <v/>
      </c>
      <c r="X69" s="723" t="str">
        <f>IF(V69="","",VLOOKUP(V69,'サイズ一覧(25年）'!$D:$AI,30,0))</f>
        <v/>
      </c>
      <c r="Y69" s="720"/>
      <c r="Z69" s="721" t="str">
        <f>IF(Y69="","",(VLOOKUP(Y69,'サイズ一覧(25年）'!$D:$AG,13,0)))</f>
        <v/>
      </c>
      <c r="AA69" s="723" t="str">
        <f>IF(Y69="","",VLOOKUP(Y69,'サイズ一覧(25年）'!$D:$AI,30,0))</f>
        <v/>
      </c>
      <c r="AB69" s="720"/>
      <c r="AC69" s="721" t="str">
        <f>IF(AB69="","",(VLOOKUP(AB69,'サイズ一覧(25年）'!$D:$AG,13,0)))</f>
        <v/>
      </c>
      <c r="AD69" s="723" t="str">
        <f>IF(AB69="","",VLOOKUP(AB69,'サイズ一覧(25年）'!$D:$AI,30,0))</f>
        <v/>
      </c>
      <c r="AE69" s="720" t="s">
        <v>547</v>
      </c>
      <c r="AF69" s="721" t="str">
        <f>IF(AE69="","",(VLOOKUP(AE69,'サイズ一覧(25年）'!$D:$AG,13,0)))</f>
        <v>△</v>
      </c>
      <c r="AG69" s="722">
        <f>IF(AE69="","",VLOOKUP(AE69,'サイズ一覧(25年）'!$D:$AI,30,0))</f>
        <v>24200</v>
      </c>
      <c r="AH69" s="175"/>
      <c r="AI69" s="319"/>
      <c r="AJ69" s="320"/>
      <c r="AK69" s="740" t="s">
        <v>147</v>
      </c>
      <c r="AL69" s="684" t="s">
        <v>750</v>
      </c>
      <c r="AM69" s="683" t="s">
        <v>1510</v>
      </c>
      <c r="AN69" s="685" t="str">
        <f>IF(AM69="","",(VLOOKUP(AM69,'サイズ一覧(25年）'!$D:$AG,13,0)))</f>
        <v>★</v>
      </c>
      <c r="AO69" s="686">
        <f>IF(AM69="","",VLOOKUP(AM69,'サイズ一覧(25年）'!$D:$AI,30,0))</f>
        <v>41360</v>
      </c>
      <c r="AP69" s="688"/>
      <c r="AQ69" s="685" t="str">
        <f>IF(AP69="","",(VLOOKUP(AP69,'サイズ一覧(25年）'!$D:$AG,13,0)))</f>
        <v/>
      </c>
      <c r="AR69" s="689" t="str">
        <f>IF(AP69="","",VLOOKUP(AP69,'サイズ一覧(25年）'!$D:$AI,30,0))</f>
        <v/>
      </c>
      <c r="AS69" s="587"/>
      <c r="AT69" s="275">
        <v>14</v>
      </c>
      <c r="AU69" s="828" t="s">
        <v>944</v>
      </c>
      <c r="AV69" s="754"/>
      <c r="AW69" s="859" t="s">
        <v>753</v>
      </c>
      <c r="AX69" s="829" t="s">
        <v>464</v>
      </c>
      <c r="AY69" s="715" t="str">
        <f>IF(AX69="","",(VLOOKUP(AX69,'サイズ一覧(25年）'!$D:$AG,13,0)))</f>
        <v/>
      </c>
      <c r="AZ69" s="746">
        <f>IF(AX69="","",VLOOKUP(AX69,'サイズ一覧(25年）'!$D:$AI,30,0))</f>
        <v>17600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IF(BK69="","",VLOOKUP(BK69,'サイズ一覧(25年）'!$D:$AI,30,0))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IF(BN69="","",VLOOKUP(BN69,'サイズ一覧(25年）'!$D:$AI,30,0))</f>
        <v>25630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IF(E70="","",VLOOKUP(E70,'サイズ一覧(25年）'!$D:$AI,30,0))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IF(H70="","",VLOOKUP(H70,'サイズ一覧(25年）'!$D:$AI,30,0))</f>
        <v>58740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IF(K70="","",VLOOKUP(K70,'サイズ一覧(25年）'!$D:$AI,30,0))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IF(N70="","",VLOOKUP(N70,'サイズ一覧(25年）'!$D:$AI,30,0))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IF(V70="","",VLOOKUP(V70,'サイズ一覧(25年）'!$D:$AI,30,0))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IF(Y70="","",VLOOKUP(Y70,'サイズ一覧(25年）'!$D:$AI,30,0))</f>
        <v>15730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IF(AB70="","",VLOOKUP(AB70,'サイズ一覧(25年）'!$D:$AI,30,0))</f>
        <v>14300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IF(AE70="","",VLOOKUP(AE70,'サイズ一覧(25年）'!$D:$AI,30,0))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IF(AM70="","",VLOOKUP(AM70,'サイズ一覧(25年）'!$D:$AI,30,0))</f>
        <v>42460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IF(AP70="","",VLOOKUP(AP70,'サイズ一覧(25年）'!$D:$AI,30,0))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IF(AX70="","",VLOOKUP(AX70,'サイズ一覧(25年）'!$D:$AI,30,0))</f>
        <v>19250</v>
      </c>
      <c r="BG70" s="587"/>
      <c r="BH70" s="310"/>
      <c r="BI70" s="777" t="s">
        <v>1006</v>
      </c>
      <c r="BJ70" s="778" t="s">
        <v>1007</v>
      </c>
      <c r="BK70" s="782"/>
      <c r="BL70" s="783" t="str">
        <f>IF(BK70="","",(VLOOKUP(BK70,'サイズ一覧(25年）'!$D:$AG,13,0)))</f>
        <v/>
      </c>
      <c r="BM70" s="812" t="str">
        <f>IF(BK70="","",VLOOKUP(BK70,'サイズ一覧(25年）'!$D:$AI,30,0))</f>
        <v/>
      </c>
      <c r="BN70" s="782" t="s">
        <v>1008</v>
      </c>
      <c r="BO70" s="783" t="str">
        <f>IF(BN70="","",(VLOOKUP(BN70,'サイズ一覧(25年）'!$D:$AG,13,0)))</f>
        <v/>
      </c>
      <c r="BP70" s="812">
        <f>IF(BN70="","",VLOOKUP(BN70,'サイズ一覧(25年）'!$D:$AI,30,0))</f>
        <v>29920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667" t="s">
        <v>864</v>
      </c>
      <c r="D71" s="668" t="s">
        <v>865</v>
      </c>
      <c r="E71" s="707"/>
      <c r="F71" s="707" t="str">
        <f>IF(E71="","",(VLOOKUP(E71,'サイズ一覧(25年）'!$D:$AG,13,0)))</f>
        <v/>
      </c>
      <c r="G71" s="671" t="str">
        <f>IF(E71="","",VLOOKUP(E71,'サイズ一覧(25年）'!$D:$AI,30,0))</f>
        <v/>
      </c>
      <c r="H71" s="705"/>
      <c r="I71" s="707" t="str">
        <f>IF(H71="","",(VLOOKUP(H71,'サイズ一覧(25年）'!$D:$AG,13,0)))</f>
        <v/>
      </c>
      <c r="J71" s="671" t="str">
        <f>IF(H71="","",VLOOKUP(H71,'サイズ一覧(25年）'!$D:$AI,30,0))</f>
        <v/>
      </c>
      <c r="K71" s="707" t="s">
        <v>866</v>
      </c>
      <c r="L71" s="707" t="str">
        <f>IF(K71="","",(VLOOKUP(K71,'サイズ一覧(25年）'!$D:$AG,13,0)))</f>
        <v>△</v>
      </c>
      <c r="M71" s="671">
        <f>IF(K71="","",VLOOKUP(K71,'サイズ一覧(25年）'!$D:$AI,30,0))</f>
        <v>39600</v>
      </c>
      <c r="N71" s="709"/>
      <c r="O71" s="707" t="str">
        <f>IF(N71="","",(VLOOKUP(N71,'サイズ一覧(25年）'!$D:$AG,13,0)))</f>
        <v/>
      </c>
      <c r="P71" s="671" t="str">
        <f>IF(N71="","",VLOOKUP(N71,'サイズ一覧(25年）'!$D:$AI,30,0))</f>
        <v/>
      </c>
      <c r="Q71" s="175"/>
      <c r="R71" s="319"/>
      <c r="S71" s="320"/>
      <c r="T71" s="731" t="s">
        <v>102</v>
      </c>
      <c r="U71" s="703" t="s">
        <v>348</v>
      </c>
      <c r="V71" s="702"/>
      <c r="W71" s="703" t="str">
        <f>IF(V71="","",(VLOOKUP(V71,'サイズ一覧(25年）'!$D:$AG,13,0)))</f>
        <v/>
      </c>
      <c r="X71" s="693" t="str">
        <f>IF(V71="","",VLOOKUP(V71,'サイズ一覧(25年）'!$D:$AI,30,0))</f>
        <v/>
      </c>
      <c r="Y71" s="702" t="s">
        <v>1256</v>
      </c>
      <c r="Z71" s="703" t="str">
        <f>IF(Y71="","",(VLOOKUP(Y71,'サイズ一覧(25年）'!$D:$AG,13,0)))</f>
        <v/>
      </c>
      <c r="AA71" s="693">
        <f>IF(Y71="","",VLOOKUP(Y71,'サイズ一覧(25年）'!$D:$AI,30,0))</f>
        <v>15840</v>
      </c>
      <c r="AB71" s="702"/>
      <c r="AC71" s="703" t="str">
        <f>IF(AB71="","",(VLOOKUP(AB71,'サイズ一覧(25年）'!$D:$AG,13,0)))</f>
        <v/>
      </c>
      <c r="AD71" s="693" t="str">
        <f>IF(AB71="","",VLOOKUP(AB71,'サイズ一覧(25年）'!$D:$AI,30,0))</f>
        <v/>
      </c>
      <c r="AE71" s="702"/>
      <c r="AF71" s="703" t="str">
        <f>IF(AE71="","",(VLOOKUP(AE71,'サイズ一覧(25年）'!$D:$AG,13,0)))</f>
        <v/>
      </c>
      <c r="AG71" s="704" t="str">
        <f>IF(AE71="","",VLOOKUP(AE71,'サイズ一覧(25年）'!$D:$AI,30,0))</f>
        <v/>
      </c>
      <c r="AH71" s="175"/>
      <c r="AI71" s="319"/>
      <c r="AJ71" s="320"/>
      <c r="AK71" s="700" t="s">
        <v>980</v>
      </c>
      <c r="AL71" s="734" t="s">
        <v>948</v>
      </c>
      <c r="AM71" s="729" t="s">
        <v>499</v>
      </c>
      <c r="AN71" s="736" t="str">
        <f>IF(AM71="","",(VLOOKUP(AM71,'サイズ一覧(25年）'!$D:$AG,13,0)))</f>
        <v/>
      </c>
      <c r="AO71" s="737">
        <f>IF(AM71="","",VLOOKUP(AM71,'サイズ一覧(25年）'!$D:$AI,30,0))</f>
        <v>44550</v>
      </c>
      <c r="AP71" s="738"/>
      <c r="AQ71" s="736" t="str">
        <f>IF(AP71="","",(VLOOKUP(AP71,'サイズ一覧(25年）'!$D:$AG,13,0)))</f>
        <v/>
      </c>
      <c r="AR71" s="739" t="str">
        <f>IF(AP71="","",VLOOKUP(AP71,'サイズ一覧(25年）'!$D:$AI,30,0))</f>
        <v/>
      </c>
      <c r="AS71" s="587"/>
      <c r="AT71" s="328"/>
      <c r="AU71" s="830"/>
      <c r="AV71" s="800"/>
      <c r="AW71" s="860" t="s">
        <v>754</v>
      </c>
      <c r="AX71" s="777" t="s">
        <v>563</v>
      </c>
      <c r="AY71" s="784" t="str">
        <f>IF(AX71="","",(VLOOKUP(AX71,'サイズ一覧(25年）'!$D:$AG,13,0)))</f>
        <v/>
      </c>
      <c r="AZ71" s="812">
        <f>IF(AX71="","",VLOOKUP(AX71,'サイズ一覧(25年）'!$D:$AI,30,0))</f>
        <v>20020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IF(BK71="","",VLOOKUP(BK71,'サイズ一覧(25年）'!$D:$AI,30,0))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IF(BN71="","",VLOOKUP(BN71,'サイズ一覧(25年）'!$D:$AI,30,0))</f>
        <v>20900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IF(E72="","",VLOOKUP(E72,'サイズ一覧(25年）'!$D:$AI,30,0))</f>
        <v>48510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IF(H72="","",VLOOKUP(H72,'サイズ一覧(25年）'!$D:$AI,30,0))</f>
        <v>44550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IF(K72="","",VLOOKUP(K72,'サイズ一覧(25年）'!$D:$AI,30,0))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IF(N72="","",VLOOKUP(N72,'サイズ一覧(25年）'!$D:$AI,30,0))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IF(V72="","",VLOOKUP(V72,'サイズ一覧(25年）'!$D:$AI,30,0))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IF(Y72="","",VLOOKUP(Y72,'サイズ一覧(25年）'!$D:$AI,30,0))</f>
        <v>18370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IF(AB72="","",VLOOKUP(AB72,'サイズ一覧(25年）'!$D:$AI,30,0))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IF(AE72="","",VLOOKUP(AE72,'サイズ一覧(25年）'!$D:$AI,30,0))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IF(AM72="","",VLOOKUP(AM72,'サイズ一覧(25年）'!$D:$AI,30,0))</f>
        <v>45760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IF(AP72="","",VLOOKUP(AP72,'サイズ一覧(25年）'!$D:$AI,30,0))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IF(AX72="","",VLOOKUP(AX72,'サイズ一覧(25年）'!$D:$AI,30,0))</f>
        <v>21450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740" t="s">
        <v>537</v>
      </c>
      <c r="D73" s="772" t="s">
        <v>468</v>
      </c>
      <c r="E73" s="736" t="s">
        <v>1763</v>
      </c>
      <c r="F73" s="736" t="str">
        <f>IF(E73="","",(VLOOKUP(E73,'サイズ一覧(25年）'!$D:$AG,13,0)))</f>
        <v>★⑨</v>
      </c>
      <c r="G73" s="773">
        <f>IF(E73="","",VLOOKUP(E73,'サイズ一覧(25年）'!$D:$AI,30,0))</f>
        <v>52140</v>
      </c>
      <c r="H73" s="734" t="s">
        <v>1824</v>
      </c>
      <c r="I73" s="736" t="str">
        <f>IF(H73="","",(VLOOKUP(H73,'サイズ一覧(25年）'!$D:$AG,13,0)))</f>
        <v>△★</v>
      </c>
      <c r="J73" s="773">
        <f>IF(H73="","",VLOOKUP(H73,'サイズ一覧(25年）'!$D:$AI,30,0))</f>
        <v>47740</v>
      </c>
      <c r="K73" s="736"/>
      <c r="L73" s="736" t="str">
        <f>IF(K73="","",(VLOOKUP(K73,'サイズ一覧(25年）'!$D:$AG,13,0)))</f>
        <v/>
      </c>
      <c r="M73" s="774" t="str">
        <f>IF(K73="","",VLOOKUP(K73,'サイズ一覧(25年）'!$D:$AI,30,0))</f>
        <v/>
      </c>
      <c r="N73" s="738"/>
      <c r="O73" s="703" t="str">
        <f>IF(N73="","",(VLOOKUP(N73,'サイズ一覧(25年）'!$D:$AG,13,0)))</f>
        <v/>
      </c>
      <c r="P73" s="704" t="str">
        <f>IF(N73="","",VLOOKUP(N73,'サイズ一覧(25年）'!$D:$AI,30,0))</f>
        <v/>
      </c>
      <c r="Q73" s="175"/>
      <c r="R73" s="525">
        <v>12</v>
      </c>
      <c r="S73" s="378">
        <v>70</v>
      </c>
      <c r="T73" s="771" t="s">
        <v>108</v>
      </c>
      <c r="U73" s="707" t="s">
        <v>358</v>
      </c>
      <c r="V73" s="709"/>
      <c r="W73" s="707" t="str">
        <f>IF(V73="","",(VLOOKUP(V73,'サイズ一覧(25年）'!$D:$AG,13,0)))</f>
        <v/>
      </c>
      <c r="X73" s="670" t="str">
        <f>IF(V73="","",VLOOKUP(V73,'サイズ一覧(25年）'!$D:$AI,30,0))</f>
        <v/>
      </c>
      <c r="Y73" s="709"/>
      <c r="Z73" s="707" t="str">
        <f>IF(Y73="","",(VLOOKUP(Y73,'サイズ一覧(25年）'!$D:$AG,13,0)))</f>
        <v/>
      </c>
      <c r="AA73" s="670" t="str">
        <f>IF(Y73="","",VLOOKUP(Y73,'サイズ一覧(25年）'!$D:$AI,30,0))</f>
        <v/>
      </c>
      <c r="AB73" s="709"/>
      <c r="AC73" s="707" t="str">
        <f>IF(AB73="","",(VLOOKUP(AB73,'サイズ一覧(25年）'!$D:$AG,13,0)))</f>
        <v/>
      </c>
      <c r="AD73" s="670" t="str">
        <f>IF(AB73="","",VLOOKUP(AB73,'サイズ一覧(25年）'!$D:$AI,30,0))</f>
        <v/>
      </c>
      <c r="AE73" s="709" t="s">
        <v>673</v>
      </c>
      <c r="AF73" s="707" t="str">
        <f>IF(AE73="","",(VLOOKUP(AE73,'サイズ一覧(25年）'!$D:$AG,13,0)))</f>
        <v/>
      </c>
      <c r="AG73" s="671">
        <f>IF(AE73="","",VLOOKUP(AE73,'サイズ一覧(25年）'!$D:$AI,30,0))</f>
        <v>10670</v>
      </c>
      <c r="AH73" s="175"/>
      <c r="AI73" s="319"/>
      <c r="AJ73" s="311"/>
      <c r="AK73" s="700" t="s">
        <v>981</v>
      </c>
      <c r="AL73" s="734" t="s">
        <v>892</v>
      </c>
      <c r="AM73" s="729" t="s">
        <v>699</v>
      </c>
      <c r="AN73" s="736" t="str">
        <f>IF(AM73="","",(VLOOKUP(AM73,'サイズ一覧(25年）'!$D:$AG,13,0)))</f>
        <v/>
      </c>
      <c r="AO73" s="737">
        <f>IF(AM73="","",VLOOKUP(AM73,'サイズ一覧(25年）'!$D:$AI,30,0))</f>
        <v>47960</v>
      </c>
      <c r="AP73" s="738"/>
      <c r="AQ73" s="736" t="str">
        <f>IF(AP73="","",(VLOOKUP(AP73,'サイズ一覧(25年）'!$D:$AG,13,0)))</f>
        <v/>
      </c>
      <c r="AR73" s="739" t="str">
        <f>IF(AP73="","",VLOOKUP(AP73,'サイズ一覧(25年）'!$D:$AI,30,0))</f>
        <v/>
      </c>
      <c r="AS73" s="587"/>
      <c r="AT73" s="328"/>
      <c r="AU73" s="830"/>
      <c r="AV73" s="800"/>
      <c r="AW73" s="861" t="s">
        <v>755</v>
      </c>
      <c r="AX73" s="777" t="s">
        <v>564</v>
      </c>
      <c r="AY73" s="784" t="str">
        <f>IF(AX73="","",(VLOOKUP(AX73,'サイズ一覧(25年）'!$D:$AG,13,0)))</f>
        <v/>
      </c>
      <c r="AZ73" s="728">
        <f>IF(AX73="","",VLOOKUP(AX73,'サイズ一覧(25年）'!$D:$AI,30,0))</f>
        <v>22440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IF(E74="","",VLOOKUP(E74,'サイズ一覧(25年）'!$D:$AI,30,0))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IF(H74="","",VLOOKUP(H74,'サイズ一覧(25年）'!$D:$AI,30,0))</f>
        <v>52470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IF(K74="","",VLOOKUP(K74,'サイズ一覧(25年）'!$D:$AI,30,0))</f>
        <v>49060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IF(N74="","",VLOOKUP(N74,'サイズ一覧(25年）'!$D:$AI,30,0))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IF(V74="","",VLOOKUP(V74,'サイズ一覧(25年）'!$D:$AI,30,0))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IF(Y74="","",VLOOKUP(Y74,'サイズ一覧(25年）'!$D:$AI,30,0))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IF(AB74="","",VLOOKUP(AB74,'サイズ一覧(25年）'!$D:$AI,30,0))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IF(AE74="","",VLOOKUP(AE74,'サイズ一覧(25年）'!$D:$AI,30,0))</f>
        <v>11880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IF(AM74="","",VLOOKUP(AM74,'サイズ一覧(25年）'!$D:$AI,30,0))</f>
        <v>37400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IF(AP74="","",VLOOKUP(AP74,'サイズ一覧(25年）'!$D:$AI,30,0))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IF(AX74="","",VLOOKUP(AX74,'サイズ一覧(25年）'!$D:$AI,30,0))</f>
        <v>22220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733"/>
      <c r="D75" s="704" t="s">
        <v>502</v>
      </c>
      <c r="E75" s="693" t="s">
        <v>1762</v>
      </c>
      <c r="F75" s="693" t="str">
        <f>IF(E75="","",(VLOOKUP(E75,'サイズ一覧(25年）'!$D:$AG,13,0)))</f>
        <v>★⑨</v>
      </c>
      <c r="G75" s="704">
        <f>IF(E75="","",VLOOKUP(E75,'サイズ一覧(25年）'!$D:$AI,30,0))</f>
        <v>55660</v>
      </c>
      <c r="H75" s="775"/>
      <c r="I75" s="693" t="str">
        <f>IF(H75="","",(VLOOKUP(H75,'サイズ一覧(25年）'!$D:$AG,13,0)))</f>
        <v/>
      </c>
      <c r="J75" s="704" t="str">
        <f>IF(H75="","",VLOOKUP(H75,'サイズ一覧(25年）'!$D:$AI,30,0))</f>
        <v/>
      </c>
      <c r="K75" s="693"/>
      <c r="L75" s="693" t="str">
        <f>IF(K75="","",(VLOOKUP(K75,'サイズ一覧(25年）'!$D:$AG,13,0)))</f>
        <v/>
      </c>
      <c r="M75" s="693" t="str">
        <f>IF(K75="","",VLOOKUP(K75,'サイズ一覧(25年）'!$D:$AI,30,0))</f>
        <v/>
      </c>
      <c r="N75" s="692"/>
      <c r="O75" s="693" t="str">
        <f>IF(N75="","",(VLOOKUP(N75,'サイズ一覧(25年）'!$D:$AG,13,0)))</f>
        <v/>
      </c>
      <c r="P75" s="704" t="str">
        <f>IF(N75="","",VLOOKUP(N75,'サイズ一覧(25年）'!$D:$AI,30,0))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740" t="s">
        <v>982</v>
      </c>
      <c r="AL75" s="730" t="s">
        <v>946</v>
      </c>
      <c r="AM75" s="731" t="s">
        <v>498</v>
      </c>
      <c r="AN75" s="703" t="str">
        <f>IF(AM75="","",(VLOOKUP(AM75,'サイズ一覧(25年）'!$D:$AG,13,0)))</f>
        <v/>
      </c>
      <c r="AO75" s="732">
        <f>IF(AM75="","",VLOOKUP(AM75,'サイズ一覧(25年）'!$D:$AI,30,0))</f>
        <v>40260</v>
      </c>
      <c r="AP75" s="702"/>
      <c r="AQ75" s="703" t="str">
        <f>IF(AP75="","",(VLOOKUP(AP75,'サイズ一覧(25年）'!$D:$AG,13,0)))</f>
        <v/>
      </c>
      <c r="AR75" s="696" t="str">
        <f>IF(AP75="","",VLOOKUP(AP75,'サイズ一覧(25年）'!$D:$AI,30,0))</f>
        <v/>
      </c>
      <c r="AS75" s="587"/>
      <c r="AT75" s="328"/>
      <c r="AU75" s="830"/>
      <c r="AV75" s="800"/>
      <c r="AW75" s="861" t="s">
        <v>756</v>
      </c>
      <c r="AX75" s="831" t="s">
        <v>566</v>
      </c>
      <c r="AY75" s="780" t="str">
        <f>IF(AX75="","",(VLOOKUP(AX75,'サイズ一覧(25年）'!$D:$AG,13,0)))</f>
        <v/>
      </c>
      <c r="AZ75" s="728">
        <f>IF(AX75="","",VLOOKUP(AX75,'サイズ一覧(25年）'!$D:$AI,30,0))</f>
        <v>22990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IF(E76="","",VLOOKUP(E76,'サイズ一覧(25年）'!$D:$AI,30,0))</f>
        <v>59510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IF(H76="","",VLOOKUP(H76,'サイズ一覧(25年）'!$D:$AI,30,0))</f>
        <v>54560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IF(K76="","",VLOOKUP(K76,'サイズ一覧(25年）'!$D:$AI,30,0))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IF(N76="","",VLOOKUP(N76,'サイズ一覧(25年）'!$D:$AI,30,0))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IF(AM76="","",VLOOKUP(AM76,'サイズ一覧(25年）'!$D:$AI,30,0))</f>
        <v>42570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IF(AP76="","",VLOOKUP(AP76,'サイズ一覧(25年）'!$D:$AI,30,0))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IF(AX76="","",VLOOKUP(AX76,'サイズ一覧(25年）'!$D:$AI,30,0))</f>
        <v>25520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740" t="s">
        <v>1472</v>
      </c>
      <c r="D77" s="701" t="s">
        <v>521</v>
      </c>
      <c r="E77" s="703"/>
      <c r="F77" s="703" t="str">
        <f>IF(E77="","",(VLOOKUP(E77,'サイズ一覧(25年）'!$D:$AG,13,0)))</f>
        <v/>
      </c>
      <c r="G77" s="704" t="str">
        <f>IF(E77="","",VLOOKUP(E77,'サイズ一覧(25年）'!$D:$AI,30,0))</f>
        <v/>
      </c>
      <c r="H77" s="730" t="s">
        <v>1170</v>
      </c>
      <c r="I77" s="703" t="str">
        <f>IF(H77="","",(VLOOKUP(H77,'サイズ一覧(25年）'!$D:$AG,13,0)))</f>
        <v>◇</v>
      </c>
      <c r="J77" s="704">
        <f>IF(H77="","",VLOOKUP(H77,'サイズ一覧(25年）'!$D:$AI,30,0))</f>
        <v>61270</v>
      </c>
      <c r="K77" s="703"/>
      <c r="L77" s="703" t="str">
        <f>IF(K77="","",(VLOOKUP(K77,'サイズ一覧(25年）'!$D:$AG,13,0)))</f>
        <v/>
      </c>
      <c r="M77" s="693" t="str">
        <f>IF(K77="","",VLOOKUP(K77,'サイズ一覧(25年）'!$D:$AI,30,0))</f>
        <v/>
      </c>
      <c r="N77" s="702"/>
      <c r="O77" s="703" t="str">
        <f>IF(N77="","",(VLOOKUP(N77,'サイズ一覧(25年）'!$D:$AG,13,0)))</f>
        <v/>
      </c>
      <c r="P77" s="704" t="str">
        <f>IF(N77="","",VLOOKUP(N77,'サイズ一覧(25年）'!$D:$AI,30,0))</f>
        <v/>
      </c>
      <c r="Q77" s="175"/>
      <c r="R77" s="1030" t="s">
        <v>413</v>
      </c>
      <c r="S77" s="1030" t="s">
        <v>414</v>
      </c>
      <c r="T77" s="1027" t="s">
        <v>937</v>
      </c>
      <c r="U77" s="992"/>
      <c r="V77" s="1027" t="s">
        <v>587</v>
      </c>
      <c r="W77" s="1013"/>
      <c r="X77" s="992"/>
      <c r="Y77" s="1027" t="s">
        <v>587</v>
      </c>
      <c r="Z77" s="1013"/>
      <c r="AA77" s="992"/>
      <c r="AB77" s="1027" t="s">
        <v>587</v>
      </c>
      <c r="AC77" s="1013"/>
      <c r="AD77" s="992"/>
      <c r="AH77" s="175"/>
      <c r="AI77" s="319"/>
      <c r="AJ77" s="311"/>
      <c r="AK77" s="724" t="s">
        <v>1341</v>
      </c>
      <c r="AL77" s="725" t="s">
        <v>748</v>
      </c>
      <c r="AM77" s="796" t="s">
        <v>1302</v>
      </c>
      <c r="AN77" s="721" t="str">
        <f>IF(AM77="","",(VLOOKUP(AM77,'サイズ一覧(25年）'!$D:$AG,13,0)))</f>
        <v/>
      </c>
      <c r="AO77" s="727">
        <f>IF(AM77="","",VLOOKUP(AM77,'サイズ一覧(25年）'!$D:$AI,30,0))</f>
        <v>44000</v>
      </c>
      <c r="AP77" s="720"/>
      <c r="AQ77" s="721" t="str">
        <f>IF(AP77="","",(VLOOKUP(AP77,'サイズ一覧(25年）'!$D:$AG,13,0)))</f>
        <v/>
      </c>
      <c r="AR77" s="728" t="str">
        <f>IF(AP77="","",VLOOKUP(AP77,'サイズ一覧(25年）'!$D:$AI,30,0))</f>
        <v/>
      </c>
      <c r="AS77" s="587"/>
      <c r="AT77" s="310"/>
      <c r="AU77" s="830"/>
      <c r="AV77" s="800"/>
      <c r="AW77" s="861" t="s">
        <v>1119</v>
      </c>
      <c r="AX77" s="831" t="s">
        <v>569</v>
      </c>
      <c r="AY77" s="780" t="str">
        <f>IF(AX77="","",(VLOOKUP(AX77,'サイズ一覧(25年）'!$D:$AG,13,0)))</f>
        <v/>
      </c>
      <c r="AZ77" s="728">
        <f>IF(AX77="","",VLOOKUP(AX77,'サイズ一覧(25年）'!$D:$AI,30,0))</f>
        <v>26840</v>
      </c>
      <c r="BD77" s="587"/>
      <c r="BE77" s="587"/>
      <c r="BF77" s="587"/>
      <c r="BG77" s="587"/>
      <c r="BH77" s="1030" t="s">
        <v>413</v>
      </c>
      <c r="BI77" s="1027" t="s">
        <v>1113</v>
      </c>
      <c r="BJ77" s="992"/>
      <c r="BK77" s="1028" t="s">
        <v>903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IF(E78="","",VLOOKUP(E78,'サイズ一覧(25年）'!$D:$AI,30,0))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IF(H78="","",VLOOKUP(H78,'サイズ一覧(25年）'!$D:$AI,30,0))</f>
        <v>65010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IF(K78="","",VLOOKUP(K78,'サイズ一覧(25年）'!$D:$AI,30,0))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IF(N78="","",VLOOKUP(N78,'サイズ一覧(25年）'!$D:$AI,30,0))</f>
        <v/>
      </c>
      <c r="Q78" s="175"/>
      <c r="R78" s="996"/>
      <c r="S78" s="996"/>
      <c r="T78" s="993"/>
      <c r="U78" s="994"/>
      <c r="V78" s="1033" t="s">
        <v>1247</v>
      </c>
      <c r="W78" s="1016"/>
      <c r="X78" s="994"/>
      <c r="Y78" s="1033" t="s">
        <v>670</v>
      </c>
      <c r="Z78" s="1016"/>
      <c r="AA78" s="994"/>
      <c r="AB78" s="103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IF(AM78="","",VLOOKUP(AM78,'サイズ一覧(25年）'!$D:$AI,30,0))</f>
        <v>42790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IF(AP78="","",VLOOKUP(AP78,'サイズ一覧(25年）'!$D:$AI,30,0))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IF(AX78="","",VLOOKUP(AX78,'サイズ一覧(25年）'!$D:$AI,30,0))</f>
        <v>13750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1028" t="s">
        <v>514</v>
      </c>
      <c r="BL78" s="998"/>
      <c r="BM78" s="999"/>
      <c r="BN78" s="1028" t="s">
        <v>515</v>
      </c>
      <c r="BO78" s="998"/>
      <c r="BP78" s="999"/>
      <c r="BQ78" s="1029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667" t="s">
        <v>1474</v>
      </c>
      <c r="D79" s="668" t="s">
        <v>538</v>
      </c>
      <c r="E79" s="707" t="s">
        <v>1767</v>
      </c>
      <c r="F79" s="707" t="str">
        <f>IF(E79="","",(VLOOKUP(E79,'サイズ一覧(25年）'!$D:$AG,13,0)))</f>
        <v>★⑨</v>
      </c>
      <c r="G79" s="671">
        <f>IF(E79="","",VLOOKUP(E79,'サイズ一覧(25年）'!$D:$AI,30,0))</f>
        <v>52690</v>
      </c>
      <c r="H79" s="705" t="s">
        <v>1840</v>
      </c>
      <c r="I79" s="707" t="str">
        <f>IF(H79="","",(VLOOKUP(H79,'サイズ一覧(25年）'!$D:$AG,13,0)))</f>
        <v>△★</v>
      </c>
      <c r="J79" s="671">
        <f>IF(H79="","",VLOOKUP(H79,'サイズ一覧(25年）'!$D:$AI,30,0))</f>
        <v>48290</v>
      </c>
      <c r="K79" s="707"/>
      <c r="L79" s="707" t="str">
        <f>IF(K79="","",(VLOOKUP(K79,'サイズ一覧(25年）'!$D:$AG,13,0)))</f>
        <v/>
      </c>
      <c r="M79" s="670" t="str">
        <f>IF(K79="","",VLOOKUP(K79,'サイズ一覧(25年）'!$D:$AI,30,0))</f>
        <v/>
      </c>
      <c r="N79" s="709"/>
      <c r="O79" s="707" t="str">
        <f>IF(N79="","",(VLOOKUP(N79,'サイズ一覧(25年）'!$D:$AG,13,0)))</f>
        <v/>
      </c>
      <c r="P79" s="671" t="str">
        <f>IF(N79="","",VLOOKUP(N79,'サイズ一覧(25年）'!$D:$AI,30,0))</f>
        <v/>
      </c>
      <c r="Q79" s="175"/>
      <c r="R79" s="306">
        <v>14</v>
      </c>
      <c r="S79" s="265">
        <v>80</v>
      </c>
      <c r="T79" s="771" t="s">
        <v>120</v>
      </c>
      <c r="U79" s="707" t="s">
        <v>336</v>
      </c>
      <c r="V79" s="709" t="s">
        <v>1264</v>
      </c>
      <c r="W79" s="707" t="str">
        <f>IF(V79="","",(VLOOKUP(V79,'サイズ一覧(25年）'!$D:$AG,13,0)))</f>
        <v/>
      </c>
      <c r="X79" s="670">
        <f>IF(V79="","",VLOOKUP(V79,'サイズ一覧(25年）'!$D:$AI,30,0))</f>
        <v>20130</v>
      </c>
      <c r="Y79" s="709"/>
      <c r="Z79" s="707" t="str">
        <f>IF(Y79="","",(VLOOKUP(Y79,'サイズ一覧(25年）'!$D:$AG,13,0)))</f>
        <v/>
      </c>
      <c r="AA79" s="670" t="str">
        <f>IF(Y79="","",VLOOKUP(Y79,'サイズ一覧(25年）'!$D:$AI,30,0))</f>
        <v/>
      </c>
      <c r="AB79" s="709"/>
      <c r="AC79" s="707" t="str">
        <f>IF(AB79="","",(VLOOKUP(AB79,'サイズ一覧(25年）'!$D:$AG,13,0)))</f>
        <v/>
      </c>
      <c r="AD79" s="671" t="str">
        <f>IF(AB79="","",VLOOKUP(AB79,'サイズ一覧(25年）'!$D:$AI,30,0))</f>
        <v/>
      </c>
      <c r="AH79" s="175"/>
      <c r="AI79" s="466"/>
      <c r="AJ79" s="311"/>
      <c r="AK79" s="676" t="s">
        <v>1513</v>
      </c>
      <c r="AL79" s="677" t="s">
        <v>1515</v>
      </c>
      <c r="AM79" s="832" t="s">
        <v>1512</v>
      </c>
      <c r="AN79" s="679" t="str">
        <f>IF(AM79="","",(VLOOKUP(AM79,'サイズ一覧(25年）'!$D:$AG,13,0)))</f>
        <v/>
      </c>
      <c r="AO79" s="680">
        <f>IF(AM79="","",VLOOKUP(AM79,'サイズ一覧(25年）'!$D:$AI,30,0))</f>
        <v>46090</v>
      </c>
      <c r="AP79" s="681"/>
      <c r="AQ79" s="679" t="str">
        <f>IF(AP79="","",(VLOOKUP(AP79,'サイズ一覧(25年）'!$D:$AG,13,0)))</f>
        <v/>
      </c>
      <c r="AR79" s="682" t="str">
        <f>IF(AP79="","",VLOOKUP(AP79,'サイズ一覧(25年）'!$D:$AI,30,0))</f>
        <v/>
      </c>
      <c r="AS79" s="587"/>
      <c r="AT79" s="328"/>
      <c r="AU79" s="830"/>
      <c r="AV79" s="800"/>
      <c r="AW79" s="861" t="s">
        <v>753</v>
      </c>
      <c r="AX79" s="831" t="s">
        <v>571</v>
      </c>
      <c r="AY79" s="785" t="str">
        <f>IF(AX79="","",(VLOOKUP(AX79,'サイズ一覧(25年）'!$D:$AG,13,0)))</f>
        <v/>
      </c>
      <c r="AZ79" s="728">
        <f>IF(AX79="","",VLOOKUP(AX79,'サイズ一覧(25年）'!$D:$AI,30,0))</f>
        <v>14080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IF(BK79="","",VLOOKUP(BK79,'サイズ一覧(25年）'!$D:$AI,30,0))</f>
        <v>23760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IF(BQ79="","",VLOOKUP(BQ79,'サイズ一覧(25年）'!$D:$AI,30,0))</f>
        <v>23760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IF(E80="","",VLOOKUP(E80,'サイズ一覧(25年）'!$D:$AI,30,0))</f>
        <v>58190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IF(H80="","",VLOOKUP(H80,'サイズ一覧(25年）'!$D:$AI,30,0))</f>
        <v>55000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IF(K80="","",VLOOKUP(K80,'サイズ一覧(25年）'!$D:$AI,30,0))</f>
        <v>51370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IF(N80="","",VLOOKUP(N80,'サイズ一覧(25年）'!$D:$AI,30,0))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IF(V80="","",VLOOKUP(V80,'サイズ一覧(25年）'!$D:$AI,30,0))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IF(Y80="","",VLOOKUP(Y80,'サイズ一覧(25年）'!$D:$AI,30,0))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IF(AB80="","",VLOOKUP(AB80,'サイズ一覧(25年）'!$D:$AI,30,0))</f>
        <v>18920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IF(AM80="","",VLOOKUP(AM80,'サイズ一覧(25年）'!$D:$AI,30,0))</f>
        <v>39050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IF(AP80="","",VLOOKUP(AP80,'サイズ一覧(25年）'!$D:$AI,30,0))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IF(AX80="","",VLOOKUP(AX80,'サイズ一覧(25年）'!$D:$AI,30,0))</f>
        <v>15840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IF(BK80="","",VLOOKUP(BK80,'サイズ一覧(25年）'!$D:$AI,30,0))</f>
        <v>26290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IF(BN80="","",VLOOKUP(BN80,'サイズ一覧(25年）'!$D:$AI,30,0))</f>
        <v>26290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IF(BQ80="","",VLOOKUP(BQ80,'サイズ一覧(25年）'!$D:$AI,30,0))</f>
        <v>26290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700" t="s">
        <v>1476</v>
      </c>
      <c r="D81" s="772" t="s">
        <v>419</v>
      </c>
      <c r="E81" s="736" t="s">
        <v>1765</v>
      </c>
      <c r="F81" s="736" t="str">
        <f>IF(E81="","",(VLOOKUP(E81,'サイズ一覧(25年）'!$D:$AG,13,0)))</f>
        <v>★⑨</v>
      </c>
      <c r="G81" s="773">
        <f>IF(E81="","",VLOOKUP(E81,'サイズ一覧(25年）'!$D:$AI,30,0))</f>
        <v>61270</v>
      </c>
      <c r="H81" s="734" t="s">
        <v>1174</v>
      </c>
      <c r="I81" s="736" t="str">
        <f>IF(H81="","",(VLOOKUP(H81,'サイズ一覧(25年）'!$D:$AG,13,0)))</f>
        <v>★</v>
      </c>
      <c r="J81" s="773">
        <f>IF(H81="","",VLOOKUP(H81,'サイズ一覧(25年）'!$D:$AI,30,0))</f>
        <v>57750</v>
      </c>
      <c r="K81" s="736"/>
      <c r="L81" s="736" t="str">
        <f>IF(K81="","",(VLOOKUP(K81,'サイズ一覧(25年）'!$D:$AG,13,0)))</f>
        <v/>
      </c>
      <c r="M81" s="774" t="str">
        <f>IF(K81="","",VLOOKUP(K81,'サイズ一覧(25年）'!$D:$AI,30,0))</f>
        <v/>
      </c>
      <c r="N81" s="738"/>
      <c r="O81" s="736" t="str">
        <f>IF(N81="","",(VLOOKUP(N81,'サイズ一覧(25年）'!$D:$AG,13,0)))</f>
        <v/>
      </c>
      <c r="P81" s="773" t="str">
        <f>IF(N81="","",VLOOKUP(N81,'サイズ一覧(25年）'!$D:$AI,30,0))</f>
        <v/>
      </c>
      <c r="Q81" s="175"/>
      <c r="R81" s="306">
        <v>13</v>
      </c>
      <c r="S81" s="265">
        <v>80</v>
      </c>
      <c r="T81" s="683" t="s">
        <v>104</v>
      </c>
      <c r="U81" s="685" t="s">
        <v>384</v>
      </c>
      <c r="V81" s="755"/>
      <c r="W81" s="747" t="str">
        <f>IF(V81="","",(VLOOKUP(V81,'サイズ一覧(25年）'!$D:$AG,13,0)))</f>
        <v/>
      </c>
      <c r="X81" s="768" t="str">
        <f>IF(V81="","",VLOOKUP(V81,'サイズ一覧(25年）'!$D:$AI,30,0))</f>
        <v/>
      </c>
      <c r="Y81" s="755" t="s">
        <v>666</v>
      </c>
      <c r="Z81" s="747" t="str">
        <f>IF(Y81="","",(VLOOKUP(Y81,'サイズ一覧(25年）'!$D:$AG,13,0)))</f>
        <v>△</v>
      </c>
      <c r="AA81" s="768">
        <f>IF(Y81="","",VLOOKUP(Y81,'サイズ一覧(25年）'!$D:$AI,30,0))</f>
        <v>11440</v>
      </c>
      <c r="AB81" s="755"/>
      <c r="AC81" s="747" t="str">
        <f>IF(AB81="","",(VLOOKUP(AB81,'サイズ一覧(25年）'!$D:$AG,13,0)))</f>
        <v/>
      </c>
      <c r="AD81" s="750" t="str">
        <f>IF(AB81="","",VLOOKUP(AB81,'サイズ一覧(25年）'!$D:$AI,30,0))</f>
        <v/>
      </c>
      <c r="AH81" s="175"/>
      <c r="AI81" s="319"/>
      <c r="AJ81" s="378">
        <v>60</v>
      </c>
      <c r="AK81" s="667" t="s">
        <v>983</v>
      </c>
      <c r="AL81" s="705" t="s">
        <v>522</v>
      </c>
      <c r="AM81" s="771"/>
      <c r="AN81" s="707" t="str">
        <f>IF(AM81="","",(VLOOKUP(AM81,'サイズ一覧(25年）'!$D:$AG,13,0)))</f>
        <v/>
      </c>
      <c r="AO81" s="708" t="str">
        <f>IF(AM81="","",VLOOKUP(AM81,'サイズ一覧(25年）'!$D:$AI,30,0))</f>
        <v/>
      </c>
      <c r="AP81" s="709" t="s">
        <v>1098</v>
      </c>
      <c r="AQ81" s="707" t="str">
        <f>IF(AP81="","",(VLOOKUP(AP81,'サイズ一覧(25年）'!$D:$AG,13,0)))</f>
        <v/>
      </c>
      <c r="AR81" s="710">
        <f>IF(AP81="","",VLOOKUP(AP81,'サイズ一覧(25年）'!$D:$AI,30,0))</f>
        <v>33660</v>
      </c>
      <c r="AS81" s="587"/>
      <c r="AT81" s="328"/>
      <c r="AU81" s="830"/>
      <c r="AV81" s="800"/>
      <c r="AW81" s="861" t="s">
        <v>760</v>
      </c>
      <c r="AX81" s="831" t="s">
        <v>573</v>
      </c>
      <c r="AY81" s="780" t="str">
        <f>IF(AX81="","",(VLOOKUP(AX81,'サイズ一覧(25年）'!$D:$AG,13,0)))</f>
        <v/>
      </c>
      <c r="AZ81" s="728">
        <f>IF(AX81="","",VLOOKUP(AX81,'サイズ一覧(25年）'!$D:$AI,30,0))</f>
        <v>16610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IF(BK81="","",VLOOKUP(BK81,'サイズ一覧(25年）'!$D:$AI,30,0))</f>
        <v>17600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IF(BN81="","",VLOOKUP(BN81,'サイズ一覧(25年）'!$D:$AI,30,0))</f>
        <v>17600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IF(BQ81="","",VLOOKUP(BQ81,'サイズ一覧(25年）'!$D:$AI,30,0))</f>
        <v>17600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IF(E82="","",VLOOKUP(E82,'サイズ一覧(25年）'!$D:$AI,30,0))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IF(H82="","",VLOOKUP(H82,'サイズ一覧(25年）'!$D:$AI,30,0))</f>
        <v>60610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IF(K82="","",VLOOKUP(K82,'サイズ一覧(25年）'!$D:$AI,30,0))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IF(N82="","",VLOOKUP(N82,'サイズ一覧(25年）'!$D:$AI,30,0))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IF(V82="","",VLOOKUP(V82,'サイズ一覧(25年）'!$D:$AI,30,0))</f>
        <v>12320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IF(Y82="","",VLOOKUP(Y82,'サイズ一覧(25年）'!$D:$AI,30,0))</f>
        <v>11440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IF(AB82="","",VLOOKUP(AB82,'サイズ一覧(25年）'!$D:$AI,30,0))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IF(AM82="","",VLOOKUP(AM82,'サイズ一覧(25年）'!$D:$AI,30,0))</f>
        <v>35640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IF(AP82="","",VLOOKUP(AP82,'サイズ一覧(25年）'!$D:$AI,30,0))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IF(AX82="","",VLOOKUP(AX82,'サイズ一覧(25年）'!$D:$AI,30,0))</f>
        <v>17050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673" t="s">
        <v>501</v>
      </c>
      <c r="D83" s="668" t="s">
        <v>502</v>
      </c>
      <c r="E83" s="707"/>
      <c r="F83" s="707" t="str">
        <f>IF(E83="","",(VLOOKUP(E83,'サイズ一覧(25年）'!$D:$AG,13,0)))</f>
        <v/>
      </c>
      <c r="G83" s="671" t="str">
        <f>IF(E83="","",VLOOKUP(E83,'サイズ一覧(25年）'!$D:$AI,30,0))</f>
        <v/>
      </c>
      <c r="H83" s="705"/>
      <c r="I83" s="707" t="str">
        <f>IF(H83="","",(VLOOKUP(H83,'サイズ一覧(25年）'!$D:$AG,13,0)))</f>
        <v/>
      </c>
      <c r="J83" s="671" t="str">
        <f>IF(H83="","",VLOOKUP(H83,'サイズ一覧(25年）'!$D:$AI,30,0))</f>
        <v/>
      </c>
      <c r="K83" s="707" t="s">
        <v>625</v>
      </c>
      <c r="L83" s="707" t="str">
        <f>IF(K83="","",(VLOOKUP(K83,'サイズ一覧(25年）'!$D:$AG,13,0)))</f>
        <v>△</v>
      </c>
      <c r="M83" s="670">
        <f>IF(K83="","",VLOOKUP(K83,'サイズ一覧(25年）'!$D:$AI,30,0))</f>
        <v>47520</v>
      </c>
      <c r="N83" s="709"/>
      <c r="O83" s="707" t="str">
        <f>IF(N83="","",(VLOOKUP(N83,'サイズ一覧(25年）'!$D:$AG,13,0)))</f>
        <v/>
      </c>
      <c r="P83" s="671" t="str">
        <f>IF(N83="","",VLOOKUP(N83,'サイズ一覧(25年）'!$D:$AI,30,0))</f>
        <v/>
      </c>
      <c r="Q83" s="175"/>
      <c r="R83" s="255"/>
      <c r="S83" s="348"/>
      <c r="T83" s="731" t="s">
        <v>106</v>
      </c>
      <c r="U83" s="703" t="s">
        <v>348</v>
      </c>
      <c r="V83" s="702" t="s">
        <v>1259</v>
      </c>
      <c r="W83" s="703" t="str">
        <f>IF(V83="","",(VLOOKUP(V83,'サイズ一覧(25年）'!$D:$AG,13,0)))</f>
        <v/>
      </c>
      <c r="X83" s="693">
        <f>IF(V83="","",VLOOKUP(V83,'サイズ一覧(25年）'!$D:$AI,30,0))</f>
        <v>14520</v>
      </c>
      <c r="Y83" s="702" t="s">
        <v>668</v>
      </c>
      <c r="Z83" s="703" t="str">
        <f>IF(Y83="","",(VLOOKUP(Y83,'サイズ一覧(25年）'!$D:$AG,13,0)))</f>
        <v>△</v>
      </c>
      <c r="AA83" s="693">
        <f>IF(Y83="","",VLOOKUP(Y83,'サイズ一覧(25年）'!$D:$AI,30,0))</f>
        <v>13310</v>
      </c>
      <c r="AB83" s="702"/>
      <c r="AC83" s="703" t="str">
        <f>IF(AB83="","",(VLOOKUP(AB83,'サイズ一覧(25年）'!$D:$AG,13,0)))</f>
        <v/>
      </c>
      <c r="AD83" s="750" t="str">
        <f>IF(AB83="","",VLOOKUP(AB83,'サイズ一覧(25年）'!$D:$AI,30,0))</f>
        <v/>
      </c>
      <c r="AH83" s="175"/>
      <c r="AI83" s="319"/>
      <c r="AJ83" s="320"/>
      <c r="AK83" s="718" t="s">
        <v>984</v>
      </c>
      <c r="AL83" s="766" t="s">
        <v>832</v>
      </c>
      <c r="AM83" s="752" t="s">
        <v>701</v>
      </c>
      <c r="AN83" s="747" t="str">
        <f>IF(AM83="","",(VLOOKUP(AM83,'サイズ一覧(25年）'!$D:$AG,13,0)))</f>
        <v/>
      </c>
      <c r="AO83" s="753">
        <f>IF(AM83="","",VLOOKUP(AM83,'サイズ一覧(25年）'!$D:$AI,30,0))</f>
        <v>38610</v>
      </c>
      <c r="AP83" s="755"/>
      <c r="AQ83" s="747" t="str">
        <f>IF(AP83="","",(VLOOKUP(AP83,'サイズ一覧(25年）'!$D:$AG,13,0)))</f>
        <v/>
      </c>
      <c r="AR83" s="756" t="str">
        <f>IF(AP83="","",VLOOKUP(AP83,'サイズ一覧(25年）'!$D:$AI,30,0))</f>
        <v/>
      </c>
      <c r="AS83" s="587"/>
      <c r="AT83" s="328"/>
      <c r="AU83" s="830"/>
      <c r="AV83" s="800"/>
      <c r="AW83" s="861" t="s">
        <v>752</v>
      </c>
      <c r="AX83" s="777" t="s">
        <v>575</v>
      </c>
      <c r="AY83" s="784" t="str">
        <f>IF(AX83="","",(VLOOKUP(AX83,'サイズ一覧(25年）'!$D:$AG,13,0)))</f>
        <v/>
      </c>
      <c r="AZ83" s="812">
        <f>IF(AX83="","",VLOOKUP(AX83,'サイズ一覧(25年）'!$D:$AI,30,0))</f>
        <v>18040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IF(E84="","",VLOOKUP(E84,'サイズ一覧(25年）'!$D:$AI,30,0))</f>
        <v>53790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IF(H84="","",VLOOKUP(H84,'サイズ一覧(25年）'!$D:$AI,30,0))</f>
        <v>50710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IF(K84="","",VLOOKUP(K84,'サイズ一覧(25年）'!$D:$AI,30,0))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IF(N84="","",VLOOKUP(N84,'サイズ一覧(25年）'!$D:$AI,30,0))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IF(V84="","",VLOOKUP(V84,'サイズ一覧(25年）'!$D:$AI,30,0))</f>
        <v>15950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IF(Y84="","",VLOOKUP(Y84,'サイズ一覧(25年）'!$D:$AI,30,0))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IF(AB84="","",VLOOKUP(AB84,'サイズ一覧(25年）'!$D:$AI,30,0))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IF(AM84="","",VLOOKUP(AM84,'サイズ一覧(25年）'!$D:$AI,30,0))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IF(AP84="","",VLOOKUP(AP84,'サイズ一覧(25年）'!$D:$AI,30,0))</f>
        <v>37620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IF(AX84="","",VLOOKUP(AX84,'サイズ一覧(25年）'!$D:$AI,30,0))</f>
        <v>20350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740" t="s">
        <v>1478</v>
      </c>
      <c r="D85" s="701" t="s">
        <v>521</v>
      </c>
      <c r="E85" s="703" t="s">
        <v>1769</v>
      </c>
      <c r="F85" s="703" t="str">
        <f>IF(E85="","",(VLOOKUP(E85,'サイズ一覧(25年）'!$D:$AG,13,0)))</f>
        <v>⑨</v>
      </c>
      <c r="G85" s="704">
        <f>IF(E85="","",VLOOKUP(E85,'サイズ一覧(25年）'!$D:$AI,30,0))</f>
        <v>55880</v>
      </c>
      <c r="H85" s="730" t="s">
        <v>1176</v>
      </c>
      <c r="I85" s="703" t="str">
        <f>IF(H85="","",(VLOOKUP(H85,'サイズ一覧(25年）'!$D:$AG,13,0)))</f>
        <v/>
      </c>
      <c r="J85" s="704">
        <f>IF(H85="","",VLOOKUP(H85,'サイズ一覧(25年）'!$D:$AI,30,0))</f>
        <v>52690</v>
      </c>
      <c r="K85" s="703" t="s">
        <v>626</v>
      </c>
      <c r="L85" s="703" t="str">
        <f>IF(K85="","",(VLOOKUP(K85,'サイズ一覧(25年）'!$D:$AG,13,0)))</f>
        <v>△</v>
      </c>
      <c r="M85" s="693">
        <f>IF(K85="","",VLOOKUP(K85,'サイズ一覧(25年）'!$D:$AI,30,0))</f>
        <v>49280</v>
      </c>
      <c r="N85" s="702"/>
      <c r="O85" s="703" t="str">
        <f>IF(N85="","",(VLOOKUP(N85,'サイズ一覧(25年）'!$D:$AG,13,0)))</f>
        <v/>
      </c>
      <c r="P85" s="704" t="str">
        <f>IF(N85="","",VLOOKUP(N85,'サイズ一覧(25年）'!$D:$AI,30,0))</f>
        <v/>
      </c>
      <c r="Q85" s="175"/>
      <c r="R85" s="306">
        <v>12</v>
      </c>
      <c r="S85" s="265">
        <v>80</v>
      </c>
      <c r="T85" s="771" t="s">
        <v>110</v>
      </c>
      <c r="U85" s="707" t="s">
        <v>393</v>
      </c>
      <c r="V85" s="709"/>
      <c r="W85" s="707" t="str">
        <f>IF(V85="","",(VLOOKUP(V85,'サイズ一覧(25年）'!$D:$AG,13,0)))</f>
        <v/>
      </c>
      <c r="X85" s="670" t="str">
        <f>IF(V85="","",VLOOKUP(V85,'サイズ一覧(25年）'!$D:$AI,30,0))</f>
        <v/>
      </c>
      <c r="Y85" s="709"/>
      <c r="Z85" s="707" t="str">
        <f>IF(Y85="","",(VLOOKUP(Y85,'サイズ一覧(25年）'!$D:$AG,13,0)))</f>
        <v/>
      </c>
      <c r="AA85" s="670" t="str">
        <f>IF(Y85="","",VLOOKUP(Y85,'サイズ一覧(25年）'!$D:$AI,30,0))</f>
        <v/>
      </c>
      <c r="AB85" s="709" t="s">
        <v>675</v>
      </c>
      <c r="AC85" s="707" t="str">
        <f>IF(AB85="","",(VLOOKUP(AB85,'サイズ一覧(25年）'!$D:$AG,13,0)))</f>
        <v/>
      </c>
      <c r="AD85" s="671">
        <f>IF(AB85="","",VLOOKUP(AB85,'サイズ一覧(25年）'!$D:$AI,30,0))</f>
        <v>9570</v>
      </c>
      <c r="AH85" s="175"/>
      <c r="AI85" s="319"/>
      <c r="AJ85" s="320">
        <v>65</v>
      </c>
      <c r="AK85" s="667" t="s">
        <v>747</v>
      </c>
      <c r="AL85" s="705" t="s">
        <v>529</v>
      </c>
      <c r="AM85" s="771" t="s">
        <v>702</v>
      </c>
      <c r="AN85" s="707" t="str">
        <f>IF(AM85="","",(VLOOKUP(AM85,'サイズ一覧(25年）'!$D:$AG,13,0)))</f>
        <v/>
      </c>
      <c r="AO85" s="708">
        <f>IF(AM85="","",VLOOKUP(AM85,'サイズ一覧(25年）'!$D:$AI,30,0))</f>
        <v>34540</v>
      </c>
      <c r="AP85" s="709"/>
      <c r="AQ85" s="707" t="str">
        <f>IF(AP85="","",(VLOOKUP(AP85,'サイズ一覧(25年）'!$D:$AG,13,0)))</f>
        <v/>
      </c>
      <c r="AR85" s="710" t="str">
        <f>IF(AP85="","",VLOOKUP(AP85,'サイズ一覧(25年）'!$D:$AI,30,0))</f>
        <v/>
      </c>
      <c r="AS85" s="587"/>
      <c r="AT85" s="328">
        <v>12</v>
      </c>
      <c r="AU85" s="825" t="s">
        <v>111</v>
      </c>
      <c r="AV85" s="826"/>
      <c r="AW85" s="858" t="s">
        <v>762</v>
      </c>
      <c r="AX85" s="827" t="s">
        <v>577</v>
      </c>
      <c r="AY85" s="760" t="str">
        <f>IF(AX85="","",(VLOOKUP(AX85,'サイズ一覧(25年）'!$D:$AG,13,0)))</f>
        <v/>
      </c>
      <c r="AZ85" s="710">
        <f>IF(AX85="","",VLOOKUP(AX85,'サイズ一覧(25年）'!$D:$AI,30,0))</f>
        <v>10780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IF(E86="","",VLOOKUP(E86,'サイズ一覧(25年）'!$D:$AI,30,0))</f>
        <v>59070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IF(H86="","",VLOOKUP(H86,'サイズ一覧(25年）'!$D:$AI,30,0))</f>
        <v>55770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IF(K86="","",VLOOKUP(K86,'サイズ一覧(25年）'!$D:$AI,30,0))</f>
        <v>52140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IF(N86="","",VLOOKUP(N86,'サイズ一覧(25年）'!$D:$AI,30,0))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IF(V86="","",VLOOKUP(V86,'サイズ一覧(25年）'!$D:$AI,30,0))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IF(Y86="","",VLOOKUP(Y86,'サイズ一覧(25年）'!$D:$AI,30,0))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IF(AB86="","",VLOOKUP(AB86,'サイズ一覧(25年）'!$D:$AI,30,0))</f>
        <v>10560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IF(AM86="","",VLOOKUP(AM86,'サイズ一覧(25年）'!$D:$AI,30,0))</f>
        <v>31460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IF(AP86="","",VLOOKUP(AP86,'サイズ一覧(25年）'!$D:$AI,30,0))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IF(AX86="","",VLOOKUP(AX86,'サイズ一覧(25年）'!$D:$AI,30,0))</f>
        <v>13860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724" t="s">
        <v>901</v>
      </c>
      <c r="D87" s="719" t="s">
        <v>529</v>
      </c>
      <c r="E87" s="721"/>
      <c r="F87" s="721" t="str">
        <f>IF(E87="","",(VLOOKUP(E87,'サイズ一覧(25年）'!$D:$AG,13,0)))</f>
        <v/>
      </c>
      <c r="G87" s="722" t="str">
        <f>IF(E87="","",VLOOKUP(E87,'サイズ一覧(25年）'!$D:$AI,30,0))</f>
        <v/>
      </c>
      <c r="H87" s="725" t="s">
        <v>1178</v>
      </c>
      <c r="I87" s="721" t="str">
        <f>IF(H87="","",(VLOOKUP(H87,'サイズ一覧(25年）'!$D:$AG,13,0)))</f>
        <v>△◇</v>
      </c>
      <c r="J87" s="722">
        <f>IF(H87="","",VLOOKUP(H87,'サイズ一覧(25年）'!$D:$AI,30,0))</f>
        <v>56980</v>
      </c>
      <c r="K87" s="721"/>
      <c r="L87" s="721" t="str">
        <f>IF(K87="","",(VLOOKUP(K87,'サイズ一覧(25年）'!$D:$AG,13,0)))</f>
        <v/>
      </c>
      <c r="M87" s="723" t="str">
        <f>IF(K87="","",VLOOKUP(K87,'サイズ一覧(25年）'!$D:$AI,30,0))</f>
        <v/>
      </c>
      <c r="N87" s="720"/>
      <c r="O87" s="721" t="str">
        <f>IF(N87="","",(VLOOKUP(N87,'サイズ一覧(25年）'!$D:$AG,13,0)))</f>
        <v/>
      </c>
      <c r="P87" s="722" t="str">
        <f>IF(N87="","",VLOOKUP(N87,'サイズ一覧(25年）'!$D:$AI,30,0))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733"/>
      <c r="AL87" s="730" t="s">
        <v>1811</v>
      </c>
      <c r="AM87" s="731" t="s">
        <v>1812</v>
      </c>
      <c r="AN87" s="703" t="str">
        <f>IF(AM87="","",(VLOOKUP(AM87,'サイズ一覧(25年）'!$D:$AG,13,0)))</f>
        <v/>
      </c>
      <c r="AO87" s="732">
        <f>IF(AM87="","",VLOOKUP(AM87,'サイズ一覧(25年）'!$D:$AI,30,0))</f>
        <v>33330</v>
      </c>
      <c r="AP87" s="702"/>
      <c r="AQ87" s="703" t="str">
        <f>IF(AP87="","",(VLOOKUP(AP87,'サイズ一覧(25年）'!$D:$AG,13,0)))</f>
        <v/>
      </c>
      <c r="AR87" s="696" t="str">
        <f>IF(AP87="","",VLOOKUP(AP87,'サイズ一覧(25年）'!$D:$AI,30,0))</f>
        <v/>
      </c>
      <c r="AS87" s="587"/>
      <c r="AT87" s="328"/>
      <c r="AU87" s="825" t="s">
        <v>585</v>
      </c>
      <c r="AV87" s="826"/>
      <c r="AW87" s="858" t="s">
        <v>764</v>
      </c>
      <c r="AX87" s="827" t="s">
        <v>579</v>
      </c>
      <c r="AY87" s="760" t="str">
        <f>IF(AX87="","",(VLOOKUP(AX87,'サイズ一覧(25年）'!$D:$AG,13,0)))</f>
        <v/>
      </c>
      <c r="AZ87" s="710">
        <f>IF(AX87="","",VLOOKUP(AX87,'サイズ一覧(25年）'!$D:$AI,30,0))</f>
        <v>15070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IF(E88="","",VLOOKUP(E88,'サイズ一覧(25年）'!$D:$AI,30,0))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IF(H88="","",VLOOKUP(H88,'サイズ一覧(25年）'!$D:$AI,30,0))</f>
        <v>42570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IF(K88="","",VLOOKUP(K88,'サイズ一覧(25年）'!$D:$AI,30,0))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IF(N88="","",VLOOKUP(N88,'サイズ一覧(25年）'!$D:$AI,30,0))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IF(AM88="","",VLOOKUP(AM88,'サイズ一覧(25年）'!$D:$AI,30,0))</f>
        <v>36190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IF(AP88="","",VLOOKUP(AP88,'サイズ一覧(25年）'!$D:$AI,30,0))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IF(AX88="","",VLOOKUP(AX88,'サイズ一覧(25年）'!$D:$AI,30,0))</f>
        <v>15840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724" t="s">
        <v>505</v>
      </c>
      <c r="D89" s="719" t="s">
        <v>506</v>
      </c>
      <c r="E89" s="721"/>
      <c r="F89" s="721" t="str">
        <f>IF(E89="","",(VLOOKUP(E89,'サイズ一覧(25年）'!$D:$AG,13,0)))</f>
        <v/>
      </c>
      <c r="G89" s="722" t="str">
        <f>IF(E89="","",VLOOKUP(E89,'サイズ一覧(25年）'!$D:$AI,30,0))</f>
        <v/>
      </c>
      <c r="H89" s="725"/>
      <c r="I89" s="721" t="str">
        <f>IF(H89="","",(VLOOKUP(H89,'サイズ一覧(25年）'!$D:$AG,13,0)))</f>
        <v/>
      </c>
      <c r="J89" s="722" t="str">
        <f>IF(H89="","",VLOOKUP(H89,'サイズ一覧(25年）'!$D:$AI,30,0))</f>
        <v/>
      </c>
      <c r="K89" s="721"/>
      <c r="L89" s="721" t="str">
        <f>IF(K89="","",(VLOOKUP(K89,'サイズ一覧(25年）'!$D:$AG,13,0)))</f>
        <v/>
      </c>
      <c r="M89" s="723" t="str">
        <f>IF(K89="","",VLOOKUP(K89,'サイズ一覧(25年）'!$D:$AI,30,0))</f>
        <v/>
      </c>
      <c r="N89" s="720" t="s">
        <v>540</v>
      </c>
      <c r="O89" s="721" t="str">
        <f>IF(N89="","",(VLOOKUP(N89,'サイズ一覧(25年）'!$D:$AG,13,0)))</f>
        <v>△★</v>
      </c>
      <c r="P89" s="722">
        <f>IF(N89="","",VLOOKUP(N89,'サイズ一覧(25年）'!$D:$AI,30,0))</f>
        <v>41250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740" t="s">
        <v>152</v>
      </c>
      <c r="AL89" s="730" t="s">
        <v>381</v>
      </c>
      <c r="AM89" s="683" t="s">
        <v>432</v>
      </c>
      <c r="AN89" s="685" t="str">
        <f>IF(AM89="","",(VLOOKUP(AM89,'サイズ一覧(25年）'!$D:$AG,13,0)))</f>
        <v/>
      </c>
      <c r="AO89" s="686">
        <f>IF(AM89="","",VLOOKUP(AM89,'サイズ一覧(25年）'!$D:$AI,30,0))</f>
        <v>38390</v>
      </c>
      <c r="AP89" s="688"/>
      <c r="AQ89" s="685" t="str">
        <f>IF(AP89="","",(VLOOKUP(AP89,'サイズ一覧(25年）'!$D:$AG,13,0)))</f>
        <v/>
      </c>
      <c r="AR89" s="696" t="str">
        <f>IF(AP89="","",VLOOKUP(AP89,'サイズ一覧(25年）'!$D:$AI,30,0))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IF(E90="","",VLOOKUP(E90,'サイズ一覧(25年）'!$D:$AI,30,0))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IF(H90="","",VLOOKUP(H90,'サイズ一覧(25年）'!$D:$AI,30,0))</f>
        <v>35530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IF(K90="","",VLOOKUP(K90,'サイズ一覧(25年）'!$D:$AI,30,0))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IF(N90="","",VLOOKUP(N90,'サイズ一覧(25年）'!$D:$AI,30,0))</f>
        <v/>
      </c>
      <c r="Q90" s="175"/>
      <c r="R90" s="1030" t="s">
        <v>413</v>
      </c>
      <c r="S90" s="1030" t="s">
        <v>414</v>
      </c>
      <c r="T90" s="1027" t="s">
        <v>937</v>
      </c>
      <c r="U90" s="992"/>
      <c r="V90" s="1027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IF(AM90="","",VLOOKUP(AM90,'サイズ一覧(25年）'!$D:$AI,30,0))</f>
        <v>39930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IF(AP90="","",VLOOKUP(AP90,'サイズ一覧(25年）'!$D:$AI,30,0))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733" t="s">
        <v>867</v>
      </c>
      <c r="D91" s="749" t="s">
        <v>536</v>
      </c>
      <c r="E91" s="685"/>
      <c r="F91" s="685" t="str">
        <f>IF(E91="","",(VLOOKUP(E91,'サイズ一覧(25年）'!$D:$AG,13,0)))</f>
        <v/>
      </c>
      <c r="G91" s="704" t="str">
        <f>IF(E91="","",VLOOKUP(E91,'サイズ一覧(25年）'!$D:$AI,30,0))</f>
        <v/>
      </c>
      <c r="H91" s="684"/>
      <c r="I91" s="685" t="str">
        <f>IF(H91="","",(VLOOKUP(H91,'サイズ一覧(25年）'!$D:$AG,13,0)))</f>
        <v/>
      </c>
      <c r="J91" s="704" t="str">
        <f>IF(H91="","",VLOOKUP(H91,'サイズ一覧(25年）'!$D:$AI,30,0))</f>
        <v/>
      </c>
      <c r="K91" s="685" t="s">
        <v>868</v>
      </c>
      <c r="L91" s="685" t="str">
        <f>IF(K91="","",(VLOOKUP(K91,'サイズ一覧(25年）'!$D:$AG,13,0)))</f>
        <v/>
      </c>
      <c r="M91" s="693">
        <f>IF(K91="","",VLOOKUP(K91,'サイズ一覧(25年）'!$D:$AI,30,0))</f>
        <v>40480</v>
      </c>
      <c r="N91" s="688"/>
      <c r="O91" s="685" t="str">
        <f>IF(N91="","",(VLOOKUP(N91,'サイズ一覧(25年）'!$D:$AG,13,0)))</f>
        <v/>
      </c>
      <c r="P91" s="750" t="str">
        <f>IF(N91="","",VLOOKUP(N91,'サイズ一覧(25年）'!$D:$AI,30,0))</f>
        <v/>
      </c>
      <c r="Q91" s="175"/>
      <c r="R91" s="996"/>
      <c r="S91" s="996"/>
      <c r="T91" s="993"/>
      <c r="U91" s="994"/>
      <c r="V91" s="103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700" t="s">
        <v>154</v>
      </c>
      <c r="AL91" s="734" t="s">
        <v>986</v>
      </c>
      <c r="AM91" s="729" t="s">
        <v>703</v>
      </c>
      <c r="AN91" s="736" t="str">
        <f>IF(AM91="","",(VLOOKUP(AM91,'サイズ一覧(25年）'!$D:$AG,13,0)))</f>
        <v/>
      </c>
      <c r="AO91" s="737">
        <f>IF(AM91="","",VLOOKUP(AM91,'サイズ一覧(25年）'!$D:$AI,30,0))</f>
        <v>41140</v>
      </c>
      <c r="AP91" s="738"/>
      <c r="AQ91" s="736" t="str">
        <f>IF(AP91="","",(VLOOKUP(AP91,'サイズ一覧(25年）'!$D:$AG,13,0)))</f>
        <v/>
      </c>
      <c r="AR91" s="739" t="str">
        <f>IF(AP91="","",VLOOKUP(AP91,'サイズ一覧(25年）'!$D:$AI,30,0))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IF(E92="","",VLOOKUP(E92,'サイズ一覧(25年）'!$D:$AI,30,0))</f>
        <v>46090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IF(H92="","",VLOOKUP(H92,'サイズ一覧(25年）'!$D:$AI,30,0))</f>
        <v>42460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IF(K92="","",VLOOKUP(K92,'サイズ一覧(25年）'!$D:$AI,30,0))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IF(N92="","",VLOOKUP(N92,'サイズ一覧(25年）'!$D:$AI,30,0))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IF(V92="","",VLOOKUP(V92,'サイズ一覧(25年）'!$D:$AI,30,0))</f>
        <v>121330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IF(AM92="","",VLOOKUP(AM92,'サイズ一覧(25年）'!$D:$AI,30,0))</f>
        <v>44990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IF(AP92="","",VLOOKUP(AP92,'サイズ一覧(25年）'!$D:$AI,30,0))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740" t="s">
        <v>1481</v>
      </c>
      <c r="D93" s="701" t="s">
        <v>1470</v>
      </c>
      <c r="E93" s="703"/>
      <c r="F93" s="703" t="str">
        <f>IF(E93="","",(VLOOKUP(E93,'サイズ一覧(25年）'!$D:$AG,13,0)))</f>
        <v/>
      </c>
      <c r="G93" s="704" t="str">
        <f>IF(E93="","",VLOOKUP(E93,'サイズ一覧(25年）'!$D:$AI,30,0))</f>
        <v/>
      </c>
      <c r="H93" s="730"/>
      <c r="I93" s="703" t="str">
        <f>IF(H93="","",(VLOOKUP(H93,'サイズ一覧(25年）'!$D:$AG,13,0)))</f>
        <v/>
      </c>
      <c r="J93" s="704" t="str">
        <f>IF(H93="","",VLOOKUP(H93,'サイズ一覧(25年）'!$D:$AI,30,0))</f>
        <v/>
      </c>
      <c r="K93" s="703" t="s">
        <v>630</v>
      </c>
      <c r="L93" s="703" t="str">
        <f>IF(K93="","",(VLOOKUP(K93,'サイズ一覧(25年）'!$D:$AG,13,0)))</f>
        <v/>
      </c>
      <c r="M93" s="693">
        <f>IF(K93="","",VLOOKUP(K93,'サイズ一覧(25年）'!$D:$AI,30,0))</f>
        <v>46200</v>
      </c>
      <c r="N93" s="702"/>
      <c r="O93" s="703" t="str">
        <f>IF(N93="","",(VLOOKUP(N93,'サイズ一覧(25年）'!$D:$AG,13,0)))</f>
        <v/>
      </c>
      <c r="P93" s="704" t="str">
        <f>IF(N93="","",VLOOKUP(N93,'サイズ一覧(25年）'!$D:$AI,30,0))</f>
        <v/>
      </c>
      <c r="Q93" s="175"/>
      <c r="R93" s="632"/>
      <c r="S93" s="633">
        <v>45</v>
      </c>
      <c r="T93" s="835" t="s">
        <v>873</v>
      </c>
      <c r="U93" s="797" t="s">
        <v>529</v>
      </c>
      <c r="V93" s="836" t="s">
        <v>878</v>
      </c>
      <c r="W93" s="797" t="str">
        <f>IF(V93="","",(VLOOKUP(V93,'サイズ一覧(25年）'!$D:$AG,13,0)))</f>
        <v>◇</v>
      </c>
      <c r="X93" s="680">
        <f>IF(V93="","",VLOOKUP(V93,'サイズ一覧(25年）'!$D:$AI,30,0))</f>
        <v>84480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673" t="s">
        <v>988</v>
      </c>
      <c r="AL93" s="833" t="s">
        <v>948</v>
      </c>
      <c r="AM93" s="711"/>
      <c r="AN93" s="675" t="str">
        <f>IF(AM93="","",(VLOOKUP(AM93,'サイズ一覧(25年）'!$D:$AG,13,0)))</f>
        <v/>
      </c>
      <c r="AO93" s="743" t="str">
        <f>IF(AM93="","",VLOOKUP(AM93,'サイズ一覧(25年）'!$D:$AI,30,0))</f>
        <v/>
      </c>
      <c r="AP93" s="674" t="s">
        <v>1102</v>
      </c>
      <c r="AQ93" s="707" t="str">
        <f>IF(AP93="","",(VLOOKUP(AP93,'サイズ一覧(25年）'!$D:$AG,13,0)))</f>
        <v/>
      </c>
      <c r="AR93" s="834">
        <f>IF(AP93="","",VLOOKUP(AP93,'サイズ一覧(25年）'!$D:$AI,30,0))</f>
        <v>36630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IF(E94="","",VLOOKUP(E94,'サイズ一覧(25年）'!$D:$AI,30,0))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IF(H94="","",VLOOKUP(H94,'サイズ一覧(25年）'!$D:$AI,30,0))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IF(K94="","",VLOOKUP(K94,'サイズ一覧(25年）'!$D:$AI,30,0))</f>
        <v>52470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IF(N94="","",VLOOKUP(N94,'サイズ一覧(25年）'!$D:$AI,30,0))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IF(V94="","",VLOOKUP(V94,'サイズ一覧(25年）'!$D:$AI,30,0))</f>
        <v>79750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IF(AM94="","",VLOOKUP(AM94,'サイズ一覧(25年）'!$D:$AI,30,0))</f>
        <v>36520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IF(AP94="","",VLOOKUP(AP94,'サイズ一覧(25年）'!$D:$AI,30,0))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667" t="s">
        <v>509</v>
      </c>
      <c r="D95" s="668" t="s">
        <v>510</v>
      </c>
      <c r="E95" s="707" t="s">
        <v>1780</v>
      </c>
      <c r="F95" s="707" t="str">
        <f>IF(E95="","",(VLOOKUP(E95,'サイズ一覧(25年）'!$D:$AG,13,0)))</f>
        <v>⑨</v>
      </c>
      <c r="G95" s="671">
        <f>IF(E95="","",VLOOKUP(E95,'サイズ一覧(25年）'!$D:$AI,30,0))</f>
        <v>42900</v>
      </c>
      <c r="H95" s="705" t="s">
        <v>1186</v>
      </c>
      <c r="I95" s="707" t="str">
        <f>IF(H95="","",(VLOOKUP(H95,'サイズ一覧(25年）'!$D:$AG,13,0)))</f>
        <v/>
      </c>
      <c r="J95" s="671">
        <f>IF(H95="","",VLOOKUP(H95,'サイズ一覧(25年）'!$D:$AI,30,0))</f>
        <v>40260</v>
      </c>
      <c r="K95" s="707"/>
      <c r="L95" s="707" t="str">
        <f>IF(K95="","",(VLOOKUP(K95,'サイズ一覧(25年）'!$D:$AG,13,0)))</f>
        <v/>
      </c>
      <c r="M95" s="670" t="str">
        <f>IF(K95="","",VLOOKUP(K95,'サイズ一覧(25年）'!$D:$AI,30,0))</f>
        <v/>
      </c>
      <c r="N95" s="709"/>
      <c r="O95" s="707" t="str">
        <f>IF(N95="","",(VLOOKUP(N95,'サイズ一覧(25年）'!$D:$AG,13,0)))</f>
        <v/>
      </c>
      <c r="P95" s="671" t="str">
        <f>IF(N95="","",VLOOKUP(N95,'サイズ一覧(25年）'!$D:$AI,30,0))</f>
        <v/>
      </c>
      <c r="Q95" s="175"/>
      <c r="R95" s="630">
        <v>18</v>
      </c>
      <c r="S95" s="631">
        <v>50</v>
      </c>
      <c r="T95" s="771" t="s">
        <v>285</v>
      </c>
      <c r="U95" s="707" t="s">
        <v>286</v>
      </c>
      <c r="V95" s="709" t="s">
        <v>287</v>
      </c>
      <c r="W95" s="707" t="str">
        <f>IF(V95="","",(VLOOKUP(V95,'サイズ一覧(25年）'!$D:$AG,13,0)))</f>
        <v/>
      </c>
      <c r="X95" s="708">
        <f>IF(V95="","",VLOOKUP(V95,'サイズ一覧(25年）'!$D:$AI,30,0))</f>
        <v>69410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IF(E96="","",VLOOKUP(E96,'サイズ一覧(25年）'!$D:$AI,30,0))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IF(H96="","",VLOOKUP(H96,'サイズ一覧(25年）'!$D:$AI,30,0))</f>
        <v>43450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IF(K96="","",VLOOKUP(K96,'サイズ一覧(25年）'!$D:$AI,30,0))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IF(N96="","",VLOOKUP(N96,'サイズ一覧(25年）'!$D:$AI,30,0))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IF(V96="","",VLOOKUP(V96,'サイズ一覧(25年）'!$D:$AI,30,0))</f>
        <v>57530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718"/>
      <c r="D97" s="701" t="s">
        <v>502</v>
      </c>
      <c r="E97" s="703" t="s">
        <v>1779</v>
      </c>
      <c r="F97" s="703" t="str">
        <f>IF(E97="","",(VLOOKUP(E97,'サイズ一覧(25年）'!$D:$AG,13,0)))</f>
        <v>★⑨</v>
      </c>
      <c r="G97" s="704">
        <f>IF(E97="","",VLOOKUP(E97,'サイズ一覧(25年）'!$D:$AI,30,0))</f>
        <v>46090</v>
      </c>
      <c r="H97" s="730"/>
      <c r="I97" s="703" t="str">
        <f>IF(H97="","",(VLOOKUP(H97,'サイズ一覧(25年）'!$D:$AG,13,0)))</f>
        <v/>
      </c>
      <c r="J97" s="704" t="str">
        <f>IF(H97="","",VLOOKUP(H97,'サイズ一覧(25年）'!$D:$AI,30,0))</f>
        <v/>
      </c>
      <c r="K97" s="703"/>
      <c r="L97" s="703" t="str">
        <f>IF(K97="","",(VLOOKUP(K97,'サイズ一覧(25年）'!$D:$AG,13,0)))</f>
        <v/>
      </c>
      <c r="M97" s="693" t="str">
        <f>IF(K97="","",VLOOKUP(K97,'サイズ一覧(25年）'!$D:$AI,30,0))</f>
        <v/>
      </c>
      <c r="N97" s="702"/>
      <c r="O97" s="703" t="str">
        <f>IF(N97="","",(VLOOKUP(N97,'サイズ一覧(25年）'!$D:$AG,13,0)))</f>
        <v/>
      </c>
      <c r="P97" s="704" t="str">
        <f>IF(N97="","",VLOOKUP(N97,'サイズ一覧(25年）'!$D:$AI,30,0))</f>
        <v/>
      </c>
      <c r="Q97" s="175"/>
      <c r="R97" s="636">
        <v>17</v>
      </c>
      <c r="S97" s="639">
        <v>55</v>
      </c>
      <c r="T97" s="711" t="s">
        <v>908</v>
      </c>
      <c r="U97" s="675" t="s">
        <v>533</v>
      </c>
      <c r="V97" s="674" t="s">
        <v>1120</v>
      </c>
      <c r="W97" s="675" t="str">
        <f>IF(V97="","",(VLOOKUP(V97,'サイズ一覧(25年）'!$D:$AG,13,0)))</f>
        <v/>
      </c>
      <c r="X97" s="743">
        <f>IF(V97="","",VLOOKUP(V97,'サイズ一覧(25年）'!$D:$AI,30,0))</f>
        <v>62370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IF(E98="","",VLOOKUP(E98,'サイズ一覧(25年）'!$D:$AI,30,0))</f>
        <v>49280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IF(H98="","",VLOOKUP(H98,'サイズ一覧(25年）'!$D:$AI,30,0))</f>
        <v>46420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IF(K98="","",VLOOKUP(K98,'サイズ一覧(25年）'!$D:$AI,30,0))</f>
        <v>43450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IF(N98="","",VLOOKUP(N98,'サイズ一覧(25年）'!$D:$AI,30,0))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IF(V98="","",VLOOKUP(V98,'サイズ一覧(25年）'!$D:$AI,30,0))</f>
        <v>44000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700" t="s">
        <v>1485</v>
      </c>
      <c r="D99" s="701" t="s">
        <v>538</v>
      </c>
      <c r="E99" s="703"/>
      <c r="F99" s="703" t="str">
        <f>IF(E99="","",(VLOOKUP(E99,'サイズ一覧(25年）'!$D:$AG,13,0)))</f>
        <v/>
      </c>
      <c r="G99" s="704" t="str">
        <f>IF(E99="","",VLOOKUP(E99,'サイズ一覧(25年）'!$D:$AI,30,0))</f>
        <v/>
      </c>
      <c r="H99" s="730" t="s">
        <v>1189</v>
      </c>
      <c r="I99" s="703" t="str">
        <f>IF(H99="","",(VLOOKUP(H99,'サイズ一覧(25年）'!$D:$AG,13,0)))</f>
        <v/>
      </c>
      <c r="J99" s="704">
        <f>IF(H99="","",VLOOKUP(H99,'サイズ一覧(25年）'!$D:$AI,30,0))</f>
        <v>49940</v>
      </c>
      <c r="K99" s="703"/>
      <c r="L99" s="703" t="str">
        <f>IF(K99="","",(VLOOKUP(K99,'サイズ一覧(25年）'!$D:$AG,13,0)))</f>
        <v/>
      </c>
      <c r="M99" s="693" t="str">
        <f>IF(K99="","",VLOOKUP(K99,'サイズ一覧(25年）'!$D:$AI,30,0))</f>
        <v/>
      </c>
      <c r="N99" s="702"/>
      <c r="O99" s="703" t="str">
        <f>IF(N99="","",(VLOOKUP(N99,'サイズ一覧(25年）'!$D:$AG,13,0)))</f>
        <v/>
      </c>
      <c r="P99" s="704" t="str">
        <f>IF(N99="","",VLOOKUP(N99,'サイズ一覧(25年）'!$D:$AI,30,0))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IF(E100="","",VLOOKUP(E100,'サイズ一覧(25年）'!$D:$AI,30,0))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IF(H100="","",VLOOKUP(H100,'サイズ一覧(25年）'!$D:$AI,30,0))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IF(K100="","",VLOOKUP(K100,'サイズ一覧(25年）'!$D:$AI,30,0))</f>
        <v>51260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IF(N100="","",VLOOKUP(N100,'サイズ一覧(25年）'!$D:$AI,30,0))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667" t="s">
        <v>1487</v>
      </c>
      <c r="D101" s="668" t="s">
        <v>1488</v>
      </c>
      <c r="E101" s="707"/>
      <c r="F101" s="707" t="str">
        <f>IF(E101="","",(VLOOKUP(E101,'サイズ一覧(25年）'!$D:$AG,13,0)))</f>
        <v/>
      </c>
      <c r="G101" s="671" t="str">
        <f>IF(E101="","",VLOOKUP(E101,'サイズ一覧(25年）'!$D:$AI,30,0))</f>
        <v/>
      </c>
      <c r="H101" s="705" t="s">
        <v>1827</v>
      </c>
      <c r="I101" s="707" t="str">
        <f>IF(H101="","",(VLOOKUP(H101,'サイズ一覧(25年）'!$D:$AG,13,0)))</f>
        <v/>
      </c>
      <c r="J101" s="671">
        <f>IF(H101="","",VLOOKUP(H101,'サイズ一覧(25年）'!$D:$AI,30,0))</f>
        <v>32340</v>
      </c>
      <c r="K101" s="707"/>
      <c r="L101" s="707" t="str">
        <f>IF(K101="","",(VLOOKUP(K101,'サイズ一覧(25年）'!$D:$AG,13,0)))</f>
        <v/>
      </c>
      <c r="M101" s="670" t="str">
        <f>IF(K101="","",VLOOKUP(K101,'サイズ一覧(25年）'!$D:$AI,30,0))</f>
        <v/>
      </c>
      <c r="N101" s="709"/>
      <c r="O101" s="707" t="str">
        <f>IF(N101="","",(VLOOKUP(N101,'サイズ一覧(25年）'!$D:$AG,13,0)))</f>
        <v/>
      </c>
      <c r="P101" s="671" t="str">
        <f>IF(N101="","",VLOOKUP(N101,'サイズ一覧(25年）'!$D:$AI,30,0))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IF(E102="","",VLOOKUP(E102,'サイズ一覧(25年）'!$D:$AI,30,0))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IF(H102="","",VLOOKUP(H102,'サイズ一覧(25年）'!$D:$AI,30,0))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IF(K102="","",VLOOKUP(K102,'サイズ一覧(25年）'!$D:$AI,30,0))</f>
        <v>35860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IF(N102="","",VLOOKUP(N102,'サイズ一覧(25年）'!$D:$AI,30,0))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667" t="s">
        <v>1491</v>
      </c>
      <c r="D103" s="668" t="s">
        <v>508</v>
      </c>
      <c r="E103" s="707" t="s">
        <v>1791</v>
      </c>
      <c r="F103" s="707" t="str">
        <f>IF(E103="","",(VLOOKUP(E103,'サイズ一覧(25年）'!$D:$AG,13,0)))</f>
        <v>⑨</v>
      </c>
      <c r="G103" s="671">
        <f>IF(E103="","",VLOOKUP(E103,'サイズ一覧(25年）'!$D:$AI,30,0))</f>
        <v>30910</v>
      </c>
      <c r="H103" s="705" t="s">
        <v>1828</v>
      </c>
      <c r="I103" s="707" t="str">
        <f>IF(H103="","",(VLOOKUP(H103,'サイズ一覧(25年）'!$D:$AG,13,0)))</f>
        <v/>
      </c>
      <c r="J103" s="671">
        <f>IF(H103="","",VLOOKUP(H103,'サイズ一覧(25年）'!$D:$AI,30,0))</f>
        <v>29260</v>
      </c>
      <c r="K103" s="707" t="s">
        <v>642</v>
      </c>
      <c r="L103" s="707" t="str">
        <f>IF(K103="","",(VLOOKUP(K103,'サイズ一覧(25年）'!$D:$AG,13,0)))</f>
        <v>△</v>
      </c>
      <c r="M103" s="670">
        <f>IF(K103="","",VLOOKUP(K103,'サイズ一覧(25年）'!$D:$AI,30,0))</f>
        <v>27390</v>
      </c>
      <c r="N103" s="709"/>
      <c r="O103" s="707" t="str">
        <f>IF(N103="","",(VLOOKUP(N103,'サイズ一覧(25年）'!$D:$AG,13,0)))</f>
        <v/>
      </c>
      <c r="P103" s="671" t="str">
        <f>IF(N103="","",VLOOKUP(N103,'サイズ一覧(25年）'!$D:$AI,30,0))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IF(E104="","",VLOOKUP(E104,'サイズ一覧(25年）'!$D:$AI,30,0))</f>
        <v>35310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IF(H104="","",VLOOKUP(H104,'サイズ一覧(25年）'!$D:$AI,30,0))</f>
        <v>32450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IF(K104="","",VLOOKUP(K104,'サイズ一覧(25年）'!$D:$AI,30,0))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IF(N104="","",VLOOKUP(N104,'サイズ一覧(25年）'!$D:$AI,30,0))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700" t="s">
        <v>1493</v>
      </c>
      <c r="D105" s="772" t="s">
        <v>1490</v>
      </c>
      <c r="E105" s="736" t="s">
        <v>1789</v>
      </c>
      <c r="F105" s="736" t="str">
        <f>IF(E105="","",(VLOOKUP(E105,'サイズ一覧(25年）'!$D:$AG,13,0)))</f>
        <v>⑩</v>
      </c>
      <c r="G105" s="773">
        <f>IF(E105="","",VLOOKUP(E105,'サイズ一覧(25年）'!$D:$AI,30,0))</f>
        <v>36410</v>
      </c>
      <c r="H105" s="734" t="s">
        <v>1202</v>
      </c>
      <c r="I105" s="736" t="str">
        <f>IF(H105="","",(VLOOKUP(H105,'サイズ一覧(25年）'!$D:$AG,13,0)))</f>
        <v/>
      </c>
      <c r="J105" s="773">
        <f>IF(H105="","",VLOOKUP(H105,'サイズ一覧(25年）'!$D:$AI,30,0))</f>
        <v>34430</v>
      </c>
      <c r="K105" s="736"/>
      <c r="L105" s="736" t="str">
        <f>IF(K105="","",(VLOOKUP(K105,'サイズ一覧(25年）'!$D:$AG,13,0)))</f>
        <v/>
      </c>
      <c r="M105" s="774" t="str">
        <f>IF(K105="","",VLOOKUP(K105,'サイズ一覧(25年）'!$D:$AI,30,0))</f>
        <v/>
      </c>
      <c r="N105" s="738"/>
      <c r="O105" s="736" t="str">
        <f>IF(N105="","",(VLOOKUP(N105,'サイズ一覧(25年）'!$D:$AG,13,0)))</f>
        <v/>
      </c>
      <c r="P105" s="773" t="str">
        <f>IF(N105="","",VLOOKUP(N105,'サイズ一覧(25年）'!$D:$AI,30,0))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IF(E106="","",VLOOKUP(E106,'サイズ一覧(25年）'!$D:$AI,30,0))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IF(H106="","",VLOOKUP(H106,'サイズ一覧(25年）'!$D:$AI,30,0))</f>
        <v>36410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IF(K106="","",VLOOKUP(K106,'サイズ一覧(25年）'!$D:$AI,30,0))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IF(N106="","",VLOOKUP(N106,'サイズ一覧(25年）'!$D:$AI,30,0))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724" t="s">
        <v>591</v>
      </c>
      <c r="D107" s="719" t="s">
        <v>468</v>
      </c>
      <c r="E107" s="721"/>
      <c r="F107" s="721" t="str">
        <f>IF(E107="","",(VLOOKUP(E107,'サイズ一覧(25年）'!$D:$AG,13,0)))</f>
        <v/>
      </c>
      <c r="G107" s="722" t="str">
        <f>IF(E107="","",VLOOKUP(E107,'サイズ一覧(25年）'!$D:$AI,30,0))</f>
        <v/>
      </c>
      <c r="H107" s="725"/>
      <c r="I107" s="721" t="str">
        <f>IF(H107="","",(VLOOKUP(H107,'サイズ一覧(25年）'!$D:$AG,13,0)))</f>
        <v/>
      </c>
      <c r="J107" s="722" t="str">
        <f>IF(H107="","",VLOOKUP(H107,'サイズ一覧(25年）'!$D:$AI,30,0))</f>
        <v/>
      </c>
      <c r="K107" s="721"/>
      <c r="L107" s="721" t="str">
        <f>IF(K107="","",(VLOOKUP(K107,'サイズ一覧(25年）'!$D:$AG,13,0)))</f>
        <v/>
      </c>
      <c r="M107" s="723" t="str">
        <f>IF(K107="","",VLOOKUP(K107,'サイズ一覧(25年）'!$D:$AI,30,0))</f>
        <v/>
      </c>
      <c r="N107" s="720" t="s">
        <v>544</v>
      </c>
      <c r="O107" s="721" t="str">
        <f>IF(N107="","",(VLOOKUP(N107,'サイズ一覧(25年）'!$D:$AG,13,0)))</f>
        <v>△</v>
      </c>
      <c r="P107" s="722">
        <f>IF(N107="","",VLOOKUP(N107,'サイズ一覧(25年）'!$D:$AI,30,0))</f>
        <v>34760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IF(E108="","",VLOOKUP(E108,'サイズ一覧(25年）'!$D:$AI,30,0))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IF(H108="","",VLOOKUP(H108,'サイズ一覧(25年）'!$D:$AI,30,0))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IF(K108="","",VLOOKUP(K108,'サイズ一覧(25年）'!$D:$AI,30,0))</f>
        <v>20680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IF(N108="","",VLOOKUP(N108,'サイズ一覧(25年）'!$D:$AI,30,0))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724" t="s">
        <v>1831</v>
      </c>
      <c r="D109" s="722" t="s">
        <v>1832</v>
      </c>
      <c r="E109" s="723" t="s">
        <v>1799</v>
      </c>
      <c r="F109" s="723" t="str">
        <f>IF(E109="","",(VLOOKUP(E109,'サイズ一覧(25年）'!$D:$AG,13,0)))</f>
        <v>⑨</v>
      </c>
      <c r="G109" s="722">
        <f>IF(E109="","",VLOOKUP(E109,'サイズ一覧(25年）'!$D:$AI,30,0))</f>
        <v>26620</v>
      </c>
      <c r="H109" s="785" t="s">
        <v>1216</v>
      </c>
      <c r="I109" s="723" t="str">
        <f>IF(H109="","",(VLOOKUP(H109,'サイズ一覧(25年）'!$D:$AG,13,0)))</f>
        <v/>
      </c>
      <c r="J109" s="722">
        <f>IF(H109="","",VLOOKUP(H109,'サイズ一覧(25年）'!$D:$AI,30,0))</f>
        <v>25080</v>
      </c>
      <c r="K109" s="723" t="s">
        <v>651</v>
      </c>
      <c r="L109" s="723" t="str">
        <f>IF(K109="","",(VLOOKUP(K109,'サイズ一覧(25年）'!$D:$AG,13,0)))</f>
        <v>△</v>
      </c>
      <c r="M109" s="723">
        <f>IF(K109="","",VLOOKUP(K109,'サイズ一覧(25年）'!$D:$AI,30,0))</f>
        <v>23540</v>
      </c>
      <c r="N109" s="779"/>
      <c r="O109" s="723" t="str">
        <f>IF(N109="","",(VLOOKUP(N109,'サイズ一覧(25年）'!$D:$AG,13,0)))</f>
        <v/>
      </c>
      <c r="P109" s="722" t="str">
        <f>IF(N109="","",VLOOKUP(N109,'サイズ一覧(25年）'!$D:$AI,30,0))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A1:AH1"/>
    <mergeCell ref="A8:A9"/>
    <mergeCell ref="B8:B9"/>
    <mergeCell ref="C8:D9"/>
    <mergeCell ref="E8:G8"/>
    <mergeCell ref="H8:J8"/>
    <mergeCell ref="K8:M8"/>
    <mergeCell ref="N8:P8"/>
    <mergeCell ref="R8:R9"/>
    <mergeCell ref="S8:S9"/>
    <mergeCell ref="Y9:AA9"/>
    <mergeCell ref="Y8:AA8"/>
    <mergeCell ref="AB8:AD8"/>
    <mergeCell ref="AE8:AG8"/>
    <mergeCell ref="AB9:AD9"/>
    <mergeCell ref="AE9:AG9"/>
    <mergeCell ref="E9:G9"/>
    <mergeCell ref="H9:J9"/>
    <mergeCell ref="K9:M9"/>
    <mergeCell ref="N9:P9"/>
    <mergeCell ref="V9:X9"/>
    <mergeCell ref="T8:U9"/>
    <mergeCell ref="V8:X8"/>
    <mergeCell ref="BD38:BF38"/>
    <mergeCell ref="R37:R38"/>
    <mergeCell ref="S37:S38"/>
    <mergeCell ref="V37:X37"/>
    <mergeCell ref="Y37:AA37"/>
    <mergeCell ref="AB37:AD37"/>
    <mergeCell ref="AE37:AG37"/>
    <mergeCell ref="V38:X38"/>
    <mergeCell ref="Y38:AA38"/>
    <mergeCell ref="AB38:AD38"/>
    <mergeCell ref="AE38:AG38"/>
    <mergeCell ref="AT37:AT38"/>
    <mergeCell ref="AU37:AW38"/>
    <mergeCell ref="AX37:AZ37"/>
    <mergeCell ref="BA37:BC37"/>
    <mergeCell ref="BD37:BF37"/>
    <mergeCell ref="AX38:AZ38"/>
    <mergeCell ref="BA38:BC38"/>
    <mergeCell ref="T37:U38"/>
    <mergeCell ref="AM8:AO8"/>
    <mergeCell ref="AP8:AR8"/>
    <mergeCell ref="AM9:AO9"/>
    <mergeCell ref="AP9:AR9"/>
    <mergeCell ref="AB60:AD60"/>
    <mergeCell ref="AE60:AG60"/>
    <mergeCell ref="V61:X61"/>
    <mergeCell ref="Y61:AA61"/>
    <mergeCell ref="AB61:AD61"/>
    <mergeCell ref="AE61:AG61"/>
    <mergeCell ref="R60:R61"/>
    <mergeCell ref="S60:S61"/>
    <mergeCell ref="V60:X60"/>
    <mergeCell ref="Y60:AA60"/>
    <mergeCell ref="AB77:AD77"/>
    <mergeCell ref="V78:X78"/>
    <mergeCell ref="Y78:AA78"/>
    <mergeCell ref="AB78:AD78"/>
    <mergeCell ref="Y77:AA77"/>
    <mergeCell ref="T60:U61"/>
    <mergeCell ref="R90:R91"/>
    <mergeCell ref="S90:S91"/>
    <mergeCell ref="V90:X90"/>
    <mergeCell ref="V91:X91"/>
    <mergeCell ref="R77:R78"/>
    <mergeCell ref="S77:S78"/>
    <mergeCell ref="V77:X77"/>
    <mergeCell ref="T77:U78"/>
    <mergeCell ref="T90:U91"/>
    <mergeCell ref="AI1:BG1"/>
    <mergeCell ref="BH1:CF1"/>
    <mergeCell ref="BH8:BH9"/>
    <mergeCell ref="BI8:BI9"/>
    <mergeCell ref="BJ8:BP8"/>
    <mergeCell ref="BQ8:BS8"/>
    <mergeCell ref="BT8:BY8"/>
    <mergeCell ref="BK9:BM9"/>
    <mergeCell ref="BN9:BP9"/>
    <mergeCell ref="BQ9:BS9"/>
    <mergeCell ref="BT9:BV9"/>
    <mergeCell ref="BW9:BY9"/>
    <mergeCell ref="AX9:AZ9"/>
    <mergeCell ref="BA9:BC9"/>
    <mergeCell ref="BD9:BF9"/>
    <mergeCell ref="AV8:AW9"/>
    <mergeCell ref="AX8:AZ8"/>
    <mergeCell ref="BA8:BC8"/>
    <mergeCell ref="BD8:BF8"/>
    <mergeCell ref="AT8:AT9"/>
    <mergeCell ref="AU8:AU9"/>
    <mergeCell ref="AI8:AI9"/>
    <mergeCell ref="AJ8:AJ9"/>
    <mergeCell ref="AK8:AL9"/>
    <mergeCell ref="AT56:AT57"/>
    <mergeCell ref="AU56:AU57"/>
    <mergeCell ref="AV56:AW57"/>
    <mergeCell ref="AX56:AZ56"/>
    <mergeCell ref="AX57:AZ57"/>
    <mergeCell ref="BH54:BH55"/>
    <mergeCell ref="BI54:BI55"/>
    <mergeCell ref="BJ54:BM54"/>
    <mergeCell ref="BN54:BP54"/>
    <mergeCell ref="BK55:BM55"/>
    <mergeCell ref="BN55:BP55"/>
    <mergeCell ref="BI77:BJ78"/>
    <mergeCell ref="BK77:BS77"/>
    <mergeCell ref="BK78:BM78"/>
    <mergeCell ref="BN78:BP78"/>
    <mergeCell ref="BQ78:BS78"/>
    <mergeCell ref="AT65:AT66"/>
    <mergeCell ref="AU65:AV66"/>
    <mergeCell ref="AX65:AZ65"/>
    <mergeCell ref="AX66:AZ66"/>
    <mergeCell ref="BH77:BH78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F189"/>
  <sheetViews>
    <sheetView showGridLines="0" view="pageBreakPreview" zoomScale="55" zoomScaleNormal="75" zoomScaleSheetLayoutView="55" workbookViewId="0">
      <selection activeCell="K9" sqref="K9:M9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4.87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3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3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3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1030" t="s">
        <v>413</v>
      </c>
      <c r="B8" s="1030" t="s">
        <v>414</v>
      </c>
      <c r="C8" s="1027" t="s">
        <v>937</v>
      </c>
      <c r="D8" s="992"/>
      <c r="E8" s="1027" t="s">
        <v>1457</v>
      </c>
      <c r="F8" s="1023"/>
      <c r="G8" s="1024"/>
      <c r="H8" s="1027" t="s">
        <v>587</v>
      </c>
      <c r="I8" s="1013"/>
      <c r="J8" s="992"/>
      <c r="K8" s="1027" t="s">
        <v>587</v>
      </c>
      <c r="L8" s="1013"/>
      <c r="M8" s="992"/>
      <c r="N8" s="1027" t="s">
        <v>587</v>
      </c>
      <c r="O8" s="1013"/>
      <c r="P8" s="992"/>
      <c r="Q8" s="139"/>
      <c r="R8" s="1030" t="s">
        <v>413</v>
      </c>
      <c r="S8" s="1030" t="s">
        <v>414</v>
      </c>
      <c r="T8" s="1027" t="s">
        <v>937</v>
      </c>
      <c r="U8" s="992"/>
      <c r="V8" s="1027" t="s">
        <v>587</v>
      </c>
      <c r="W8" s="1023"/>
      <c r="X8" s="1024"/>
      <c r="Y8" s="1027" t="s">
        <v>587</v>
      </c>
      <c r="Z8" s="1013"/>
      <c r="AA8" s="992"/>
      <c r="AB8" s="1027" t="s">
        <v>587</v>
      </c>
      <c r="AC8" s="1013"/>
      <c r="AD8" s="992"/>
      <c r="AE8" s="1019"/>
      <c r="AF8" s="1019"/>
      <c r="AG8" s="1019"/>
      <c r="AH8" s="658"/>
      <c r="AI8" s="1030" t="s">
        <v>413</v>
      </c>
      <c r="AJ8" s="1030" t="s">
        <v>414</v>
      </c>
      <c r="AK8" s="1027" t="s">
        <v>937</v>
      </c>
      <c r="AL8" s="992"/>
      <c r="AM8" s="1027" t="s">
        <v>1846</v>
      </c>
      <c r="AN8" s="1013"/>
      <c r="AO8" s="992"/>
      <c r="AP8" s="1039" t="s">
        <v>932</v>
      </c>
      <c r="AQ8" s="1021"/>
      <c r="AR8" s="1022"/>
      <c r="AS8" s="138"/>
      <c r="AT8" s="1030" t="s">
        <v>413</v>
      </c>
      <c r="AU8" s="1030" t="s">
        <v>414</v>
      </c>
      <c r="AV8" s="1027" t="s">
        <v>937</v>
      </c>
      <c r="AW8" s="992"/>
      <c r="AX8" s="1027" t="s">
        <v>1846</v>
      </c>
      <c r="AY8" s="1013"/>
      <c r="AZ8" s="992"/>
      <c r="BA8" s="1027" t="s">
        <v>932</v>
      </c>
      <c r="BB8" s="1013"/>
      <c r="BC8" s="992"/>
      <c r="BD8" s="1027" t="s">
        <v>933</v>
      </c>
      <c r="BE8" s="1013"/>
      <c r="BF8" s="992"/>
      <c r="BG8" s="239"/>
      <c r="BH8" s="1030" t="s">
        <v>413</v>
      </c>
      <c r="BI8" s="1034" t="s">
        <v>937</v>
      </c>
      <c r="BJ8" s="1038" t="s">
        <v>1845</v>
      </c>
      <c r="BK8" s="1018" t="s">
        <v>1458</v>
      </c>
      <c r="BL8" s="1018"/>
      <c r="BM8" s="1018"/>
      <c r="BN8" s="1018"/>
      <c r="BO8" s="1018"/>
      <c r="BP8" s="1018"/>
      <c r="BQ8" s="1036" t="s">
        <v>934</v>
      </c>
      <c r="BR8" s="1007"/>
      <c r="BS8" s="1008"/>
      <c r="BT8" s="103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1033" t="s">
        <v>1728</v>
      </c>
      <c r="F9" s="1025"/>
      <c r="G9" s="1026"/>
      <c r="H9" s="1033" t="s">
        <v>1247</v>
      </c>
      <c r="I9" s="1016"/>
      <c r="J9" s="994"/>
      <c r="K9" s="1033" t="s">
        <v>670</v>
      </c>
      <c r="L9" s="1016"/>
      <c r="M9" s="994"/>
      <c r="N9" s="1033" t="s">
        <v>466</v>
      </c>
      <c r="O9" s="1016"/>
      <c r="P9" s="994"/>
      <c r="Q9" s="139"/>
      <c r="R9" s="996"/>
      <c r="S9" s="996"/>
      <c r="T9" s="993"/>
      <c r="U9" s="994"/>
      <c r="V9" s="1033" t="s">
        <v>1728</v>
      </c>
      <c r="W9" s="1025"/>
      <c r="X9" s="1026"/>
      <c r="Y9" s="1033" t="s">
        <v>1247</v>
      </c>
      <c r="Z9" s="1016"/>
      <c r="AA9" s="994"/>
      <c r="AB9" s="103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1033" t="s">
        <v>424</v>
      </c>
      <c r="AN9" s="1016"/>
      <c r="AO9" s="994"/>
      <c r="AP9" s="1033" t="s">
        <v>935</v>
      </c>
      <c r="AQ9" s="1016"/>
      <c r="AR9" s="994"/>
      <c r="AS9" s="138"/>
      <c r="AT9" s="996"/>
      <c r="AU9" s="996"/>
      <c r="AV9" s="993"/>
      <c r="AW9" s="994"/>
      <c r="AX9" s="1033" t="s">
        <v>424</v>
      </c>
      <c r="AY9" s="1016"/>
      <c r="AZ9" s="994"/>
      <c r="BA9" s="1033" t="s">
        <v>935</v>
      </c>
      <c r="BB9" s="1016"/>
      <c r="BC9" s="994"/>
      <c r="BD9" s="1033" t="s">
        <v>936</v>
      </c>
      <c r="BE9" s="1016"/>
      <c r="BF9" s="994"/>
      <c r="BG9" s="192"/>
      <c r="BH9" s="996"/>
      <c r="BI9" s="1004"/>
      <c r="BJ9" s="837" t="s">
        <v>938</v>
      </c>
      <c r="BK9" s="1036" t="s">
        <v>939</v>
      </c>
      <c r="BL9" s="1007"/>
      <c r="BM9" s="1008"/>
      <c r="BN9" s="1029" t="s">
        <v>941</v>
      </c>
      <c r="BO9" s="1001"/>
      <c r="BP9" s="1002"/>
      <c r="BQ9" s="1036" t="s">
        <v>940</v>
      </c>
      <c r="BR9" s="1007"/>
      <c r="BS9" s="1008"/>
      <c r="BT9" s="1036" t="s">
        <v>939</v>
      </c>
      <c r="BU9" s="1007"/>
      <c r="BV9" s="1008"/>
      <c r="BW9" s="1029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IF(E10="","",VLOOKUP(E10,'サイズ一覧(25年）'!$D:$AM,34,0))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IF(H10="","",VLOOKUP(H10,'サイズ一覧(25年）'!$D:$AM,34,0))</f>
        <v>125500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IF(K10="","",VLOOKUP(K10,'サイズ一覧(25年）'!$D:$AM,34,0))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IF(N10="","",VLOOKUP(N10,'サイズ一覧(25年）'!$D:$AM,34,0))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IF(V10="","",VLOOKUP(V10,'サイズ一覧(25年）'!$D:$AM,34,0))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IF(Y10="","",VLOOKUP(Y10,'サイズ一覧(25年）'!$D:$AM,34,0))</f>
        <v>49000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IF(AB10="","",VLOOKUP(AB10,'サイズ一覧(25年）'!$D:$AM,34,0))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IF(AM10="","",VLOOKUP(AM10,'サイズ一覧(25年）'!$D:$AM,34,0))</f>
        <v>118100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IF(AP10="","",VLOOKUP(AP10,'サイズ一覧(25年）'!$D:$AM,34,0))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IF(AX10="","",VLOOKUP(AX10,'サイズ一覧(25年）'!$D:$AM,34,0))</f>
        <v>31200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IF(BA10="","",VLOOKUP(BA10,'サイズ一覧(25年）'!$D:$AM,34,0))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IF(BD10="","",VLOOKUP(BD10,'サイズ一覧(25年）'!$D:$AM,34,0))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IF(BK10="","",VLOOKUP(BK10,'サイズ一覧(25年）'!$D:$AM,34,0))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IF(BN10="","",VLOOKUP(BN10,'サイズ一覧(25年）'!$D:$AM,34,0))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IF(BQ10="","",VLOOKUP(BQ10,'サイズ一覧(25年）'!$D:$AM,34,0))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IF(BT10="","",VLOOKUP(BT10,'サイズ一覧(25年）'!$D:$AM,34,0))</f>
        <v>33300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IF(BW10="","",VLOOKUP(BW10,'サイズ一覧(25年）'!$D:$AM,34,0))</f>
        <v/>
      </c>
    </row>
    <row r="11" spans="1:84" s="134" customFormat="1" ht="21" customHeight="1">
      <c r="A11" s="255"/>
      <c r="B11" s="265">
        <v>40</v>
      </c>
      <c r="C11" s="667" t="s">
        <v>1499</v>
      </c>
      <c r="D11" s="668" t="s">
        <v>500</v>
      </c>
      <c r="E11" s="707"/>
      <c r="F11" s="707" t="str">
        <f>IF(E11="","",(VLOOKUP(E11,'サイズ一覧(25年）'!$D:$AG,13,0)))</f>
        <v/>
      </c>
      <c r="G11" s="671" t="str">
        <f>IF(E11="","",VLOOKUP(E11,'サイズ一覧(25年）'!$D:$AM,34,0))</f>
        <v/>
      </c>
      <c r="H11" s="669" t="s">
        <v>1498</v>
      </c>
      <c r="I11" s="670" t="str">
        <f>IF(H11="","",(VLOOKUP(H11,'サイズ一覧(25年）'!$D:$AG,13,0)))</f>
        <v>★◇</v>
      </c>
      <c r="J11" s="671">
        <f>IF(H11="","",VLOOKUP(H11,'サイズ一覧(25年）'!$D:$AM,34,0))</f>
        <v>95000</v>
      </c>
      <c r="K11" s="670"/>
      <c r="L11" s="670" t="str">
        <f>IF(K11="","",(VLOOKUP(K11,'サイズ一覧(25年）'!$D:$AG,13,0)))</f>
        <v/>
      </c>
      <c r="M11" s="670" t="str">
        <f>IF(K11="","",VLOOKUP(K11,'サイズ一覧(25年）'!$D:$AM,34,0))</f>
        <v/>
      </c>
      <c r="N11" s="672"/>
      <c r="O11" s="670" t="str">
        <f>IF(N11="","",(VLOOKUP(N11,'サイズ一覧(25年）'!$D:$AG,13,0)))</f>
        <v/>
      </c>
      <c r="P11" s="671" t="str">
        <f>IF(N11="","",VLOOKUP(N11,'サイズ一覧(25年）'!$D:$AM,34,0))</f>
        <v/>
      </c>
      <c r="Q11" s="63"/>
      <c r="R11" s="306">
        <v>18</v>
      </c>
      <c r="S11" s="265">
        <v>60</v>
      </c>
      <c r="T11" s="700" t="s">
        <v>1126</v>
      </c>
      <c r="U11" s="701" t="s">
        <v>832</v>
      </c>
      <c r="V11" s="703" t="s">
        <v>1759</v>
      </c>
      <c r="W11" s="703" t="str">
        <f>IF(V11="","",(VLOOKUP(V11,'サイズ一覧(25年）'!$D:$AG,13,0)))</f>
        <v>★⑩</v>
      </c>
      <c r="X11" s="693">
        <f>IF(V11="","",VLOOKUP(V11,'サイズ一覧(25年）'!$D:$AM,34,0))</f>
        <v>47900</v>
      </c>
      <c r="Y11" s="702" t="s">
        <v>1163</v>
      </c>
      <c r="Z11" s="703" t="str">
        <f>IF(Y11="","",(VLOOKUP(Y11,'サイズ一覧(25年）'!$D:$AG,13,0)))</f>
        <v>△★</v>
      </c>
      <c r="AA11" s="704">
        <f>IF(Y11="","",VLOOKUP(Y11,'サイズ一覧(25年）'!$D:$AM,34,0))</f>
        <v>46400</v>
      </c>
      <c r="AB11" s="702"/>
      <c r="AC11" s="703" t="str">
        <f>IF(AB11="","",(VLOOKUP(AB11,'サイズ一覧(25年）'!$D:$AG,13,0)))</f>
        <v/>
      </c>
      <c r="AD11" s="704" t="str">
        <f>IF(AB11="","",VLOOKUP(AB11,'サイズ一覧(25年）'!$D:$AM,34,0))</f>
        <v/>
      </c>
      <c r="AE11" s="849"/>
      <c r="AF11" s="849"/>
      <c r="AG11" s="849"/>
      <c r="AH11" s="63"/>
      <c r="AI11" s="310"/>
      <c r="AJ11" s="311">
        <v>35</v>
      </c>
      <c r="AK11" s="676" t="s">
        <v>1409</v>
      </c>
      <c r="AL11" s="677" t="s">
        <v>467</v>
      </c>
      <c r="AM11" s="678" t="s">
        <v>1437</v>
      </c>
      <c r="AN11" s="679" t="str">
        <f>IF(AM11="","",(VLOOKUP(AM11,'サイズ一覧(25年）'!$D:$AG,13,0)))</f>
        <v>★</v>
      </c>
      <c r="AO11" s="680">
        <f>IF(AM11="","",VLOOKUP(AM11,'サイズ一覧(25年）'!$D:$AM,34,0))</f>
        <v>102800</v>
      </c>
      <c r="AP11" s="681"/>
      <c r="AQ11" s="679" t="str">
        <f>IF(AP11="","",(VLOOKUP(AP11,'サイズ一覧(25年）'!$D:$AG,13,0)))</f>
        <v/>
      </c>
      <c r="AR11" s="682" t="str">
        <f>IF(AP11="","",VLOOKUP(AP11,'サイズ一覧(25年）'!$D:$AM,34,0))</f>
        <v/>
      </c>
      <c r="AS11" s="138"/>
      <c r="AT11" s="319"/>
      <c r="AU11" s="320">
        <v>65</v>
      </c>
      <c r="AV11" s="683" t="s">
        <v>63</v>
      </c>
      <c r="AW11" s="684" t="s">
        <v>325</v>
      </c>
      <c r="AX11" s="683"/>
      <c r="AY11" s="685" t="str">
        <f>IF(AX11="","",(VLOOKUP(AX11,'サイズ一覧(25年）'!$D:$AG,13,0)))</f>
        <v/>
      </c>
      <c r="AZ11" s="686" t="str">
        <f>IF(AX11="","",VLOOKUP(AX11,'サイズ一覧(25年）'!$D:$AM,34,0))</f>
        <v/>
      </c>
      <c r="BA11" s="685" t="s">
        <v>1101</v>
      </c>
      <c r="BB11" s="685" t="str">
        <f>IF(BA11="","",(VLOOKUP(BA11,'サイズ一覧(25年）'!$D:$AG,13,0)))</f>
        <v/>
      </c>
      <c r="BC11" s="687">
        <f>IF(BA11="","",VLOOKUP(BA11,'サイズ一覧(25年）'!$D:$AM,34,0))</f>
        <v>25300</v>
      </c>
      <c r="BD11" s="688"/>
      <c r="BE11" s="685" t="str">
        <f>IF(BD11="","",(VLOOKUP(BD11,'サイズ一覧(25年）'!$D:$AG,13,0)))</f>
        <v/>
      </c>
      <c r="BF11" s="689" t="str">
        <f>IF(BD11="","",VLOOKUP(BD11,'サイズ一覧(25年）'!$D:$AM,34,0))</f>
        <v/>
      </c>
      <c r="BG11" s="181"/>
      <c r="BH11" s="328"/>
      <c r="BI11" s="868" t="s">
        <v>62</v>
      </c>
      <c r="BJ11" s="869" t="s">
        <v>324</v>
      </c>
      <c r="BK11" s="804" t="s">
        <v>943</v>
      </c>
      <c r="BL11" s="774" t="str">
        <f>IF(BK11="","",(VLOOKUP(BK11,'サイズ一覧(25年）'!$D:$AG,13,0)))</f>
        <v/>
      </c>
      <c r="BM11" s="748">
        <f>IF(BK11="","",VLOOKUP(BK11,'サイズ一覧(25年）'!$D:$AM,34,0))</f>
        <v>35100</v>
      </c>
      <c r="BN11" s="870"/>
      <c r="BO11" s="774" t="str">
        <f>IF(BN11="","",(VLOOKUP(BN11,'サイズ一覧(25年）'!$D:$AG,13,0)))</f>
        <v/>
      </c>
      <c r="BP11" s="748" t="str">
        <f>IF(BN11="","",VLOOKUP(BN11,'サイズ一覧(25年）'!$D:$AM,34,0))</f>
        <v/>
      </c>
      <c r="BQ11" s="804"/>
      <c r="BR11" s="774" t="str">
        <f>IF(BQ11="","",(VLOOKUP(BQ11,'サイズ一覧(25年）'!$D:$AG,13,0)))</f>
        <v/>
      </c>
      <c r="BS11" s="739" t="str">
        <f>IF(BQ11="","",VLOOKUP(BQ11,'サイズ一覧(25年）'!$D:$AM,34,0))</f>
        <v/>
      </c>
      <c r="BT11" s="871"/>
      <c r="BU11" s="872" t="str">
        <f>IF(BT11="","",(VLOOKUP(BT11,'サイズ一覧(25年）'!$D:$AG,13,0)))</f>
        <v/>
      </c>
      <c r="BV11" s="873" t="str">
        <f>IF(BT11="","",VLOOKUP(BT11,'サイズ一覧(25年）'!$D:$AM,34,0))</f>
        <v/>
      </c>
      <c r="BW11" s="804"/>
      <c r="BX11" s="774" t="str">
        <f>IF(BW11="","",(VLOOKUP(BW11,'サイズ一覧(25年）'!$D:$AG,13,0)))</f>
        <v/>
      </c>
      <c r="BY11" s="739" t="str">
        <f>IF(BW11="","",VLOOKUP(BW11,'サイズ一覧(25年）'!$D:$AM,34,0))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IF(E12="","",VLOOKUP(E12,'サイズ一覧(25年）'!$D:$AM,34,0))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IF(H12="","",VLOOKUP(H12,'サイズ一覧(25年）'!$D:$AM,34,0))</f>
        <v>111700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IF(K12="","",VLOOKUP(K12,'サイズ一覧(25年）'!$D:$AM,34,0))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IF(N12="","",VLOOKUP(N12,'サイズ一覧(25年）'!$D:$AM,34,0))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IF(V12="","",VLOOKUP(V12,'サイズ一覧(25年）'!$D:$AM,34,0))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IF(Y12="","",VLOOKUP(Y12,'サイズ一覧(25年）'!$D:$AM,34,0))</f>
        <v>44800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IF(AB12="","",VLOOKUP(AB12,'サイズ一覧(25年）'!$D:$AM,34,0))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IF(AM12="","",VLOOKUP(AM12,'サイズ一覧(25年）'!$D:$AM,34,0))</f>
        <v>107400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IF(AP12="","",VLOOKUP(AP12,'サイズ一覧(25年）'!$D:$AM,34,0))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IF(AX12="","",VLOOKUP(AX12,'サイズ一覧(25年）'!$D:$AM,34,0))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IF(BA12="","",VLOOKUP(BA12,'サイズ一覧(25年）'!$D:$AM,34,0))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IF(BD12="","",VLOOKUP(BD12,'サイズ一覧(25年）'!$D:$AM,34,0))</f>
        <v>31200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IF(BK12="","",VLOOKUP(BK12,'サイズ一覧(25年）'!$D:$AM,34,0))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IF(BN12="","",VLOOKUP(BN12,'サイズ一覧(25年）'!$D:$AM,34,0))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IF(BQ12="","",VLOOKUP(BQ12,'サイズ一覧(25年）'!$D:$AM,34,0))</f>
        <v>28600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IF(BT12="","",VLOOKUP(BT12,'サイズ一覧(25年）'!$D:$AM,34,0))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IF(BW12="","",VLOOKUP(BW12,'サイズ一覧(25年）'!$D:$AM,34,0))</f>
        <v/>
      </c>
    </row>
    <row r="13" spans="1:84" s="134" customFormat="1" ht="21" customHeight="1">
      <c r="A13" s="339"/>
      <c r="B13" s="348">
        <v>45</v>
      </c>
      <c r="C13" s="667" t="s">
        <v>1324</v>
      </c>
      <c r="D13" s="668" t="s">
        <v>286</v>
      </c>
      <c r="E13" s="707" t="s">
        <v>1732</v>
      </c>
      <c r="F13" s="707" t="str">
        <f>IF(E13="","",(VLOOKUP(E13,'サイズ一覧(25年）'!$D:$AG,13,0)))</f>
        <v>⑨</v>
      </c>
      <c r="G13" s="671">
        <f>IF(E13="","",VLOOKUP(E13,'サイズ一覧(25年）'!$D:$AM,34,0))</f>
        <v>75700</v>
      </c>
      <c r="H13" s="669" t="s">
        <v>1279</v>
      </c>
      <c r="I13" s="670" t="str">
        <f>IF(H13="","",(VLOOKUP(H13,'サイズ一覧(25年）'!$D:$AG,13,0)))</f>
        <v>△</v>
      </c>
      <c r="J13" s="671">
        <f>IF(H13="","",VLOOKUP(H13,'サイズ一覧(25年）'!$D:$AM,34,0))</f>
        <v>69500</v>
      </c>
      <c r="K13" s="670"/>
      <c r="L13" s="670" t="str">
        <f>IF(K13="","",(VLOOKUP(K13,'サイズ一覧(25年）'!$D:$AG,13,0)))</f>
        <v/>
      </c>
      <c r="M13" s="670" t="str">
        <f>IF(K13="","",VLOOKUP(K13,'サイズ一覧(25年）'!$D:$AM,34,0))</f>
        <v/>
      </c>
      <c r="N13" s="672"/>
      <c r="O13" s="670" t="str">
        <f>IF(N13="","",(VLOOKUP(N13,'サイズ一覧(25年）'!$D:$AG,13,0)))</f>
        <v/>
      </c>
      <c r="P13" s="671" t="str">
        <f>IF(N13="","",VLOOKUP(N13,'サイズ一覧(25年）'!$D:$AM,34,0))</f>
        <v/>
      </c>
      <c r="Q13" s="347"/>
      <c r="R13" s="255"/>
      <c r="S13" s="348"/>
      <c r="T13" s="733"/>
      <c r="U13" s="701" t="s">
        <v>467</v>
      </c>
      <c r="V13" s="703" t="s">
        <v>1760</v>
      </c>
      <c r="W13" s="703" t="str">
        <f>IF(V13="","",(VLOOKUP(V13,'サイズ一覧(25年）'!$D:$AG,13,0)))</f>
        <v>★⑨</v>
      </c>
      <c r="X13" s="693">
        <f>IF(V13="","",VLOOKUP(V13,'サイズ一覧(25年）'!$D:$AM,34,0))</f>
        <v>49600</v>
      </c>
      <c r="Y13" s="702"/>
      <c r="Z13" s="703" t="str">
        <f>IF(Y13="","",(VLOOKUP(Y13,'サイズ一覧(25年）'!$D:$AG,13,0)))</f>
        <v/>
      </c>
      <c r="AA13" s="704" t="str">
        <f>IF(Y13="","",VLOOKUP(Y13,'サイズ一覧(25年）'!$D:$AM,34,0))</f>
        <v/>
      </c>
      <c r="AB13" s="702"/>
      <c r="AC13" s="703" t="str">
        <f>IF(AB13="","",(VLOOKUP(AB13,'サイズ一覧(25年）'!$D:$AG,13,0)))</f>
        <v/>
      </c>
      <c r="AD13" s="704" t="str">
        <f>IF(AB13="","",VLOOKUP(AB13,'サイズ一覧(25年）'!$D:$AM,34,0))</f>
        <v/>
      </c>
      <c r="AE13" s="849"/>
      <c r="AF13" s="849"/>
      <c r="AG13" s="850"/>
      <c r="AH13" s="347"/>
      <c r="AI13" s="328"/>
      <c r="AJ13" s="378">
        <v>35</v>
      </c>
      <c r="AK13" s="667" t="s">
        <v>1336</v>
      </c>
      <c r="AL13" s="705" t="s">
        <v>467</v>
      </c>
      <c r="AM13" s="706" t="s">
        <v>1297</v>
      </c>
      <c r="AN13" s="707" t="str">
        <f>IF(AM13="","",(VLOOKUP(AM13,'サイズ一覧(25年）'!$D:$AG,13,0)))</f>
        <v>★</v>
      </c>
      <c r="AO13" s="708">
        <f>IF(AM13="","",VLOOKUP(AM13,'サイズ一覧(25年）'!$D:$AM,34,0))</f>
        <v>89800</v>
      </c>
      <c r="AP13" s="709"/>
      <c r="AQ13" s="707" t="str">
        <f>IF(AP13="","",(VLOOKUP(AP13,'サイズ一覧(25年）'!$D:$AG,13,0)))</f>
        <v/>
      </c>
      <c r="AR13" s="710" t="str">
        <f>IF(AP13="","",VLOOKUP(AP13,'サイズ一覧(25年）'!$D:$AM,34,0))</f>
        <v/>
      </c>
      <c r="AS13" s="62"/>
      <c r="AT13" s="319"/>
      <c r="AU13" s="378">
        <v>70</v>
      </c>
      <c r="AV13" s="711" t="s">
        <v>157</v>
      </c>
      <c r="AW13" s="684" t="s">
        <v>500</v>
      </c>
      <c r="AX13" s="683" t="s">
        <v>442</v>
      </c>
      <c r="AY13" s="685" t="str">
        <f>IF(AX13="","",(VLOOKUP(AX13,'サイズ一覧(25年）'!$D:$AG,13,0)))</f>
        <v/>
      </c>
      <c r="AZ13" s="686">
        <f>IF(AX13="","",VLOOKUP(AX13,'サイズ一覧(25年）'!$D:$AM,34,0))</f>
        <v>25100</v>
      </c>
      <c r="BA13" s="685"/>
      <c r="BB13" s="685" t="str">
        <f>IF(BA13="","",(VLOOKUP(BA13,'サイズ一覧(25年）'!$D:$AG,13,0)))</f>
        <v/>
      </c>
      <c r="BC13" s="687" t="str">
        <f>IF(BA13="","",VLOOKUP(BA13,'サイズ一覧(25年）'!$D:$AM,34,0))</f>
        <v/>
      </c>
      <c r="BD13" s="688"/>
      <c r="BE13" s="685" t="str">
        <f>IF(BD13="","",(VLOOKUP(BD13,'サイズ一覧(25年）'!$D:$AG,13,0)))</f>
        <v/>
      </c>
      <c r="BF13" s="689" t="str">
        <f>IF(BD13="","",VLOOKUP(BD13,'サイズ一覧(25年）'!$D:$AM,34,0))</f>
        <v/>
      </c>
      <c r="BG13" s="181"/>
      <c r="BH13" s="328"/>
      <c r="BI13" s="690" t="s">
        <v>329</v>
      </c>
      <c r="BJ13" s="691" t="s">
        <v>324</v>
      </c>
      <c r="BK13" s="692" t="s">
        <v>947</v>
      </c>
      <c r="BL13" s="693" t="str">
        <f>IF(BK13="","",(VLOOKUP(BK13,'サイズ一覧(25年）'!$D:$AG,13,0)))</f>
        <v/>
      </c>
      <c r="BM13" s="694">
        <f>IF(BK13="","",VLOOKUP(BK13,'サイズ一覧(25年）'!$D:$AM,34,0))</f>
        <v>30300</v>
      </c>
      <c r="BN13" s="695"/>
      <c r="BO13" s="693" t="str">
        <f>IF(BN13="","",(VLOOKUP(BN13,'サイズ一覧(25年）'!$D:$AG,13,0)))</f>
        <v/>
      </c>
      <c r="BP13" s="694" t="str">
        <f>IF(BN13="","",VLOOKUP(BN13,'サイズ一覧(25年）'!$D:$AM,34,0))</f>
        <v/>
      </c>
      <c r="BQ13" s="692"/>
      <c r="BR13" s="693" t="str">
        <f>IF(BQ13="","",(VLOOKUP(BQ13,'サイズ一覧(25年）'!$D:$AG,13,0)))</f>
        <v/>
      </c>
      <c r="BS13" s="696" t="str">
        <f>IF(BQ13="","",VLOOKUP(BQ13,'サイズ一覧(25年）'!$D:$AM,34,0))</f>
        <v/>
      </c>
      <c r="BT13" s="697"/>
      <c r="BU13" s="698" t="str">
        <f>IF(BT13="","",(VLOOKUP(BT13,'サイズ一覧(25年）'!$D:$AG,13,0)))</f>
        <v/>
      </c>
      <c r="BV13" s="699" t="str">
        <f>IF(BT13="","",VLOOKUP(BT13,'サイズ一覧(25年）'!$D:$AM,34,0))</f>
        <v/>
      </c>
      <c r="BW13" s="692"/>
      <c r="BX13" s="693" t="str">
        <f>IF(BW13="","",(VLOOKUP(BW13,'サイズ一覧(25年）'!$D:$AG,13,0)))</f>
        <v/>
      </c>
      <c r="BY13" s="696" t="str">
        <f>IF(BW13="","",VLOOKUP(BW13,'サイズ一覧(25年）'!$D:$AM,34,0))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IF(E14="","",VLOOKUP(E14,'サイズ一覧(25年）'!$D:$AM,34,0))</f>
        <v>79200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IF(H14="","",VLOOKUP(H14,'サイズ一覧(25年）'!$D:$AM,34,0))</f>
        <v>69600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IF(K14="","",VLOOKUP(K14,'サイズ一覧(25年）'!$D:$AM,34,0))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IF(N14="","",VLOOKUP(N14,'サイズ一覧(25年）'!$D:$AM,34,0))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IF(V14="","",VLOOKUP(V14,'サイズ一覧(25年）'!$D:$AM,34,0))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IF(Y14="","",VLOOKUP(Y14,'サイズ一覧(25年）'!$D:$AM,34,0))</f>
        <v>48000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IF(AB14="","",VLOOKUP(AB14,'サイズ一覧(25年）'!$D:$AM,34,0))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IF(AM14="","",VLOOKUP(AM14,'サイズ一覧(25年）'!$D:$AM,34,0))</f>
        <v>93400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IF(AP14="","",VLOOKUP(AP14,'サイズ一覧(25年）'!$D:$AM,34,0))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IF(AX14="","",VLOOKUP(AX14,'サイズ一覧(25年）'!$D:$AM,34,0))</f>
        <v>26100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IF(BA14="","",VLOOKUP(BA14,'サイズ一覧(25年）'!$D:$AM,34,0))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IF(BD14="","",VLOOKUP(BD14,'サイズ一覧(25年）'!$D:$AM,34,0))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IF(BK14="","",VLOOKUP(BK14,'サイズ一覧(25年）'!$D:$AM,34,0))</f>
        <v>32000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IF(BN14="","",VLOOKUP(BN14,'サイズ一覧(25年）'!$D:$AM,34,0))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IF(BQ14="","",VLOOKUP(BQ14,'サイズ一覧(25年）'!$D:$AM,34,0))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IF(BT14="","",VLOOKUP(BT14,'サイズ一覧(25年）'!$D:$AM,34,0))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IF(BW14="","",VLOOKUP(BW14,'サイズ一覧(25年）'!$D:$AM,34,0))</f>
        <v/>
      </c>
    </row>
    <row r="15" spans="1:84" s="134" customFormat="1" ht="21" customHeight="1">
      <c r="A15" s="400"/>
      <c r="B15" s="256">
        <v>50</v>
      </c>
      <c r="C15" s="712" t="s">
        <v>1325</v>
      </c>
      <c r="D15" s="713" t="s">
        <v>969</v>
      </c>
      <c r="E15" s="745" t="s">
        <v>1733</v>
      </c>
      <c r="F15" s="745" t="str">
        <f>IF(E15="","",(VLOOKUP(E15,'サイズ一覧(25年）'!$D:$AG,13,0)))</f>
        <v>◇⑩</v>
      </c>
      <c r="G15" s="716">
        <f>IF(E15="","",VLOOKUP(E15,'サイズ一覧(25年）'!$D:$AM,34,0))</f>
        <v>71700</v>
      </c>
      <c r="H15" s="714" t="s">
        <v>1326</v>
      </c>
      <c r="I15" s="715" t="str">
        <f>IF(H15="","",(VLOOKUP(H15,'サイズ一覧(25年）'!$D:$AG,13,0)))</f>
        <v>△◇</v>
      </c>
      <c r="J15" s="716">
        <f>IF(H15="","",VLOOKUP(H15,'サイズ一覧(25年）'!$D:$AM,34,0))</f>
        <v>69100</v>
      </c>
      <c r="K15" s="715"/>
      <c r="L15" s="715" t="str">
        <f>IF(K15="","",(VLOOKUP(K15,'サイズ一覧(25年）'!$D:$AG,13,0)))</f>
        <v/>
      </c>
      <c r="M15" s="715" t="str">
        <f>IF(K15="","",VLOOKUP(K15,'サイズ一覧(25年）'!$D:$AM,34,0))</f>
        <v/>
      </c>
      <c r="N15" s="717"/>
      <c r="O15" s="715" t="str">
        <f>IF(N15="","",(VLOOKUP(N15,'サイズ一覧(25年）'!$D:$AG,13,0)))</f>
        <v/>
      </c>
      <c r="P15" s="716" t="str">
        <f>IF(N15="","",VLOOKUP(N15,'サイズ一覧(25年）'!$D:$AM,34,0))</f>
        <v/>
      </c>
      <c r="Q15" s="63"/>
      <c r="R15" s="255">
        <v>17</v>
      </c>
      <c r="S15" s="348">
        <v>60</v>
      </c>
      <c r="T15" s="718" t="s">
        <v>1125</v>
      </c>
      <c r="U15" s="749" t="s">
        <v>506</v>
      </c>
      <c r="V15" s="685"/>
      <c r="W15" s="685" t="str">
        <f>IF(V15="","",(VLOOKUP(V15,'サイズ一覧(25年）'!$D:$AG,13,0)))</f>
        <v/>
      </c>
      <c r="X15" s="751" t="str">
        <f>IF(V15="","",VLOOKUP(V15,'サイズ一覧(25年）'!$D:$AM,34,0))</f>
        <v/>
      </c>
      <c r="Y15" s="688" t="s">
        <v>1179</v>
      </c>
      <c r="Z15" s="685" t="str">
        <f>IF(Y15="","",(VLOOKUP(Y15,'サイズ一覧(25年）'!$D:$AG,13,0)))</f>
        <v/>
      </c>
      <c r="AA15" s="750">
        <f>IF(Y15="","",VLOOKUP(Y15,'サイズ一覧(25年）'!$D:$AM,34,0))</f>
        <v>37700</v>
      </c>
      <c r="AB15" s="688" t="s">
        <v>1124</v>
      </c>
      <c r="AC15" s="685" t="str">
        <f>IF(AB15="","",(VLOOKUP(AB15,'サイズ一覧(25年）'!$D:$AG,13,0)))</f>
        <v>△</v>
      </c>
      <c r="AD15" s="750">
        <f>IF(AB15="","",VLOOKUP(AB15,'サイズ一覧(25年）'!$D:$AM,34,0))</f>
        <v>35200</v>
      </c>
      <c r="AE15" s="849"/>
      <c r="AF15" s="849"/>
      <c r="AG15" s="850"/>
      <c r="AH15" s="63"/>
      <c r="AI15" s="328"/>
      <c r="AJ15" s="311"/>
      <c r="AK15" s="724" t="s">
        <v>1413</v>
      </c>
      <c r="AL15" s="725" t="s">
        <v>749</v>
      </c>
      <c r="AM15" s="726" t="s">
        <v>1443</v>
      </c>
      <c r="AN15" s="721" t="str">
        <f>IF(AM15="","",(VLOOKUP(AM15,'サイズ一覧(25年）'!$D:$AG,13,0)))</f>
        <v>★</v>
      </c>
      <c r="AO15" s="727">
        <f>IF(AM15="","",VLOOKUP(AM15,'サイズ一覧(25年）'!$D:$AM,34,0))</f>
        <v>96200</v>
      </c>
      <c r="AP15" s="720"/>
      <c r="AQ15" s="721" t="str">
        <f>IF(AP15="","",(VLOOKUP(AP15,'サイズ一覧(25年）'!$D:$AG,13,0)))</f>
        <v/>
      </c>
      <c r="AR15" s="728" t="str">
        <f>IF(AP15="","",VLOOKUP(AP15,'サイズ一覧(25年）'!$D:$AM,34,0))</f>
        <v/>
      </c>
      <c r="AS15" s="62"/>
      <c r="AT15" s="319"/>
      <c r="AU15" s="320"/>
      <c r="AV15" s="729" t="s">
        <v>159</v>
      </c>
      <c r="AW15" s="730" t="s">
        <v>946</v>
      </c>
      <c r="AX15" s="731" t="s">
        <v>446</v>
      </c>
      <c r="AY15" s="703" t="str">
        <f>IF(AX15="","",(VLOOKUP(AX15,'サイズ一覧(25年）'!$D:$AG,13,0)))</f>
        <v/>
      </c>
      <c r="AZ15" s="732">
        <f>IF(AX15="","",VLOOKUP(AX15,'サイズ一覧(25年）'!$D:$AM,34,0))</f>
        <v>27200</v>
      </c>
      <c r="BA15" s="703"/>
      <c r="BB15" s="685" t="str">
        <f>IF(BA15="","",(VLOOKUP(BA15,'サイズ一覧(25年）'!$D:$AG,13,0)))</f>
        <v/>
      </c>
      <c r="BC15" s="694" t="str">
        <f>IF(BA15="","",VLOOKUP(BA15,'サイズ一覧(25年）'!$D:$AM,34,0))</f>
        <v/>
      </c>
      <c r="BD15" s="702"/>
      <c r="BE15" s="703" t="str">
        <f>IF(BD15="","",(VLOOKUP(BD15,'サイズ一覧(25年）'!$D:$AG,13,0)))</f>
        <v/>
      </c>
      <c r="BF15" s="696" t="str">
        <f>IF(BD15="","",VLOOKUP(BD15,'サイズ一覧(25年）'!$D:$AM,34,0))</f>
        <v/>
      </c>
      <c r="BG15" s="181"/>
      <c r="BH15" s="328"/>
      <c r="BI15" s="777" t="s">
        <v>158</v>
      </c>
      <c r="BJ15" s="778" t="s">
        <v>334</v>
      </c>
      <c r="BK15" s="779" t="s">
        <v>950</v>
      </c>
      <c r="BL15" s="723" t="str">
        <f>IF(BK15="","",(VLOOKUP(BK15,'サイズ一覧(25年）'!$D:$AG,13,0)))</f>
        <v/>
      </c>
      <c r="BM15" s="780">
        <f>IF(BK15="","",VLOOKUP(BK15,'サイズ一覧(25年）'!$D:$AM,34,0))</f>
        <v>35700</v>
      </c>
      <c r="BN15" s="781"/>
      <c r="BO15" s="723" t="str">
        <f>IF(BN15="","",(VLOOKUP(BN15,'サイズ一覧(25年）'!$D:$AG,13,0)))</f>
        <v/>
      </c>
      <c r="BP15" s="780" t="str">
        <f>IF(BN15="","",VLOOKUP(BN15,'サイズ一覧(25年）'!$D:$AM,34,0))</f>
        <v/>
      </c>
      <c r="BQ15" s="779"/>
      <c r="BR15" s="723" t="str">
        <f>IF(BQ15="","",(VLOOKUP(BQ15,'サイズ一覧(25年）'!$D:$AG,13,0)))</f>
        <v/>
      </c>
      <c r="BS15" s="728" t="str">
        <f>IF(BQ15="","",VLOOKUP(BQ15,'サイズ一覧(25年）'!$D:$AM,34,0))</f>
        <v/>
      </c>
      <c r="BT15" s="782"/>
      <c r="BU15" s="783" t="str">
        <f>IF(BT15="","",(VLOOKUP(BT15,'サイズ一覧(25年）'!$D:$AG,13,0)))</f>
        <v/>
      </c>
      <c r="BV15" s="784" t="str">
        <f>IF(BT15="","",VLOOKUP(BT15,'サイズ一覧(25年）'!$D:$AM,34,0))</f>
        <v/>
      </c>
      <c r="BW15" s="779"/>
      <c r="BX15" s="723" t="str">
        <f>IF(BW15="","",(VLOOKUP(BW15,'サイズ一覧(25年）'!$D:$AG,13,0)))</f>
        <v/>
      </c>
      <c r="BY15" s="728" t="str">
        <f>IF(BW15="","",VLOOKUP(BW15,'サイズ一覧(25年）'!$D:$AM,34,0))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IF(E16="","",VLOOKUP(E16,'サイズ一覧(25年）'!$D:$AM,34,0))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IF(H16="","",VLOOKUP(H16,'サイズ一覧(25年）'!$D:$AM,34,0))</f>
        <v>117500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IF(K16="","",VLOOKUP(K16,'サイズ一覧(25年）'!$D:$AM,34,0))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IF(N16="","",VLOOKUP(N16,'サイズ一覧(25年）'!$D:$AM,34,0))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IF(V16="","",VLOOKUP(V16,'サイズ一覧(25年）'!$D:$AM,34,0))</f>
        <v>40100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IF(Y16="","",VLOOKUP(Y16,'サイズ一覧(25年）'!$D:$AM,34,0))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IF(AB16="","",VLOOKUP(AB16,'サイズ一覧(25年）'!$D:$AM,34,0))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IF(AM16="","",VLOOKUP(AM16,'サイズ一覧(25年）'!$D:$AM,34,0))</f>
        <v>83700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IF(AP16="","",VLOOKUP(AP16,'サイズ一覧(25年）'!$D:$AM,34,0))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IF(AX16="","",VLOOKUP(AX16,'サイズ一覧(25年）'!$D:$AM,34,0))</f>
        <v>30300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IF(BA16="","",VLOOKUP(BA16,'サイズ一覧(25年）'!$D:$AM,34,0))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IF(BD16="","",VLOOKUP(BD16,'サイズ一覧(25年）'!$D:$AM,34,0))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IF(BK16="","",VLOOKUP(BK16,'サイズ一覧(25年）'!$D:$AM,34,0))</f>
        <v>31700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IF(BN16="","",VLOOKUP(BN16,'サイズ一覧(25年）'!$D:$AM,34,0))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IF(BQ16="","",VLOOKUP(BQ16,'サイズ一覧(25年）'!$D:$AM,34,0))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IF(BT16="","",VLOOKUP(BT16,'サイズ一覧(25年）'!$D:$AM,34,0))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IF(BW16="","",VLOOKUP(BW16,'サイズ一覧(25年）'!$D:$AM,34,0))</f>
        <v/>
      </c>
    </row>
    <row r="17" spans="1:77" s="134" customFormat="1" ht="21" customHeight="1">
      <c r="A17" s="255"/>
      <c r="B17" s="265">
        <v>35</v>
      </c>
      <c r="C17" s="667" t="s">
        <v>1384</v>
      </c>
      <c r="D17" s="668" t="s">
        <v>529</v>
      </c>
      <c r="E17" s="707"/>
      <c r="F17" s="707" t="str">
        <f>IF(E17="","",(VLOOKUP(E17,'サイズ一覧(25年）'!$D:$AG,13,0)))</f>
        <v/>
      </c>
      <c r="G17" s="671" t="str">
        <f>IF(E17="","",VLOOKUP(E17,'サイズ一覧(25年）'!$D:$AM,34,0))</f>
        <v/>
      </c>
      <c r="H17" s="669" t="s">
        <v>1382</v>
      </c>
      <c r="I17" s="670" t="str">
        <f>IF(H17="","",(VLOOKUP(H17,'サイズ一覧(25年）'!$D:$AG,13,0)))</f>
        <v>★◇</v>
      </c>
      <c r="J17" s="671">
        <f>IF(H17="","",VLOOKUP(H17,'サイズ一覧(25年）'!$D:$AM,34,0))</f>
        <v>96400</v>
      </c>
      <c r="K17" s="670"/>
      <c r="L17" s="670" t="str">
        <f>IF(K17="","",(VLOOKUP(K17,'サイズ一覧(25年）'!$D:$AG,13,0)))</f>
        <v/>
      </c>
      <c r="M17" s="670" t="str">
        <f>IF(K17="","",VLOOKUP(K17,'サイズ一覧(25年）'!$D:$AM,34,0))</f>
        <v/>
      </c>
      <c r="N17" s="672"/>
      <c r="O17" s="670" t="str">
        <f>IF(N17="","",(VLOOKUP(N17,'サイズ一覧(25年）'!$D:$AG,13,0)))</f>
        <v/>
      </c>
      <c r="P17" s="671" t="str">
        <f>IF(N17="","",VLOOKUP(N17,'サイズ一覧(25年）'!$D:$AM,34,0))</f>
        <v/>
      </c>
      <c r="Q17" s="63"/>
      <c r="R17" s="255"/>
      <c r="S17" s="348"/>
      <c r="T17" s="740" t="s">
        <v>1771</v>
      </c>
      <c r="U17" s="701" t="s">
        <v>533</v>
      </c>
      <c r="V17" s="703" t="s">
        <v>1774</v>
      </c>
      <c r="W17" s="703" t="str">
        <f>IF(V17="","",(VLOOKUP(V17,'サイズ一覧(25年）'!$D:$AG,13,0)))</f>
        <v>★⑩</v>
      </c>
      <c r="X17" s="693">
        <f>IF(V17="","",VLOOKUP(V17,'サイズ一覧(25年）'!$D:$AM,34,0))</f>
        <v>41900</v>
      </c>
      <c r="Y17" s="702"/>
      <c r="Z17" s="703" t="str">
        <f>IF(Y17="","",(VLOOKUP(Y17,'サイズ一覧(25年）'!$D:$AG,13,0)))</f>
        <v/>
      </c>
      <c r="AA17" s="704" t="str">
        <f>IF(Y17="","",VLOOKUP(Y17,'サイズ一覧(25年）'!$D:$AM,34,0))</f>
        <v/>
      </c>
      <c r="AB17" s="702"/>
      <c r="AC17" s="703" t="str">
        <f>IF(AB17="","",(VLOOKUP(AB17,'サイズ一覧(25年）'!$D:$AG,13,0)))</f>
        <v/>
      </c>
      <c r="AD17" s="704" t="str">
        <f>IF(AB17="","",VLOOKUP(AB17,'サイズ一覧(25年）'!$D:$AM,34,0))</f>
        <v/>
      </c>
      <c r="AE17" s="849"/>
      <c r="AF17" s="849"/>
      <c r="AG17" s="850"/>
      <c r="AH17" s="63"/>
      <c r="AI17" s="328"/>
      <c r="AJ17" s="320"/>
      <c r="AK17" s="700" t="s">
        <v>1415</v>
      </c>
      <c r="AL17" s="734" t="s">
        <v>948</v>
      </c>
      <c r="AM17" s="735" t="s">
        <v>1442</v>
      </c>
      <c r="AN17" s="736" t="str">
        <f>IF(AM17="","",(VLOOKUP(AM17,'サイズ一覧(25年）'!$D:$AG,13,0)))</f>
        <v>★</v>
      </c>
      <c r="AO17" s="737">
        <f>IF(AM17="","",VLOOKUP(AM17,'サイズ一覧(25年）'!$D:$AM,34,0))</f>
        <v>86100</v>
      </c>
      <c r="AP17" s="738"/>
      <c r="AQ17" s="736" t="str">
        <f>IF(AP17="","",(VLOOKUP(AP17,'サイズ一覧(25年）'!$D:$AG,13,0)))</f>
        <v/>
      </c>
      <c r="AR17" s="739" t="str">
        <f>IF(AP17="","",VLOOKUP(AP17,'サイズ一覧(25年）'!$D:$AM,34,0))</f>
        <v/>
      </c>
      <c r="AS17" s="62"/>
      <c r="AT17" s="319"/>
      <c r="AU17" s="320"/>
      <c r="AV17" s="731" t="s">
        <v>174</v>
      </c>
      <c r="AW17" s="730" t="s">
        <v>749</v>
      </c>
      <c r="AX17" s="731"/>
      <c r="AY17" s="703" t="str">
        <f>IF(AX17="","",(VLOOKUP(AX17,'サイズ一覧(25年）'!$D:$AG,13,0)))</f>
        <v/>
      </c>
      <c r="AZ17" s="732" t="str">
        <f>IF(AX17="","",VLOOKUP(AX17,'サイズ一覧(25年）'!$D:$AM,34,0))</f>
        <v/>
      </c>
      <c r="BA17" s="703"/>
      <c r="BB17" s="703" t="str">
        <f>IF(BA17="","",(VLOOKUP(BA17,'サイズ一覧(25年）'!$D:$AG,13,0)))</f>
        <v/>
      </c>
      <c r="BC17" s="694" t="str">
        <f>IF(BA17="","",VLOOKUP(BA17,'サイズ一覧(25年）'!$D:$AM,34,0))</f>
        <v/>
      </c>
      <c r="BD17" s="702" t="s">
        <v>1106</v>
      </c>
      <c r="BE17" s="703" t="str">
        <f>IF(BD17="","",(VLOOKUP(BD17,'サイズ一覧(25年）'!$D:$AG,13,0)))</f>
        <v/>
      </c>
      <c r="BF17" s="696">
        <f>IF(BD17="","",VLOOKUP(BD17,'サイズ一覧(25年）'!$D:$AM,34,0))</f>
        <v>30400</v>
      </c>
      <c r="BG17" s="181"/>
      <c r="BH17" s="328"/>
      <c r="BI17" s="777" t="s">
        <v>341</v>
      </c>
      <c r="BJ17" s="778" t="s">
        <v>342</v>
      </c>
      <c r="BK17" s="779" t="s">
        <v>952</v>
      </c>
      <c r="BL17" s="723" t="str">
        <f>IF(BK17="","",(VLOOKUP(BK17,'サイズ一覧(25年）'!$D:$AG,13,0)))</f>
        <v/>
      </c>
      <c r="BM17" s="780">
        <f>IF(BK17="","",VLOOKUP(BK17,'サイズ一覧(25年）'!$D:$AM,34,0))</f>
        <v>36000</v>
      </c>
      <c r="BN17" s="781"/>
      <c r="BO17" s="723" t="str">
        <f>IF(BN17="","",(VLOOKUP(BN17,'サイズ一覧(25年）'!$D:$AG,13,0)))</f>
        <v/>
      </c>
      <c r="BP17" s="780" t="str">
        <f>IF(BN17="","",VLOOKUP(BN17,'サイズ一覧(25年）'!$D:$AM,34,0))</f>
        <v/>
      </c>
      <c r="BQ17" s="779"/>
      <c r="BR17" s="723" t="str">
        <f>IF(BQ17="","",(VLOOKUP(BQ17,'サイズ一覧(25年）'!$D:$AG,13,0)))</f>
        <v/>
      </c>
      <c r="BS17" s="728" t="str">
        <f>IF(BQ17="","",VLOOKUP(BQ17,'サイズ一覧(25年）'!$D:$AM,34,0))</f>
        <v/>
      </c>
      <c r="BT17" s="782"/>
      <c r="BU17" s="783" t="str">
        <f>IF(BT17="","",(VLOOKUP(BT17,'サイズ一覧(25年）'!$D:$AG,13,0)))</f>
        <v/>
      </c>
      <c r="BV17" s="784" t="str">
        <f>IF(BT17="","",VLOOKUP(BT17,'サイズ一覧(25年）'!$D:$AM,34,0))</f>
        <v/>
      </c>
      <c r="BW17" s="779"/>
      <c r="BX17" s="723" t="str">
        <f>IF(BW17="","",(VLOOKUP(BW17,'サイズ一覧(25年）'!$D:$AG,13,0)))</f>
        <v/>
      </c>
      <c r="BY17" s="728" t="str">
        <f>IF(BW17="","",VLOOKUP(BW17,'サイズ一覧(25年）'!$D:$AM,34,0))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IF(E18="","",VLOOKUP(E18,'サイズ一覧(25年）'!$D:$AM,34,0))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IF(H18="","",VLOOKUP(H18,'サイズ一覧(25年）'!$D:$AM,34,0))</f>
        <v>105700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IF(K18="","",VLOOKUP(K18,'サイズ一覧(25年）'!$D:$AM,34,0))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IF(N18="","",VLOOKUP(N18,'サイズ一覧(25年）'!$D:$AM,34,0))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IF(V18="","",VLOOKUP(V18,'サイズ一覧(25年）'!$D:$AM,34,0))</f>
        <v>43200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IF(Y18="","",VLOOKUP(Y18,'サイズ一覧(25年）'!$D:$AM,34,0))</f>
        <v>40500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IF(AB18="","",VLOOKUP(AB18,'サイズ一覧(25年）'!$D:$AM,34,0))</f>
        <v>38000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IF(AM18="","",VLOOKUP(AM18,'サイズ一覧(25年）'!$D:$AM,34,0))</f>
        <v>80100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IF(AP18="","",VLOOKUP(AP18,'サイズ一覧(25年）'!$D:$AM,34,0))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IF(AX18="","",VLOOKUP(AX18,'サイズ一覧(25年）'!$D:$AM,34,0))</f>
        <v>32000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IF(BA18="","",VLOOKUP(BA18,'サイズ一覧(25年）'!$D:$AM,34,0))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IF(BD18="","",VLOOKUP(BD18,'サイズ一覧(25年）'!$D:$AM,34,0))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IF(BK18="","",VLOOKUP(BK18,'サイズ一覧(25年）'!$D:$AM,34,0))</f>
        <v>28000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IF(BN18="","",VLOOKUP(BN18,'サイズ一覧(25年）'!$D:$AM,34,0))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IF(BQ18="","",VLOOKUP(BQ18,'サイズ一覧(25年）'!$D:$AM,34,0))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IF(BT18="","",VLOOKUP(BT18,'サイズ一覧(25年）'!$D:$AM,34,0))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IF(BW18="","",VLOOKUP(BW18,'サイズ一覧(25年）'!$D:$AM,34,0))</f>
        <v/>
      </c>
    </row>
    <row r="19" spans="1:77" s="134" customFormat="1" ht="21" customHeight="1">
      <c r="A19" s="255"/>
      <c r="B19" s="265">
        <v>40</v>
      </c>
      <c r="C19" s="667" t="s">
        <v>907</v>
      </c>
      <c r="D19" s="668" t="s">
        <v>286</v>
      </c>
      <c r="E19" s="707"/>
      <c r="F19" s="707" t="str">
        <f>IF(E19="","",(VLOOKUP(E19,'サイズ一覧(25年）'!$D:$AG,13,0)))</f>
        <v/>
      </c>
      <c r="G19" s="671" t="str">
        <f>IF(E19="","",VLOOKUP(E19,'サイズ一覧(25年）'!$D:$AM,34,0))</f>
        <v/>
      </c>
      <c r="H19" s="705" t="s">
        <v>1136</v>
      </c>
      <c r="I19" s="707" t="str">
        <f>IF(H19="","",(VLOOKUP(H19,'サイズ一覧(25年）'!$D:$AG,13,0)))</f>
        <v>◇</v>
      </c>
      <c r="J19" s="671">
        <f>IF(H19="","",VLOOKUP(H19,'サイズ一覧(25年）'!$D:$AM,34,0))</f>
        <v>93200</v>
      </c>
      <c r="K19" s="707"/>
      <c r="L19" s="707" t="str">
        <f>IF(K19="","",(VLOOKUP(K19,'サイズ一覧(25年）'!$D:$AG,13,0)))</f>
        <v/>
      </c>
      <c r="M19" s="670" t="str">
        <f>IF(K19="","",VLOOKUP(K19,'サイズ一覧(25年）'!$D:$AM,34,0))</f>
        <v/>
      </c>
      <c r="N19" s="709"/>
      <c r="O19" s="707" t="str">
        <f>IF(N19="","",(VLOOKUP(N19,'サイズ一覧(25年）'!$D:$AG,13,0)))</f>
        <v/>
      </c>
      <c r="P19" s="671" t="str">
        <f>IF(N19="","",VLOOKUP(N19,'サイズ一覧(25年）'!$D:$AM,34,0))</f>
        <v/>
      </c>
      <c r="Q19" s="175"/>
      <c r="R19" s="387"/>
      <c r="S19" s="340"/>
      <c r="T19" s="724" t="s">
        <v>470</v>
      </c>
      <c r="U19" s="719" t="s">
        <v>529</v>
      </c>
      <c r="V19" s="721" t="s">
        <v>1772</v>
      </c>
      <c r="W19" s="721" t="str">
        <f>IF(V19="","",(VLOOKUP(V19,'サイズ一覧(25年）'!$D:$AG,13,0)))</f>
        <v>⑨</v>
      </c>
      <c r="X19" s="723">
        <f>IF(V19="","",VLOOKUP(V19,'サイズ一覧(25年）'!$D:$AM,34,0))</f>
        <v>45400</v>
      </c>
      <c r="Y19" s="720" t="s">
        <v>1181</v>
      </c>
      <c r="Z19" s="721" t="str">
        <f>IF(Y19="","",(VLOOKUP(Y19,'サイズ一覧(25年）'!$D:$AG,13,0)))</f>
        <v/>
      </c>
      <c r="AA19" s="722">
        <f>IF(Y19="","",VLOOKUP(Y19,'サイズ一覧(25年）'!$D:$AM,34,0))</f>
        <v>42700</v>
      </c>
      <c r="AB19" s="720" t="s">
        <v>629</v>
      </c>
      <c r="AC19" s="721" t="str">
        <f>IF(AB19="","",(VLOOKUP(AB19,'サイズ一覧(25年）'!$D:$AG,13,0)))</f>
        <v>△</v>
      </c>
      <c r="AD19" s="722">
        <f>IF(AB19="","",VLOOKUP(AB19,'サイズ一覧(25年）'!$D:$AM,34,0))</f>
        <v>39900</v>
      </c>
      <c r="AE19" s="849"/>
      <c r="AF19" s="849"/>
      <c r="AG19" s="850"/>
      <c r="AH19" s="175"/>
      <c r="AI19" s="310"/>
      <c r="AJ19" s="276">
        <v>50</v>
      </c>
      <c r="AK19" s="712" t="s">
        <v>1340</v>
      </c>
      <c r="AL19" s="741" t="s">
        <v>959</v>
      </c>
      <c r="AM19" s="742" t="s">
        <v>1301</v>
      </c>
      <c r="AN19" s="675" t="str">
        <f>IF(AM19="","",(VLOOKUP(AM19,'サイズ一覧(25年）'!$D:$AG,13,0)))</f>
        <v>★</v>
      </c>
      <c r="AO19" s="743">
        <f>IF(AM19="","",VLOOKUP(AM19,'サイズ一覧(25年）'!$D:$AM,34,0))</f>
        <v>71300</v>
      </c>
      <c r="AP19" s="744"/>
      <c r="AQ19" s="745" t="str">
        <f>IF(AP19="","",(VLOOKUP(AP19,'サイズ一覧(25年）'!$D:$AG,13,0)))</f>
        <v/>
      </c>
      <c r="AR19" s="746" t="str">
        <f>IF(AP19="","",VLOOKUP(AP19,'サイズ一覧(25年）'!$D:$AM,34,0))</f>
        <v/>
      </c>
      <c r="AS19" s="62"/>
      <c r="AT19" s="319"/>
      <c r="AU19" s="311"/>
      <c r="AV19" s="729" t="s">
        <v>162</v>
      </c>
      <c r="AW19" s="734" t="s">
        <v>402</v>
      </c>
      <c r="AX19" s="729" t="s">
        <v>452</v>
      </c>
      <c r="AY19" s="736" t="str">
        <f>IF(AX19="","",(VLOOKUP(AX19,'サイズ一覧(25年）'!$D:$AG,13,0)))</f>
        <v/>
      </c>
      <c r="AZ19" s="737">
        <f>IF(AX19="","",VLOOKUP(AX19,'サイズ一覧(25年）'!$D:$AM,34,0))</f>
        <v>33400</v>
      </c>
      <c r="BA19" s="736"/>
      <c r="BB19" s="747" t="str">
        <f>IF(BA19="","",(VLOOKUP(BA19,'サイズ一覧(25年）'!$D:$AG,13,0)))</f>
        <v/>
      </c>
      <c r="BC19" s="748" t="str">
        <f>IF(BA19="","",VLOOKUP(BA19,'サイズ一覧(25年）'!$D:$AM,34,0))</f>
        <v/>
      </c>
      <c r="BD19" s="738"/>
      <c r="BE19" s="736" t="str">
        <f>IF(BD19="","",(VLOOKUP(BD19,'サイズ一覧(25年）'!$D:$AG,13,0)))</f>
        <v/>
      </c>
      <c r="BF19" s="739" t="str">
        <f>IF(BD19="","",VLOOKUP(BD19,'サイズ一覧(25年）'!$D:$AM,34,0))</f>
        <v/>
      </c>
      <c r="BG19" s="181"/>
      <c r="BH19" s="328"/>
      <c r="BI19" s="690" t="s">
        <v>344</v>
      </c>
      <c r="BJ19" s="691" t="s">
        <v>345</v>
      </c>
      <c r="BK19" s="692" t="s">
        <v>954</v>
      </c>
      <c r="BL19" s="693" t="str">
        <f>IF(BK19="","",(VLOOKUP(BK19,'サイズ一覧(25年）'!$D:$AG,13,0)))</f>
        <v/>
      </c>
      <c r="BM19" s="694">
        <f>IF(BK19="","",VLOOKUP(BK19,'サイズ一覧(25年）'!$D:$AM,34,0))</f>
        <v>29400</v>
      </c>
      <c r="BN19" s="695"/>
      <c r="BO19" s="693" t="str">
        <f>IF(BN19="","",(VLOOKUP(BN19,'サイズ一覧(25年）'!$D:$AG,13,0)))</f>
        <v/>
      </c>
      <c r="BP19" s="694" t="str">
        <f>IF(BN19="","",VLOOKUP(BN19,'サイズ一覧(25年）'!$D:$AM,34,0))</f>
        <v/>
      </c>
      <c r="BQ19" s="692"/>
      <c r="BR19" s="693" t="str">
        <f>IF(BQ19="","",(VLOOKUP(BQ19,'サイズ一覧(25年）'!$D:$AG,13,0)))</f>
        <v/>
      </c>
      <c r="BS19" s="696" t="str">
        <f>IF(BQ19="","",VLOOKUP(BQ19,'サイズ一覧(25年）'!$D:$AM,34,0))</f>
        <v/>
      </c>
      <c r="BT19" s="697"/>
      <c r="BU19" s="698" t="str">
        <f>IF(BT19="","",(VLOOKUP(BT19,'サイズ一覧(25年）'!$D:$AG,13,0)))</f>
        <v/>
      </c>
      <c r="BV19" s="699" t="str">
        <f>IF(BT19="","",VLOOKUP(BT19,'サイズ一覧(25年）'!$D:$AM,34,0))</f>
        <v/>
      </c>
      <c r="BW19" s="692"/>
      <c r="BX19" s="693" t="str">
        <f>IF(BW19="","",(VLOOKUP(BW19,'サイズ一覧(25年）'!$D:$AG,13,0)))</f>
        <v/>
      </c>
      <c r="BY19" s="696" t="str">
        <f>IF(BW19="","",VLOOKUP(BW19,'サイズ一覧(25年）'!$D:$AM,34,0))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IF(E20="","",VLOOKUP(E20,'サイズ一覧(25年）'!$D:$AM,34,0))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IF(H20="","",VLOOKUP(H20,'サイズ一覧(25年）'!$D:$AM,34,0))</f>
        <v>95000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IF(K20="","",VLOOKUP(K20,'サイズ一覧(25年）'!$D:$AM,34,0))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IF(N20="","",VLOOKUP(N20,'サイズ一覧(25年）'!$D:$AM,34,0))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IF(V20="","",VLOOKUP(V20,'サイズ一覧(25年）'!$D:$AM,34,0))</f>
        <v>31600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IF(Y20="","",VLOOKUP(Y20,'サイズ一覧(25年）'!$D:$AM,34,0))</f>
        <v>29700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IF(AB20="","",VLOOKUP(AB20,'サイズ一覧(25年）'!$D:$AM,34,0))</f>
        <v>27900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IF(AM20="","",VLOOKUP(AM20,'サイズ一覧(25年）'!$D:$AM,34,0))</f>
        <v>83400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IF(AP20="","",VLOOKUP(AP20,'サイズ一覧(25年）'!$D:$AM,34,0))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IF(AX20="","",VLOOKUP(AX20,'サイズ一覧(25年）'!$D:$AM,34,0))</f>
        <v>20200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IF(BA20="","",VLOOKUP(BA20,'サイズ一覧(25年）'!$D:$AM,34,0))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IF(BD20="","",VLOOKUP(BD20,'サイズ一覧(25年）'!$D:$AM,34,0))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IF(BK20="","",VLOOKUP(BK20,'サイズ一覧(25年）'!$D:$AM,34,0))</f>
        <v>30300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IF(BN20="","",VLOOKUP(BN20,'サイズ一覧(25年）'!$D:$AM,34,0))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IF(BQ20="","",VLOOKUP(BQ20,'サイズ一覧(25年）'!$D:$AM,34,0))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IF(BT20="","",VLOOKUP(BT20,'サイズ一覧(25年）'!$D:$AM,34,0))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IF(BW20="","",VLOOKUP(BW20,'サイズ一覧(25年）'!$D:$AM,34,0))</f>
        <v/>
      </c>
    </row>
    <row r="21" spans="1:77" s="134" customFormat="1" ht="21" customHeight="1">
      <c r="A21" s="255"/>
      <c r="B21" s="340"/>
      <c r="C21" s="724" t="s">
        <v>1394</v>
      </c>
      <c r="D21" s="719" t="s">
        <v>467</v>
      </c>
      <c r="E21" s="721"/>
      <c r="F21" s="721" t="str">
        <f>IF(E21="","",(VLOOKUP(E21,'サイズ一覧(25年）'!$D:$AG,13,0)))</f>
        <v/>
      </c>
      <c r="G21" s="722" t="str">
        <f>IF(E21="","",VLOOKUP(E21,'サイズ一覧(25年）'!$D:$AM,34,0))</f>
        <v/>
      </c>
      <c r="H21" s="725" t="s">
        <v>1388</v>
      </c>
      <c r="I21" s="721" t="str">
        <f>IF(H21="","",(VLOOKUP(H21,'サイズ一覧(25年）'!$D:$AG,13,0)))</f>
        <v>★◇</v>
      </c>
      <c r="J21" s="722">
        <f>IF(H21="","",VLOOKUP(H21,'サイズ一覧(25年）'!$D:$AM,34,0))</f>
        <v>94900</v>
      </c>
      <c r="K21" s="721"/>
      <c r="L21" s="721" t="str">
        <f>IF(K21="","",(VLOOKUP(K21,'サイズ一覧(25年）'!$D:$AG,13,0)))</f>
        <v/>
      </c>
      <c r="M21" s="723" t="str">
        <f>IF(K21="","",VLOOKUP(K21,'サイズ一覧(25年）'!$D:$AM,34,0))</f>
        <v/>
      </c>
      <c r="N21" s="720"/>
      <c r="O21" s="721" t="str">
        <f>IF(N21="","",(VLOOKUP(N21,'サイズ一覧(25年）'!$D:$AG,13,0)))</f>
        <v/>
      </c>
      <c r="P21" s="722" t="str">
        <f>IF(N21="","",VLOOKUP(N21,'サイズ一覧(25年）'!$D:$AM,34,0))</f>
        <v/>
      </c>
      <c r="Q21" s="175"/>
      <c r="R21" s="255"/>
      <c r="S21" s="348"/>
      <c r="T21" s="718" t="s">
        <v>592</v>
      </c>
      <c r="U21" s="749" t="s">
        <v>593</v>
      </c>
      <c r="V21" s="685"/>
      <c r="W21" s="685" t="str">
        <f>IF(V21="","",(VLOOKUP(V21,'サイズ一覧(25年）'!$D:$AG,13,0)))</f>
        <v/>
      </c>
      <c r="X21" s="704" t="str">
        <f>IF(V21="","",VLOOKUP(V21,'サイズ一覧(25年）'!$D:$AM,34,0))</f>
        <v/>
      </c>
      <c r="Y21" s="684" t="s">
        <v>1191</v>
      </c>
      <c r="Z21" s="685" t="str">
        <f>IF(Y21="","",(VLOOKUP(Y21,'サイズ一覧(25年）'!$D:$AG,13,0)))</f>
        <v/>
      </c>
      <c r="AA21" s="704">
        <f>IF(Y21="","",VLOOKUP(Y21,'サイズ一覧(25年）'!$D:$AM,34,0))</f>
        <v>31800</v>
      </c>
      <c r="AB21" s="688" t="s">
        <v>870</v>
      </c>
      <c r="AC21" s="685" t="str">
        <f>IF(AB21="","",(VLOOKUP(AB21,'サイズ一覧(25年）'!$D:$AG,13,0)))</f>
        <v>△</v>
      </c>
      <c r="AD21" s="704">
        <f>IF(AB21="","",VLOOKUP(AB21,'サイズ一覧(25年）'!$D:$AM,34,0))</f>
        <v>29700</v>
      </c>
      <c r="AE21" s="849"/>
      <c r="AF21" s="849"/>
      <c r="AG21" s="850"/>
      <c r="AH21" s="175"/>
      <c r="AI21" s="328"/>
      <c r="AJ21" s="311"/>
      <c r="AK21" s="700" t="s">
        <v>1337</v>
      </c>
      <c r="AL21" s="734" t="s">
        <v>749</v>
      </c>
      <c r="AM21" s="735" t="s">
        <v>1298</v>
      </c>
      <c r="AN21" s="721" t="str">
        <f>IF(AM21="","",(VLOOKUP(AM21,'サイズ一覧(25年）'!$D:$AG,13,0)))</f>
        <v>★</v>
      </c>
      <c r="AO21" s="727">
        <f>IF(AM21="","",VLOOKUP(AM21,'サイズ一覧(25年）'!$D:$AM,34,0))</f>
        <v>87500</v>
      </c>
      <c r="AP21" s="738"/>
      <c r="AQ21" s="736" t="str">
        <f>IF(AP21="","",(VLOOKUP(AP21,'サイズ一覧(25年）'!$D:$AG,13,0)))</f>
        <v/>
      </c>
      <c r="AR21" s="739" t="str">
        <f>IF(AP21="","",VLOOKUP(AP21,'サイズ一覧(25年）'!$D:$AM,34,0))</f>
        <v/>
      </c>
      <c r="AS21" s="62"/>
      <c r="AT21" s="466"/>
      <c r="AU21" s="311"/>
      <c r="AV21" s="729" t="s">
        <v>175</v>
      </c>
      <c r="AW21" s="734" t="s">
        <v>376</v>
      </c>
      <c r="AX21" s="752" t="s">
        <v>707</v>
      </c>
      <c r="AY21" s="747" t="str">
        <f>IF(AX21="","",(VLOOKUP(AX21,'サイズ一覧(25年）'!$D:$AG,13,0)))</f>
        <v/>
      </c>
      <c r="AZ21" s="753">
        <f>IF(AX21="","",VLOOKUP(AX21,'サイズ一覧(25年）'!$D:$AM,34,0))</f>
        <v>25800</v>
      </c>
      <c r="BA21" s="747"/>
      <c r="BB21" s="679" t="str">
        <f>IF(BA21="","",(VLOOKUP(BA21,'サイズ一覧(25年）'!$D:$AG,13,0)))</f>
        <v/>
      </c>
      <c r="BC21" s="754" t="str">
        <f>IF(BA21="","",VLOOKUP(BA21,'サイズ一覧(25年）'!$D:$AM,34,0))</f>
        <v/>
      </c>
      <c r="BD21" s="755"/>
      <c r="BE21" s="747" t="str">
        <f>IF(BD21="","",(VLOOKUP(BD21,'サイズ一覧(25年）'!$D:$AG,13,0)))</f>
        <v/>
      </c>
      <c r="BF21" s="756" t="str">
        <f>IF(BD21="","",VLOOKUP(BD21,'サイズ一覧(25年）'!$D:$AM,34,0))</f>
        <v/>
      </c>
      <c r="BG21" s="181"/>
      <c r="BH21" s="328"/>
      <c r="BI21" s="690" t="s">
        <v>349</v>
      </c>
      <c r="BJ21" s="691" t="s">
        <v>350</v>
      </c>
      <c r="BK21" s="692" t="s">
        <v>957</v>
      </c>
      <c r="BL21" s="693" t="str">
        <f>IF(BK21="","",(VLOOKUP(BK21,'サイズ一覧(25年）'!$D:$AG,13,0)))</f>
        <v/>
      </c>
      <c r="BM21" s="694">
        <f>IF(BK21="","",VLOOKUP(BK21,'サイズ一覧(25年）'!$D:$AM,34,0))</f>
        <v>31900</v>
      </c>
      <c r="BN21" s="695"/>
      <c r="BO21" s="693" t="str">
        <f>IF(BN21="","",(VLOOKUP(BN21,'サイズ一覧(25年）'!$D:$AG,13,0)))</f>
        <v/>
      </c>
      <c r="BP21" s="694" t="str">
        <f>IF(BN21="","",VLOOKUP(BN21,'サイズ一覧(25年）'!$D:$AM,34,0))</f>
        <v/>
      </c>
      <c r="BQ21" s="692"/>
      <c r="BR21" s="693" t="str">
        <f>IF(BQ21="","",(VLOOKUP(BQ21,'サイズ一覧(25年）'!$D:$AG,13,0)))</f>
        <v/>
      </c>
      <c r="BS21" s="696" t="str">
        <f>IF(BQ21="","",VLOOKUP(BQ21,'サイズ一覧(25年）'!$D:$AM,34,0))</f>
        <v/>
      </c>
      <c r="BT21" s="697"/>
      <c r="BU21" s="698" t="str">
        <f>IF(BT21="","",(VLOOKUP(BT21,'サイズ一覧(25年）'!$D:$AG,13,0)))</f>
        <v/>
      </c>
      <c r="BV21" s="699" t="str">
        <f>IF(BT21="","",VLOOKUP(BT21,'サイズ一覧(25年）'!$D:$AM,34,0))</f>
        <v/>
      </c>
      <c r="BW21" s="692"/>
      <c r="BX21" s="693" t="str">
        <f>IF(BW21="","",(VLOOKUP(BW21,'サイズ一覧(25年）'!$D:$AG,13,0)))</f>
        <v/>
      </c>
      <c r="BY21" s="696" t="str">
        <f>IF(BW21="","",VLOOKUP(BW21,'サイズ一覧(25年）'!$D:$AM,34,0))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IF(E22="","",VLOOKUP(E22,'サイズ一覧(25年）'!$D:$AM,34,0))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IF(H22="","",VLOOKUP(H22,'サイズ一覧(25年）'!$D:$AM,34,0))</f>
        <v>72700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IF(K22="","",VLOOKUP(K22,'サイズ一覧(25年）'!$D:$AM,34,0))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IF(N22="","",VLOOKUP(N22,'サイズ一覧(25年）'!$D:$AM,34,0))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IF(V22="","",VLOOKUP(V22,'サイズ一覧(25年）'!$D:$AM,34,0))</f>
        <v>33800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IF(Y22="","",VLOOKUP(Y22,'サイズ一覧(25年）'!$D:$AM,34,0))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IF(AB22="","",VLOOKUP(AB22,'サイズ一覧(25年）'!$D:$AM,34,0))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IF(AM22="","",VLOOKUP(AM22,'サイズ一覧(25年）'!$D:$AM,34,0))</f>
        <v>73000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IF(AP22="","",VLOOKUP(AP22,'サイズ一覧(25年）'!$D:$AM,34,0))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IF(AX22="","",VLOOKUP(AX22,'サイズ一覧(25年）'!$D:$AM,34,0))</f>
        <v>22800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IF(BA22="","",VLOOKUP(BA22,'サイズ一覧(25年）'!$D:$AM,34,0))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IF(BD22="","",VLOOKUP(BD22,'サイズ一覧(25年）'!$D:$AM,34,0))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IF(BK22="","",VLOOKUP(BK22,'サイズ一覧(25年）'!$D:$AM,34,0))</f>
        <v>33000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IF(BN22="","",VLOOKUP(BN22,'サイズ一覧(25年）'!$D:$AM,34,0))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IF(BQ22="","",VLOOKUP(BQ22,'サイズ一覧(25年）'!$D:$AM,34,0))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IF(BT22="","",VLOOKUP(BT22,'サイズ一覧(25年）'!$D:$AM,34,0))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IF(BW22="","",VLOOKUP(BW22,'サイズ一覧(25年）'!$D:$AM,34,0))</f>
        <v/>
      </c>
    </row>
    <row r="23" spans="1:77" s="134" customFormat="1" ht="21" customHeight="1">
      <c r="A23" s="255"/>
      <c r="B23" s="340"/>
      <c r="C23" s="724" t="s">
        <v>1396</v>
      </c>
      <c r="D23" s="719" t="s">
        <v>876</v>
      </c>
      <c r="E23" s="721"/>
      <c r="F23" s="721" t="str">
        <f>IF(E23="","",(VLOOKUP(E23,'サイズ一覧(25年）'!$D:$AG,13,0)))</f>
        <v/>
      </c>
      <c r="G23" s="722" t="str">
        <f>IF(E23="","",VLOOKUP(E23,'サイズ一覧(25年）'!$D:$AM,34,0))</f>
        <v/>
      </c>
      <c r="H23" s="725" t="s">
        <v>1390</v>
      </c>
      <c r="I23" s="721" t="str">
        <f>IF(H23="","",(VLOOKUP(H23,'サイズ一覧(25年）'!$D:$AG,13,0)))</f>
        <v>★◇</v>
      </c>
      <c r="J23" s="722">
        <f>IF(H23="","",VLOOKUP(H23,'サイズ一覧(25年）'!$D:$AM,34,0))</f>
        <v>74900</v>
      </c>
      <c r="K23" s="721"/>
      <c r="L23" s="721" t="str">
        <f>IF(K23="","",(VLOOKUP(K23,'サイズ一覧(25年）'!$D:$AG,13,0)))</f>
        <v/>
      </c>
      <c r="M23" s="723" t="str">
        <f>IF(K23="","",VLOOKUP(K23,'サイズ一覧(25年）'!$D:$AM,34,0))</f>
        <v/>
      </c>
      <c r="N23" s="720"/>
      <c r="O23" s="721" t="str">
        <f>IF(N23="","",(VLOOKUP(N23,'サイズ一覧(25年）'!$D:$AG,13,0)))</f>
        <v/>
      </c>
      <c r="P23" s="722" t="str">
        <f>IF(N23="","",VLOOKUP(N23,'サイズ一覧(25年）'!$D:$AM,34,0))</f>
        <v/>
      </c>
      <c r="Q23" s="175"/>
      <c r="R23" s="255"/>
      <c r="S23" s="348"/>
      <c r="T23" s="740" t="s">
        <v>1841</v>
      </c>
      <c r="U23" s="701" t="s">
        <v>1379</v>
      </c>
      <c r="V23" s="703" t="s">
        <v>1783</v>
      </c>
      <c r="W23" s="703" t="str">
        <f>IF(V23="","",(VLOOKUP(V23,'サイズ一覧(25年）'!$D:$AG,13,0)))</f>
        <v>⑨</v>
      </c>
      <c r="X23" s="704">
        <f>IF(V23="","",VLOOKUP(V23,'サイズ一覧(25年）'!$D:$AM,34,0))</f>
        <v>35900</v>
      </c>
      <c r="Y23" s="730" t="s">
        <v>1192</v>
      </c>
      <c r="Z23" s="703" t="str">
        <f>IF(Y23="","",(VLOOKUP(Y23,'サイズ一覧(25年）'!$D:$AG,13,0)))</f>
        <v/>
      </c>
      <c r="AA23" s="704">
        <f>IF(Y23="","",VLOOKUP(Y23,'サイズ一覧(25年）'!$D:$AM,34,0))</f>
        <v>33800</v>
      </c>
      <c r="AB23" s="702" t="s">
        <v>635</v>
      </c>
      <c r="AC23" s="703" t="str">
        <f>IF(AB23="","",(VLOOKUP(AB23,'サイズ一覧(25年）'!$D:$AG,13,0)))</f>
        <v>△</v>
      </c>
      <c r="AD23" s="704">
        <f>IF(AB23="","",VLOOKUP(AB23,'サイズ一覧(25年）'!$D:$AM,34,0))</f>
        <v>31600</v>
      </c>
      <c r="AE23" s="849"/>
      <c r="AF23" s="849"/>
      <c r="AG23" s="850"/>
      <c r="AH23" s="175"/>
      <c r="AI23" s="319"/>
      <c r="AJ23" s="320"/>
      <c r="AK23" s="740" t="s">
        <v>1328</v>
      </c>
      <c r="AL23" s="730" t="s">
        <v>942</v>
      </c>
      <c r="AM23" s="757" t="s">
        <v>1290</v>
      </c>
      <c r="AN23" s="703" t="str">
        <f>IF(AM23="","",(VLOOKUP(AM23,'サイズ一覧(25年）'!$D:$AG,13,0)))</f>
        <v>★</v>
      </c>
      <c r="AO23" s="732">
        <f>IF(AM23="","",VLOOKUP(AM23,'サイズ一覧(25年）'!$D:$AM,34,0))</f>
        <v>76100</v>
      </c>
      <c r="AP23" s="702"/>
      <c r="AQ23" s="703" t="str">
        <f>IF(AP23="","",(VLOOKUP(AP23,'サイズ一覧(25年）'!$D:$AG,13,0)))</f>
        <v/>
      </c>
      <c r="AR23" s="696" t="str">
        <f>IF(AP23="","",VLOOKUP(AP23,'サイズ一覧(25年）'!$D:$AM,34,0))</f>
        <v/>
      </c>
      <c r="AS23" s="62"/>
      <c r="AT23" s="319"/>
      <c r="AU23" s="320"/>
      <c r="AV23" s="731" t="s">
        <v>84</v>
      </c>
      <c r="AW23" s="730" t="s">
        <v>325</v>
      </c>
      <c r="AX23" s="731" t="s">
        <v>438</v>
      </c>
      <c r="AY23" s="703" t="str">
        <f>IF(AX23="","",(VLOOKUP(AX23,'サイズ一覧(25年）'!$D:$AG,13,0)))</f>
        <v/>
      </c>
      <c r="AZ23" s="732">
        <f>IF(AX23="","",VLOOKUP(AX23,'サイズ一覧(25年）'!$D:$AM,34,0))</f>
        <v>24300</v>
      </c>
      <c r="BA23" s="703"/>
      <c r="BB23" s="685" t="str">
        <f>IF(BA23="","",(VLOOKUP(BA23,'サイズ一覧(25年）'!$D:$AG,13,0)))</f>
        <v/>
      </c>
      <c r="BC23" s="694" t="str">
        <f>IF(BA23="","",VLOOKUP(BA23,'サイズ一覧(25年）'!$D:$AM,34,0))</f>
        <v/>
      </c>
      <c r="BD23" s="702"/>
      <c r="BE23" s="703" t="str">
        <f>IF(BD23="","",(VLOOKUP(BD23,'サイズ一覧(25年）'!$D:$AG,13,0)))</f>
        <v/>
      </c>
      <c r="BF23" s="696" t="str">
        <f>IF(BD23="","",VLOOKUP(BD23,'サイズ一覧(25年）'!$D:$AM,34,0))</f>
        <v/>
      </c>
      <c r="BG23" s="181"/>
      <c r="BH23" s="275">
        <v>15</v>
      </c>
      <c r="BI23" s="758" t="s">
        <v>78</v>
      </c>
      <c r="BJ23" s="759" t="s">
        <v>355</v>
      </c>
      <c r="BK23" s="672" t="s">
        <v>961</v>
      </c>
      <c r="BL23" s="670" t="str">
        <f>IF(BK23="","",(VLOOKUP(BK23,'サイズ一覧(25年）'!$D:$AG,13,0)))</f>
        <v/>
      </c>
      <c r="BM23" s="760">
        <f>IF(BK23="","",VLOOKUP(BK23,'サイズ一覧(25年）'!$D:$AM,34,0))</f>
        <v>30000</v>
      </c>
      <c r="BN23" s="761"/>
      <c r="BO23" s="670" t="str">
        <f>IF(BN23="","",(VLOOKUP(BN23,'サイズ一覧(25年）'!$D:$AG,13,0)))</f>
        <v/>
      </c>
      <c r="BP23" s="760" t="str">
        <f>IF(BN23="","",VLOOKUP(BN23,'サイズ一覧(25年）'!$D:$AM,34,0))</f>
        <v/>
      </c>
      <c r="BQ23" s="672"/>
      <c r="BR23" s="670" t="str">
        <f>IF(BQ23="","",(VLOOKUP(BQ23,'サイズ一覧(25年）'!$D:$AG,13,0)))</f>
        <v/>
      </c>
      <c r="BS23" s="710" t="str">
        <f>IF(BQ23="","",VLOOKUP(BQ23,'サイズ一覧(25年）'!$D:$AM,34,0))</f>
        <v/>
      </c>
      <c r="BT23" s="762"/>
      <c r="BU23" s="763" t="str">
        <f>IF(BT23="","",(VLOOKUP(BT23,'サイズ一覧(25年）'!$D:$AG,13,0)))</f>
        <v/>
      </c>
      <c r="BV23" s="764" t="str">
        <f>IF(BT23="","",VLOOKUP(BT23,'サイズ一覧(25年）'!$D:$AM,34,0))</f>
        <v/>
      </c>
      <c r="BW23" s="672"/>
      <c r="BX23" s="670" t="str">
        <f>IF(BW23="","",(VLOOKUP(BW23,'サイズ一覧(25年）'!$D:$AG,13,0)))</f>
        <v/>
      </c>
      <c r="BY23" s="710" t="str">
        <f>IF(BW23="","",VLOOKUP(BW23,'サイズ一覧(25年）'!$D:$AM,34,0))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IF(E24="","",VLOOKUP(E24,'サイズ一覧(25年）'!$D:$AM,34,0))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IF(H24="","",VLOOKUP(H24,'サイズ一覧(25年）'!$D:$AM,34,0))</f>
        <v>61700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IF(K24="","",VLOOKUP(K24,'サイズ一覧(25年）'!$D:$AM,34,0))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IF(N24="","",VLOOKUP(N24,'サイズ一覧(25年）'!$D:$AM,34,0))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IF(V24="","",VLOOKUP(V24,'サイズ一覧(25年）'!$D:$AM,34,0))</f>
        <v>38000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IF(Y24="","",VLOOKUP(Y24,'サイズ一覧(25年）'!$D:$AM,34,0))</f>
        <v>35600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IF(AB24="","",VLOOKUP(AB24,'サイズ一覧(25年）'!$D:$AM,34,0))</f>
        <v>33300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IF(AM24="","",VLOOKUP(AM24,'サイズ一覧(25年）'!$D:$AM,34,0))</f>
        <v>78400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IF(AP24="","",VLOOKUP(AP24,'サイズ一覧(25年）'!$D:$AM,34,0))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IF(AX24="","",VLOOKUP(AX24,'サイズ一覧(25年）'!$D:$AM,34,0))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IF(BA24="","",VLOOKUP(BA24,'サイズ一覧(25年）'!$D:$AM,34,0))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IF(BD24="","",VLOOKUP(BD24,'サイズ一覧(25年）'!$D:$AM,34,0))</f>
        <v>24200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IF(BK24="","",VLOOKUP(BK24,'サイズ一覧(25年）'!$D:$AM,34,0))</f>
        <v>32900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IF(BN24="","",VLOOKUP(BN24,'サイズ一覧(25年）'!$D:$AM,34,0))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IF(BQ24="","",VLOOKUP(BQ24,'サイズ一覧(25年）'!$D:$AM,34,0))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IF(BT24="","",VLOOKUP(BT24,'サイズ一覧(25年）'!$D:$AM,34,0))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IF(BW24="","",VLOOKUP(BW24,'サイズ一覧(25年）'!$D:$AM,34,0))</f>
        <v/>
      </c>
    </row>
    <row r="25" spans="1:77" s="134" customFormat="1" ht="21" customHeight="1">
      <c r="A25" s="255"/>
      <c r="B25" s="348"/>
      <c r="C25" s="718" t="s">
        <v>1501</v>
      </c>
      <c r="D25" s="765" t="s">
        <v>749</v>
      </c>
      <c r="E25" s="747"/>
      <c r="F25" s="747" t="str">
        <f>IF(E25="","",(VLOOKUP(E25,'サイズ一覧(25年）'!$D:$AG,13,0)))</f>
        <v/>
      </c>
      <c r="G25" s="767" t="str">
        <f>IF(E25="","",VLOOKUP(E25,'サイズ一覧(25年）'!$D:$AM,34,0))</f>
        <v/>
      </c>
      <c r="H25" s="766" t="s">
        <v>1502</v>
      </c>
      <c r="I25" s="747" t="str">
        <f>IF(H25="","",(VLOOKUP(H25,'サイズ一覧(25年）'!$D:$AG,13,0)))</f>
        <v>★◇</v>
      </c>
      <c r="J25" s="767">
        <f>IF(H25="","",VLOOKUP(H25,'サイズ一覧(25年）'!$D:$AM,34,0))</f>
        <v>64100</v>
      </c>
      <c r="K25" s="747"/>
      <c r="L25" s="747" t="str">
        <f>IF(K25="","",(VLOOKUP(K25,'サイズ一覧(25年）'!$D:$AG,13,0)))</f>
        <v/>
      </c>
      <c r="M25" s="768" t="str">
        <f>IF(K25="","",VLOOKUP(K25,'サイズ一覧(25年）'!$D:$AM,34,0))</f>
        <v/>
      </c>
      <c r="N25" s="755"/>
      <c r="O25" s="747" t="str">
        <f>IF(N25="","",(VLOOKUP(N25,'サイズ一覧(25年）'!$D:$AG,13,0)))</f>
        <v/>
      </c>
      <c r="P25" s="767" t="str">
        <f>IF(N25="","",VLOOKUP(N25,'サイズ一覧(25年）'!$D:$AM,34,0))</f>
        <v/>
      </c>
      <c r="Q25" s="175"/>
      <c r="R25" s="255"/>
      <c r="S25" s="348"/>
      <c r="T25" s="733" t="s">
        <v>59</v>
      </c>
      <c r="U25" s="749" t="s">
        <v>323</v>
      </c>
      <c r="V25" s="685" t="s">
        <v>1781</v>
      </c>
      <c r="W25" s="685" t="str">
        <f>IF(V25="","",(VLOOKUP(V25,'サイズ一覧(25年）'!$D:$AG,13,0)))</f>
        <v>⑨</v>
      </c>
      <c r="X25" s="751">
        <f>IF(V25="","",VLOOKUP(V25,'サイズ一覧(25年）'!$D:$AM,34,0))</f>
        <v>40100</v>
      </c>
      <c r="Y25" s="688" t="s">
        <v>1194</v>
      </c>
      <c r="Z25" s="685" t="str">
        <f>IF(Y25="","",(VLOOKUP(Y25,'サイズ一覧(25年）'!$D:$AG,13,0)))</f>
        <v/>
      </c>
      <c r="AA25" s="750">
        <f>IF(Y25="","",VLOOKUP(Y25,'サイズ一覧(25年）'!$D:$AM,34,0))</f>
        <v>37700</v>
      </c>
      <c r="AB25" s="688" t="s">
        <v>637</v>
      </c>
      <c r="AC25" s="685" t="str">
        <f>IF(AB25="","",(VLOOKUP(AB25,'サイズ一覧(25年）'!$D:$AG,13,0)))</f>
        <v>△</v>
      </c>
      <c r="AD25" s="750">
        <f>IF(AB25="","",VLOOKUP(AB25,'サイズ一覧(25年）'!$D:$AM,34,0))</f>
        <v>35200</v>
      </c>
      <c r="AE25" s="849"/>
      <c r="AF25" s="849"/>
      <c r="AG25" s="850"/>
      <c r="AH25" s="175"/>
      <c r="AI25" s="319"/>
      <c r="AJ25" s="320"/>
      <c r="AK25" s="718" t="s">
        <v>795</v>
      </c>
      <c r="AL25" s="766" t="s">
        <v>1327</v>
      </c>
      <c r="AM25" s="770" t="s">
        <v>794</v>
      </c>
      <c r="AN25" s="747" t="str">
        <f>IF(AM25="","",(VLOOKUP(AM25,'サイズ一覧(25年）'!$D:$AG,13,0)))</f>
        <v>★</v>
      </c>
      <c r="AO25" s="753">
        <f>IF(AM25="","",VLOOKUP(AM25,'サイズ一覧(25年）'!$D:$AM,34,0))</f>
        <v>79300</v>
      </c>
      <c r="AP25" s="755"/>
      <c r="AQ25" s="747" t="str">
        <f>IF(AP25="","",(VLOOKUP(AP25,'サイズ一覧(25年）'!$D:$AG,13,0)))</f>
        <v/>
      </c>
      <c r="AR25" s="756" t="str">
        <f>IF(AP25="","",VLOOKUP(AP25,'サイズ一覧(25年）'!$D:$AM,34,0))</f>
        <v/>
      </c>
      <c r="AS25" s="62"/>
      <c r="AT25" s="319"/>
      <c r="AU25" s="320"/>
      <c r="AV25" s="731" t="s">
        <v>173</v>
      </c>
      <c r="AW25" s="730" t="s">
        <v>376</v>
      </c>
      <c r="AX25" s="731"/>
      <c r="AY25" s="703" t="str">
        <f>IF(AX25="","",(VLOOKUP(AX25,'サイズ一覧(25年）'!$D:$AG,13,0)))</f>
        <v/>
      </c>
      <c r="AZ25" s="732" t="str">
        <f>IF(AX25="","",VLOOKUP(AX25,'サイズ一覧(25年）'!$D:$AM,34,0))</f>
        <v/>
      </c>
      <c r="BA25" s="703"/>
      <c r="BB25" s="703" t="str">
        <f>IF(BA25="","",(VLOOKUP(BA25,'サイズ一覧(25年）'!$D:$AG,13,0)))</f>
        <v/>
      </c>
      <c r="BC25" s="694" t="str">
        <f>IF(BA25="","",VLOOKUP(BA25,'サイズ一覧(25年）'!$D:$AM,34,0))</f>
        <v/>
      </c>
      <c r="BD25" s="702" t="s">
        <v>1105</v>
      </c>
      <c r="BE25" s="703" t="str">
        <f>IF(BD25="","",(VLOOKUP(BD25,'サイズ一覧(25年）'!$D:$AG,13,0)))</f>
        <v/>
      </c>
      <c r="BF25" s="696">
        <f>IF(BD25="","",VLOOKUP(BD25,'サイズ一覧(25年）'!$D:$AM,34,0))</f>
        <v>26800</v>
      </c>
      <c r="BG25" s="181"/>
      <c r="BH25" s="328"/>
      <c r="BI25" s="777" t="s">
        <v>81</v>
      </c>
      <c r="BJ25" s="778" t="s">
        <v>357</v>
      </c>
      <c r="BK25" s="779" t="s">
        <v>962</v>
      </c>
      <c r="BL25" s="723" t="str">
        <f>IF(BK25="","",(VLOOKUP(BK25,'サイズ一覧(25年）'!$D:$AG,13,0)))</f>
        <v/>
      </c>
      <c r="BM25" s="780">
        <f>IF(BK25="","",VLOOKUP(BK25,'サイズ一覧(25年）'!$D:$AM,34,0))</f>
        <v>35000</v>
      </c>
      <c r="BN25" s="781"/>
      <c r="BO25" s="723" t="str">
        <f>IF(BN25="","",(VLOOKUP(BN25,'サイズ一覧(25年）'!$D:$AG,13,0)))</f>
        <v/>
      </c>
      <c r="BP25" s="780" t="str">
        <f>IF(BN25="","",VLOOKUP(BN25,'サイズ一覧(25年）'!$D:$AM,34,0))</f>
        <v/>
      </c>
      <c r="BQ25" s="779"/>
      <c r="BR25" s="723" t="str">
        <f>IF(BQ25="","",(VLOOKUP(BQ25,'サイズ一覧(25年）'!$D:$AG,13,0)))</f>
        <v/>
      </c>
      <c r="BS25" s="728" t="str">
        <f>IF(BQ25="","",VLOOKUP(BQ25,'サイズ一覧(25年）'!$D:$AM,34,0))</f>
        <v/>
      </c>
      <c r="BT25" s="782"/>
      <c r="BU25" s="783" t="str">
        <f>IF(BT25="","",(VLOOKUP(BT25,'サイズ一覧(25年）'!$D:$AG,13,0)))</f>
        <v/>
      </c>
      <c r="BV25" s="784" t="str">
        <f>IF(BT25="","",VLOOKUP(BT25,'サイズ一覧(25年）'!$D:$AM,34,0))</f>
        <v/>
      </c>
      <c r="BW25" s="779"/>
      <c r="BX25" s="723" t="str">
        <f>IF(BW25="","",(VLOOKUP(BW25,'サイズ一覧(25年）'!$D:$AG,13,0)))</f>
        <v/>
      </c>
      <c r="BY25" s="728" t="str">
        <f>IF(BW25="","",VLOOKUP(BW25,'サイズ一覧(25年）'!$D:$AM,34,0))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IF(E26="","",VLOOKUP(E26,'サイズ一覧(25年）'!$D:$AM,34,0))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IF(H26="","",VLOOKUP(H26,'サイズ一覧(25年）'!$D:$AM,34,0))</f>
        <v>85300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IF(K26="","",VLOOKUP(K26,'サイズ一覧(25年）'!$D:$AM,34,0))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IF(N26="","",VLOOKUP(N26,'サイズ一覧(25年）'!$D:$AM,34,0))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IF(V26="","",VLOOKUP(V26,'サイズ一覧(25年）'!$D:$AM,34,0))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IF(Y26="","",VLOOKUP(Y26,'サイズ一覧(25年）'!$D:$AM,34,0))</f>
        <v>41000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IF(AB26="","",VLOOKUP(AB26,'サイズ一覧(25年）'!$D:$AM,34,0))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IF(AM26="","",VLOOKUP(AM26,'サイズ一覧(25年）'!$D:$AM,34,0))</f>
        <v>83100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IF(AP26="","",VLOOKUP(AP26,'サイズ一覧(25年）'!$D:$AM,34,0))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IF(AX26="","",VLOOKUP(AX26,'サイズ一覧(25年）'!$D:$AM,34,0))</f>
        <v>30600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IF(BA26="","",VLOOKUP(BA26,'サイズ一覧(25年）'!$D:$AM,34,0))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IF(BD26="","",VLOOKUP(BD26,'サイズ一覧(25年）'!$D:$AM,34,0))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IF(BK26="","",VLOOKUP(BK26,'サイズ一覧(25年）'!$D:$AM,34,0))</f>
        <v>28800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IF(BN26="","",VLOOKUP(BN26,'サイズ一覧(25年）'!$D:$AM,34,0))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IF(BQ26="","",VLOOKUP(BQ26,'サイズ一覧(25年）'!$D:$AM,34,0))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IF(BT26="","",VLOOKUP(BT26,'サイズ一覧(25年）'!$D:$AM,34,0))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IF(BW26="","",VLOOKUP(BW26,'サイズ一覧(25年）'!$D:$AM,34,0))</f>
        <v/>
      </c>
    </row>
    <row r="27" spans="1:77" s="134" customFormat="1" ht="21" customHeight="1">
      <c r="A27" s="489"/>
      <c r="B27" s="348"/>
      <c r="C27" s="740" t="s">
        <v>1461</v>
      </c>
      <c r="D27" s="701" t="s">
        <v>522</v>
      </c>
      <c r="E27" s="703" t="s">
        <v>1735</v>
      </c>
      <c r="F27" s="703" t="str">
        <f>IF(E27="","",(VLOOKUP(E27,'サイズ一覧(25年）'!$D:$AG,13,0)))</f>
        <v>★◇⑨</v>
      </c>
      <c r="G27" s="704">
        <f>IF(E27="","",VLOOKUP(E27,'サイズ一覧(25年）'!$D:$AM,34,0))</f>
        <v>90700</v>
      </c>
      <c r="H27" s="730" t="s">
        <v>1138</v>
      </c>
      <c r="I27" s="703" t="str">
        <f>IF(H27="","",(VLOOKUP(H27,'サイズ一覧(25年）'!$D:$AG,13,0)))</f>
        <v>△★◇</v>
      </c>
      <c r="J27" s="704">
        <f>IF(H27="","",VLOOKUP(H27,'サイズ一覧(25年）'!$D:$AM,34,0))</f>
        <v>83100</v>
      </c>
      <c r="K27" s="703"/>
      <c r="L27" s="703" t="str">
        <f>IF(K27="","",(VLOOKUP(K27,'サイズ一覧(25年）'!$D:$AG,13,0)))</f>
        <v/>
      </c>
      <c r="M27" s="693" t="str">
        <f>IF(K27="","",VLOOKUP(K27,'サイズ一覧(25年）'!$D:$AM,34,0))</f>
        <v/>
      </c>
      <c r="N27" s="702"/>
      <c r="O27" s="703" t="str">
        <f>IF(N27="","",(VLOOKUP(N27,'サイズ一覧(25年）'!$D:$AG,13,0)))</f>
        <v/>
      </c>
      <c r="P27" s="704" t="str">
        <f>IF(N27="","",VLOOKUP(N27,'サイズ一覧(25年）'!$D:$AM,34,0))</f>
        <v/>
      </c>
      <c r="Q27" s="175"/>
      <c r="R27" s="306">
        <v>15</v>
      </c>
      <c r="S27" s="265">
        <v>60</v>
      </c>
      <c r="T27" s="733" t="s">
        <v>594</v>
      </c>
      <c r="U27" s="749" t="s">
        <v>595</v>
      </c>
      <c r="V27" s="685" t="s">
        <v>1793</v>
      </c>
      <c r="W27" s="685" t="str">
        <f>IF(V27="","",(VLOOKUP(V27,'サイズ一覧(25年）'!$D:$AG,13,0)))</f>
        <v>⑨</v>
      </c>
      <c r="X27" s="751">
        <f>IF(V27="","",VLOOKUP(V27,'サイズ一覧(25年）'!$D:$AM,34,0))</f>
        <v>26400</v>
      </c>
      <c r="Y27" s="688" t="s">
        <v>1204</v>
      </c>
      <c r="Z27" s="685" t="str">
        <f>IF(Y27="","",(VLOOKUP(Y27,'サイズ一覧(25年）'!$D:$AG,13,0)))</f>
        <v/>
      </c>
      <c r="AA27" s="750">
        <f>IF(Y27="","",VLOOKUP(Y27,'サイズ一覧(25年）'!$D:$AM,34,0))</f>
        <v>24600</v>
      </c>
      <c r="AB27" s="688" t="s">
        <v>643</v>
      </c>
      <c r="AC27" s="685" t="str">
        <f>IF(AB27="","",(VLOOKUP(AB27,'サイズ一覧(25年）'!$D:$AG,13,0)))</f>
        <v>△</v>
      </c>
      <c r="AD27" s="750">
        <f>IF(AB27="","",VLOOKUP(AB27,'サイズ一覧(25年）'!$D:$AM,34,0))</f>
        <v>23100</v>
      </c>
      <c r="AE27" s="849"/>
      <c r="AF27" s="849"/>
      <c r="AG27" s="850"/>
      <c r="AH27" s="175"/>
      <c r="AI27" s="319"/>
      <c r="AJ27" s="378">
        <v>45</v>
      </c>
      <c r="AK27" s="667" t="s">
        <v>128</v>
      </c>
      <c r="AL27" s="705" t="s">
        <v>467</v>
      </c>
      <c r="AM27" s="706" t="s">
        <v>882</v>
      </c>
      <c r="AN27" s="707" t="str">
        <f>IF(AM27="","",(VLOOKUP(AM27,'サイズ一覧(25年）'!$D:$AG,13,0)))</f>
        <v/>
      </c>
      <c r="AO27" s="708">
        <f>IF(AM27="","",VLOOKUP(AM27,'サイズ一覧(25年）'!$D:$AM,34,0))</f>
        <v>71200</v>
      </c>
      <c r="AP27" s="709"/>
      <c r="AQ27" s="707" t="str">
        <f>IF(AP27="","",(VLOOKUP(AP27,'サイズ一覧(25年）'!$D:$AG,13,0)))</f>
        <v/>
      </c>
      <c r="AR27" s="710" t="str">
        <f>IF(AP27="","",VLOOKUP(AP27,'サイズ一覧(25年）'!$D:$AM,34,0))</f>
        <v/>
      </c>
      <c r="AS27" s="62"/>
      <c r="AT27" s="319"/>
      <c r="AU27" s="378">
        <v>80</v>
      </c>
      <c r="AV27" s="771" t="s">
        <v>164</v>
      </c>
      <c r="AW27" s="705" t="s">
        <v>405</v>
      </c>
      <c r="AX27" s="771" t="s">
        <v>456</v>
      </c>
      <c r="AY27" s="707" t="str">
        <f>IF(AX27="","",(VLOOKUP(AX27,'サイズ一覧(25年）'!$D:$AG,13,0)))</f>
        <v/>
      </c>
      <c r="AZ27" s="708">
        <f>IF(AX27="","",VLOOKUP(AX27,'サイズ一覧(25年）'!$D:$AM,34,0))</f>
        <v>18000</v>
      </c>
      <c r="BA27" s="707"/>
      <c r="BB27" s="707" t="str">
        <f>IF(BA27="","",(VLOOKUP(BA27,'サイズ一覧(25年）'!$D:$AG,13,0)))</f>
        <v/>
      </c>
      <c r="BC27" s="760" t="str">
        <f>IF(BA27="","",VLOOKUP(BA27,'サイズ一覧(25年）'!$D:$AM,34,0))</f>
        <v/>
      </c>
      <c r="BD27" s="709"/>
      <c r="BE27" s="707" t="str">
        <f>IF(BD27="","",(VLOOKUP(BD27,'サイズ一覧(25年）'!$D:$AG,13,0)))</f>
        <v/>
      </c>
      <c r="BF27" s="710" t="str">
        <f>IF(BD27="","",VLOOKUP(BD27,'サイズ一覧(25年）'!$D:$AM,34,0))</f>
        <v/>
      </c>
      <c r="BG27" s="181"/>
      <c r="BH27" s="328"/>
      <c r="BI27" s="690" t="s">
        <v>83</v>
      </c>
      <c r="BJ27" s="691" t="s">
        <v>360</v>
      </c>
      <c r="BK27" s="692"/>
      <c r="BL27" s="693" t="str">
        <f>IF(BK27="","",(VLOOKUP(BK27,'サイズ一覧(25年）'!$D:$AG,13,0)))</f>
        <v/>
      </c>
      <c r="BM27" s="694" t="str">
        <f>IF(BK27="","",VLOOKUP(BK27,'サイズ一覧(25年）'!$D:$AM,34,0))</f>
        <v/>
      </c>
      <c r="BN27" s="695"/>
      <c r="BO27" s="693" t="str">
        <f>IF(BN27="","",(VLOOKUP(BN27,'サイズ一覧(25年）'!$D:$AG,13,0)))</f>
        <v/>
      </c>
      <c r="BP27" s="694" t="str">
        <f>IF(BN27="","",VLOOKUP(BN27,'サイズ一覧(25年）'!$D:$AM,34,0))</f>
        <v/>
      </c>
      <c r="BQ27" s="692"/>
      <c r="BR27" s="693" t="str">
        <f>IF(BQ27="","",(VLOOKUP(BQ27,'サイズ一覧(25年）'!$D:$AG,13,0)))</f>
        <v/>
      </c>
      <c r="BS27" s="696" t="str">
        <f>IF(BQ27="","",VLOOKUP(BQ27,'サイズ一覧(25年）'!$D:$AM,34,0))</f>
        <v/>
      </c>
      <c r="BT27" s="697" t="s">
        <v>487</v>
      </c>
      <c r="BU27" s="698" t="str">
        <f>IF(BT27="","",(VLOOKUP(BT27,'サイズ一覧(25年）'!$D:$AG,13,0)))</f>
        <v>△</v>
      </c>
      <c r="BV27" s="699">
        <f>IF(BT27="","",VLOOKUP(BT27,'サイズ一覧(25年）'!$D:$AM,34,0))</f>
        <v>30200</v>
      </c>
      <c r="BW27" s="692"/>
      <c r="BX27" s="693" t="str">
        <f>IF(BW27="","",(VLOOKUP(BW27,'サイズ一覧(25年）'!$D:$AG,13,0)))</f>
        <v/>
      </c>
      <c r="BY27" s="696" t="str">
        <f>IF(BW27="","",VLOOKUP(BW27,'サイズ一覧(25年）'!$D:$AM,34,0))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IF(E28="","",VLOOKUP(E28,'サイズ一覧(25年）'!$D:$AM,34,0))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IF(H28="","",VLOOKUP(H28,'サイズ一覧(25年）'!$D:$AM,34,0))</f>
        <v>89700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IF(K28="","",VLOOKUP(K28,'サイズ一覧(25年）'!$D:$AM,34,0))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IF(N28="","",VLOOKUP(N28,'サイズ一覧(25年）'!$D:$AM,34,0))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IF(V28="","",VLOOKUP(V28,'サイズ一覧(25年）'!$D:$AM,34,0))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IF(Y28="","",VLOOKUP(Y28,'サイズ一覧(25年）'!$D:$AM,34,0))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IF(AB28="","",VLOOKUP(AB28,'サイズ一覧(25年）'!$D:$AM,34,0))</f>
        <v>26700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IF(AM28="","",VLOOKUP(AM28,'サイズ一覧(25年）'!$D:$AM,34,0))</f>
        <v>72300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IF(AP28="","",VLOOKUP(AP28,'サイズ一覧(25年）'!$D:$AM,34,0))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IF(AX28="","",VLOOKUP(AX28,'サイズ一覧(25年）'!$D:$AM,34,0))</f>
        <v>21200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IF(BA28="","",VLOOKUP(BA28,'サイズ一覧(25年）'!$D:$AM,34,0))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IF(BD28="","",VLOOKUP(BD28,'サイズ一覧(25年）'!$D:$AM,34,0))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IF(BK28="","",VLOOKUP(BK28,'サイズ一覧(25年）'!$D:$AM,34,0))</f>
        <v>31900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IF(BN28="","",VLOOKUP(BN28,'サイズ一覧(25年）'!$D:$AM,34,0))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IF(BQ28="","",VLOOKUP(BQ28,'サイズ一覧(25年）'!$D:$AM,34,0))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IF(BT28="","",VLOOKUP(BT28,'サイズ一覧(25年）'!$D:$AM,34,0))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IF(BW28="","",VLOOKUP(BW28,'サイズ一覧(25年）'!$D:$AM,34,0))</f>
        <v/>
      </c>
    </row>
    <row r="29" spans="1:77" s="134" customFormat="1" ht="21" customHeight="1">
      <c r="A29" s="489"/>
      <c r="B29" s="348"/>
      <c r="C29" s="740" t="s">
        <v>830</v>
      </c>
      <c r="D29" s="701" t="s">
        <v>500</v>
      </c>
      <c r="E29" s="703" t="s">
        <v>1734</v>
      </c>
      <c r="F29" s="703" t="str">
        <f>IF(E29="","",(VLOOKUP(E29,'サイズ一覧(25年）'!$D:$AG,13,0)))</f>
        <v>★◇⑨</v>
      </c>
      <c r="G29" s="704">
        <f>IF(E29="","",VLOOKUP(E29,'サイズ一覧(25年）'!$D:$AM,34,0))</f>
        <v>95300</v>
      </c>
      <c r="H29" s="730" t="s">
        <v>1140</v>
      </c>
      <c r="I29" s="703" t="str">
        <f>IF(H29="","",(VLOOKUP(H29,'サイズ一覧(25年）'!$D:$AG,13,0)))</f>
        <v>△★◇</v>
      </c>
      <c r="J29" s="704">
        <f>IF(H29="","",VLOOKUP(H29,'サイズ一覧(25年）'!$D:$AM,34,0))</f>
        <v>87300</v>
      </c>
      <c r="K29" s="703"/>
      <c r="L29" s="703" t="str">
        <f>IF(K29="","",(VLOOKUP(K29,'サイズ一覧(25年）'!$D:$AG,13,0)))</f>
        <v/>
      </c>
      <c r="M29" s="693" t="str">
        <f>IF(K29="","",VLOOKUP(K29,'サイズ一覧(25年）'!$D:$AM,34,0))</f>
        <v/>
      </c>
      <c r="N29" s="702"/>
      <c r="O29" s="703" t="str">
        <f>IF(N29="","",(VLOOKUP(N29,'サイズ一覧(25年）'!$D:$AG,13,0)))</f>
        <v/>
      </c>
      <c r="P29" s="704" t="str">
        <f>IF(N29="","",VLOOKUP(N29,'サイズ一覧(25年）'!$D:$AM,34,0))</f>
        <v/>
      </c>
      <c r="Q29" s="175"/>
      <c r="R29" s="255"/>
      <c r="S29" s="348"/>
      <c r="T29" s="740" t="s">
        <v>72</v>
      </c>
      <c r="U29" s="701" t="s">
        <v>333</v>
      </c>
      <c r="V29" s="703" t="s">
        <v>1792</v>
      </c>
      <c r="W29" s="703" t="str">
        <f>IF(V29="","",(VLOOKUP(V29,'サイズ一覧(25年）'!$D:$AG,13,0)))</f>
        <v>⑨</v>
      </c>
      <c r="X29" s="693">
        <f>IF(V29="","",VLOOKUP(V29,'サイズ一覧(25年）'!$D:$AM,34,0))</f>
        <v>30700</v>
      </c>
      <c r="Y29" s="702" t="s">
        <v>1205</v>
      </c>
      <c r="Z29" s="703" t="str">
        <f>IF(Y29="","",(VLOOKUP(Y29,'サイズ一覧(25年）'!$D:$AG,13,0)))</f>
        <v/>
      </c>
      <c r="AA29" s="704">
        <f>IF(Y29="","",VLOOKUP(Y29,'サイズ一覧(25年）'!$D:$AM,34,0))</f>
        <v>28800</v>
      </c>
      <c r="AB29" s="702" t="s">
        <v>645</v>
      </c>
      <c r="AC29" s="703" t="str">
        <f>IF(AB29="","",(VLOOKUP(AB29,'サイズ一覧(25年）'!$D:$AG,13,0)))</f>
        <v>△</v>
      </c>
      <c r="AD29" s="704">
        <f>IF(AB29="","",VLOOKUP(AB29,'サイズ一覧(25年）'!$D:$AM,34,0))</f>
        <v>26900</v>
      </c>
      <c r="AE29" s="849"/>
      <c r="AF29" s="849"/>
      <c r="AG29" s="850"/>
      <c r="AH29" s="175"/>
      <c r="AI29" s="319"/>
      <c r="AJ29" s="311"/>
      <c r="AK29" s="724" t="s">
        <v>1417</v>
      </c>
      <c r="AL29" s="725" t="s">
        <v>956</v>
      </c>
      <c r="AM29" s="726" t="s">
        <v>1445</v>
      </c>
      <c r="AN29" s="721" t="str">
        <f>IF(AM29="","",(VLOOKUP(AM29,'サイズ一覧(25年）'!$D:$AG,13,0)))</f>
        <v>★</v>
      </c>
      <c r="AO29" s="727">
        <f>IF(AM29="","",VLOOKUP(AM29,'サイズ一覧(25年）'!$D:$AM,34,0))</f>
        <v>74500</v>
      </c>
      <c r="AP29" s="720"/>
      <c r="AQ29" s="721" t="str">
        <f>IF(AP29="","",(VLOOKUP(AP29,'サイズ一覧(25年）'!$D:$AG,13,0)))</f>
        <v/>
      </c>
      <c r="AR29" s="728" t="str">
        <f>IF(AP29="","",VLOOKUP(AP29,'サイズ一覧(25年）'!$D:$AM,34,0))</f>
        <v/>
      </c>
      <c r="AS29" s="62"/>
      <c r="AT29" s="319"/>
      <c r="AU29" s="320"/>
      <c r="AV29" s="729" t="s">
        <v>166</v>
      </c>
      <c r="AW29" s="734" t="s">
        <v>832</v>
      </c>
      <c r="AX29" s="729" t="s">
        <v>459</v>
      </c>
      <c r="AY29" s="736" t="str">
        <f>IF(AX29="","",(VLOOKUP(AX29,'サイズ一覧(25年）'!$D:$AG,13,0)))</f>
        <v/>
      </c>
      <c r="AZ29" s="737">
        <f>IF(AX29="","",VLOOKUP(AX29,'サイズ一覧(25年）'!$D:$AM,34,0))</f>
        <v>24500</v>
      </c>
      <c r="BA29" s="736"/>
      <c r="BB29" s="685" t="str">
        <f>IF(BA29="","",(VLOOKUP(BA29,'サイズ一覧(25年）'!$D:$AG,13,0)))</f>
        <v/>
      </c>
      <c r="BC29" s="748" t="str">
        <f>IF(BA29="","",VLOOKUP(BA29,'サイズ一覧(25年）'!$D:$AM,34,0))</f>
        <v/>
      </c>
      <c r="BD29" s="738"/>
      <c r="BE29" s="736" t="str">
        <f>IF(BD29="","",(VLOOKUP(BD29,'サイズ一覧(25年）'!$D:$AG,13,0)))</f>
        <v/>
      </c>
      <c r="BF29" s="739" t="str">
        <f>IF(BD29="","",VLOOKUP(BD29,'サイズ一覧(25年）'!$D:$AM,34,0))</f>
        <v/>
      </c>
      <c r="BG29" s="181"/>
      <c r="BH29" s="328"/>
      <c r="BI29" s="887" t="s">
        <v>363</v>
      </c>
      <c r="BJ29" s="817" t="s">
        <v>364</v>
      </c>
      <c r="BK29" s="888" t="s">
        <v>967</v>
      </c>
      <c r="BL29" s="751" t="str">
        <f>IF(BK29="","",(VLOOKUP(BK29,'サイズ一覧(25年）'!$D:$AG,13,0)))</f>
        <v/>
      </c>
      <c r="BM29" s="687">
        <f>IF(BK29="","",VLOOKUP(BK29,'サイズ一覧(25年）'!$D:$AM,34,0))</f>
        <v>23200</v>
      </c>
      <c r="BN29" s="889"/>
      <c r="BO29" s="751" t="str">
        <f>IF(BN29="","",(VLOOKUP(BN29,'サイズ一覧(25年）'!$D:$AG,13,0)))</f>
        <v/>
      </c>
      <c r="BP29" s="687" t="str">
        <f>IF(BN29="","",VLOOKUP(BN29,'サイズ一覧(25年）'!$D:$AM,34,0))</f>
        <v/>
      </c>
      <c r="BQ29" s="888"/>
      <c r="BR29" s="751" t="str">
        <f>IF(BQ29="","",(VLOOKUP(BQ29,'サイズ一覧(25年）'!$D:$AG,13,0)))</f>
        <v/>
      </c>
      <c r="BS29" s="689" t="str">
        <f>IF(BQ29="","",VLOOKUP(BQ29,'サイズ一覧(25年）'!$D:$AM,34,0))</f>
        <v/>
      </c>
      <c r="BT29" s="890"/>
      <c r="BU29" s="891" t="str">
        <f>IF(BT29="","",(VLOOKUP(BT29,'サイズ一覧(25年）'!$D:$AG,13,0)))</f>
        <v/>
      </c>
      <c r="BV29" s="892" t="str">
        <f>IF(BT29="","",VLOOKUP(BT29,'サイズ一覧(25年）'!$D:$AM,34,0))</f>
        <v/>
      </c>
      <c r="BW29" s="888"/>
      <c r="BX29" s="751" t="str">
        <f>IF(BW29="","",(VLOOKUP(BW29,'サイズ一覧(25年）'!$D:$AG,13,0)))</f>
        <v/>
      </c>
      <c r="BY29" s="689" t="str">
        <f>IF(BW29="","",VLOOKUP(BW29,'サイズ一覧(25年）'!$D:$AM,34,0))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IF(E30="","",VLOOKUP(E30,'サイズ一覧(25年）'!$D:$AM,34,0))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IF(H30="","",VLOOKUP(H30,'サイズ一覧(25年）'!$D:$AM,34,0))</f>
        <v>98400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IF(K30="","",VLOOKUP(K30,'サイズ一覧(25年）'!$D:$AM,34,0))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IF(N30="","",VLOOKUP(N30,'サイズ一覧(25年）'!$D:$AM,34,0))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IF(V30="","",VLOOKUP(V30,'サイズ一覧(25年）'!$D:$AM,34,0))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IF(Y30="","",VLOOKUP(Y30,'サイズ一覧(25年）'!$D:$AM,34,0))</f>
        <v>31600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IF(AB30="","",VLOOKUP(AB30,'サイズ一覧(25年）'!$D:$AM,34,0))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IF(AM30="","",VLOOKUP(AM30,'サイズ一覧(25年）'!$D:$AM,34,0))</f>
        <v>69400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IF(AP30="","",VLOOKUP(AP30,'サイズ一覧(25年）'!$D:$AM,34,0))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IF(AX30="","",VLOOKUP(AX30,'サイズ一覧(25年）'!$D:$AM,34,0))</f>
        <v>26300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IF(BA30="","",VLOOKUP(BA30,'サイズ一覧(25年）'!$D:$AM,34,0))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IF(BD30="","",VLOOKUP(BD30,'サイズ一覧(25年）'!$D:$AM,34,0))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IF(BK30="","",VLOOKUP(BK30,'サイズ一覧(25年）'!$D:$AM,34,0))</f>
        <v>24400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IF(BN30="","",VLOOKUP(BN30,'サイズ一覧(25年）'!$D:$AM,34,0))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IF(BQ30="","",VLOOKUP(BQ30,'サイズ一覧(25年）'!$D:$AM,34,0))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IF(BT30="","",VLOOKUP(BT30,'サイズ一覧(25年）'!$D:$AM,34,0))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IF(BW30="","",VLOOKUP(BW30,'サイズ一覧(25年）'!$D:$AM,34,0))</f>
        <v/>
      </c>
    </row>
    <row r="31" spans="1:77" s="134" customFormat="1" ht="21" customHeight="1">
      <c r="A31" s="489"/>
      <c r="B31" s="493">
        <v>40</v>
      </c>
      <c r="C31" s="667" t="s">
        <v>523</v>
      </c>
      <c r="D31" s="668" t="s">
        <v>538</v>
      </c>
      <c r="E31" s="707"/>
      <c r="F31" s="707" t="str">
        <f>IF(E31="","",(VLOOKUP(E31,'サイズ一覧(25年）'!$D:$AG,13,0)))</f>
        <v/>
      </c>
      <c r="G31" s="671" t="str">
        <f>IF(E31="","",VLOOKUP(E31,'サイズ一覧(25年）'!$D:$AM,34,0))</f>
        <v/>
      </c>
      <c r="H31" s="705" t="s">
        <v>1814</v>
      </c>
      <c r="I31" s="707" t="str">
        <f>IF(H31="","",(VLOOKUP(H31,'サイズ一覧(25年）'!$D:$AG,13,0)))</f>
        <v>★</v>
      </c>
      <c r="J31" s="671">
        <f>IF(H31="","",VLOOKUP(H31,'サイズ一覧(25年）'!$D:$AM,34,0))</f>
        <v>75400</v>
      </c>
      <c r="K31" s="707"/>
      <c r="L31" s="707" t="str">
        <f>IF(K31="","",(VLOOKUP(K31,'サイズ一覧(25年）'!$D:$AG,13,0)))</f>
        <v/>
      </c>
      <c r="M31" s="671" t="str">
        <f>IF(K31="","",VLOOKUP(K31,'サイズ一覧(25年）'!$D:$AM,34,0))</f>
        <v/>
      </c>
      <c r="N31" s="709"/>
      <c r="O31" s="707" t="str">
        <f>IF(N31="","",(VLOOKUP(N31,'サイズ一覧(25年）'!$D:$AG,13,0)))</f>
        <v/>
      </c>
      <c r="P31" s="671" t="str">
        <f>IF(N31="","",VLOOKUP(N31,'サイズ一覧(25年）'!$D:$AM,34,0))</f>
        <v/>
      </c>
      <c r="Q31" s="175"/>
      <c r="R31" s="387"/>
      <c r="S31" s="340"/>
      <c r="T31" s="740" t="s">
        <v>74</v>
      </c>
      <c r="U31" s="701" t="s">
        <v>340</v>
      </c>
      <c r="V31" s="703"/>
      <c r="W31" s="703" t="str">
        <f>IF(V31="","",(VLOOKUP(V31,'サイズ一覧(25年）'!$D:$AG,13,0)))</f>
        <v/>
      </c>
      <c r="X31" s="693" t="str">
        <f>IF(V31="","",VLOOKUP(V31,'サイズ一覧(25年）'!$D:$AM,34,0))</f>
        <v/>
      </c>
      <c r="Y31" s="702" t="s">
        <v>1207</v>
      </c>
      <c r="Z31" s="703" t="str">
        <f>IF(Y31="","",(VLOOKUP(Y31,'サイズ一覧(25年）'!$D:$AG,13,0)))</f>
        <v/>
      </c>
      <c r="AA31" s="704">
        <f>IF(Y31="","",VLOOKUP(Y31,'サイズ一覧(25年）'!$D:$AM,34,0))</f>
        <v>34400</v>
      </c>
      <c r="AB31" s="702"/>
      <c r="AC31" s="703" t="str">
        <f>IF(AB31="","",(VLOOKUP(AB31,'サイズ一覧(25年）'!$D:$AG,13,0)))</f>
        <v/>
      </c>
      <c r="AD31" s="704" t="str">
        <f>IF(AB31="","",VLOOKUP(AB31,'サイズ一覧(25年）'!$D:$AM,34,0))</f>
        <v/>
      </c>
      <c r="AE31" s="849"/>
      <c r="AF31" s="849"/>
      <c r="AG31" s="850"/>
      <c r="AH31" s="175"/>
      <c r="AI31" s="275">
        <v>20</v>
      </c>
      <c r="AJ31" s="320">
        <v>35</v>
      </c>
      <c r="AK31" s="718" t="s">
        <v>1430</v>
      </c>
      <c r="AL31" s="766" t="s">
        <v>948</v>
      </c>
      <c r="AM31" s="770" t="s">
        <v>1431</v>
      </c>
      <c r="AN31" s="747" t="str">
        <f>IF(AM31="","",(VLOOKUP(AM31,'サイズ一覧(25年）'!$D:$AG,13,0)))</f>
        <v>★</v>
      </c>
      <c r="AO31" s="753">
        <f>IF(AM31="","",VLOOKUP(AM31,'サイズ一覧(25年）'!$D:$AM,34,0))</f>
        <v>77800</v>
      </c>
      <c r="AP31" s="755"/>
      <c r="AQ31" s="747" t="str">
        <f>IF(AP31="","",(VLOOKUP(AP31,'サイズ一覧(25年）'!$D:$AG,13,0)))</f>
        <v/>
      </c>
      <c r="AR31" s="756" t="str">
        <f>IF(AP31="","",VLOOKUP(AP31,'サイズ一覧(25年）'!$D:$AM,34,0))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8" t="s">
        <v>366</v>
      </c>
      <c r="BJ31" s="869" t="s">
        <v>324</v>
      </c>
      <c r="BK31" s="804" t="s">
        <v>971</v>
      </c>
      <c r="BL31" s="774" t="str">
        <f>IF(BK31="","",(VLOOKUP(BK31,'サイズ一覧(25年）'!$D:$AG,13,0)))</f>
        <v/>
      </c>
      <c r="BM31" s="748">
        <f>IF(BK31="","",VLOOKUP(BK31,'サイズ一覧(25年）'!$D:$AM,34,0))</f>
        <v>27000</v>
      </c>
      <c r="BN31" s="870"/>
      <c r="BO31" s="774" t="str">
        <f>IF(BN31="","",(VLOOKUP(BN31,'サイズ一覧(25年）'!$D:$AG,13,0)))</f>
        <v/>
      </c>
      <c r="BP31" s="748" t="str">
        <f>IF(BN31="","",VLOOKUP(BN31,'サイズ一覧(25年）'!$D:$AM,34,0))</f>
        <v/>
      </c>
      <c r="BQ31" s="804"/>
      <c r="BR31" s="774" t="str">
        <f>IF(BQ31="","",(VLOOKUP(BQ31,'サイズ一覧(25年）'!$D:$AG,13,0)))</f>
        <v/>
      </c>
      <c r="BS31" s="739" t="str">
        <f>IF(BQ31="","",VLOOKUP(BQ31,'サイズ一覧(25年）'!$D:$AM,34,0))</f>
        <v/>
      </c>
      <c r="BT31" s="871"/>
      <c r="BU31" s="872" t="str">
        <f>IF(BT31="","",(VLOOKUP(BT31,'サイズ一覧(25年）'!$D:$AG,13,0)))</f>
        <v/>
      </c>
      <c r="BV31" s="873" t="str">
        <f>IF(BT31="","",VLOOKUP(BT31,'サイズ一覧(25年）'!$D:$AM,34,0))</f>
        <v/>
      </c>
      <c r="BW31" s="804"/>
      <c r="BX31" s="774" t="str">
        <f>IF(BW31="","",(VLOOKUP(BW31,'サイズ一覧(25年）'!$D:$AG,13,0)))</f>
        <v/>
      </c>
      <c r="BY31" s="739" t="str">
        <f>IF(BW31="","",VLOOKUP(BW31,'サイズ一覧(25年）'!$D:$AM,34,0))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IF(E32="","",VLOOKUP(E32,'サイズ一覧(25年）'!$D:$AM,34,0))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IF(H32="","",VLOOKUP(H32,'サイズ一覧(25年）'!$D:$AM,34,0))</f>
        <v>77100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IF(K32="","",VLOOKUP(K32,'サイズ一覧(25年）'!$D:$AM,34,0))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IF(N32="","",VLOOKUP(N32,'サイズ一覧(25年）'!$D:$AM,34,0))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IF(V32="","",VLOOKUP(V32,'サイズ一覧(25年）'!$D:$AM,34,0))</f>
        <v>22200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IF(Y32="","",VLOOKUP(Y32,'サイズ一覧(25年）'!$D:$AM,34,0))</f>
        <v>20000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IF(AB32="","",VLOOKUP(AB32,'サイズ一覧(25年）'!$D:$AM,34,0))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IF(AM32="","",VLOOKUP(AM32,'サイズ一覧(25年）'!$D:$AM,34,0))</f>
        <v>64600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IF(AP32="","",VLOOKUP(AP32,'サイズ一覧(25年）'!$D:$AM,34,0))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IF(BK32="","",VLOOKUP(BK32,'サイズ一覧(25年）'!$D:$AM,34,0))</f>
        <v>22300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IF(BN32="","",VLOOKUP(BN32,'サイズ一覧(25年）'!$D:$AM,34,0))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IF(BQ32="","",VLOOKUP(BQ32,'サイズ一覧(25年）'!$D:$AM,34,0))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IF(BT32="","",VLOOKUP(BT32,'サイズ一覧(25年）'!$D:$AM,34,0))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IF(BW32="","",VLOOKUP(BW32,'サイズ一覧(25年）'!$D:$AM,34,0))</f>
        <v/>
      </c>
    </row>
    <row r="33" spans="1:78" s="134" customFormat="1" ht="21" customHeight="1">
      <c r="A33" s="489"/>
      <c r="B33" s="494"/>
      <c r="C33" s="700" t="s">
        <v>418</v>
      </c>
      <c r="D33" s="772" t="s">
        <v>419</v>
      </c>
      <c r="E33" s="736" t="s">
        <v>1736</v>
      </c>
      <c r="F33" s="736" t="str">
        <f>IF(E33="","",(VLOOKUP(E33,'サイズ一覧(25年）'!$D:$AG,13,0)))</f>
        <v>★◇⑩</v>
      </c>
      <c r="G33" s="773">
        <f>IF(E33="","",VLOOKUP(E33,'サイズ一覧(25年）'!$D:$AM,34,0))</f>
        <v>83300</v>
      </c>
      <c r="H33" s="734" t="s">
        <v>1143</v>
      </c>
      <c r="I33" s="736" t="str">
        <f>IF(H33="","",(VLOOKUP(H33,'サイズ一覧(25年）'!$D:$AG,13,0)))</f>
        <v>★◇</v>
      </c>
      <c r="J33" s="773">
        <f>IF(H33="","",VLOOKUP(H33,'サイズ一覧(25年）'!$D:$AM,34,0))</f>
        <v>78300</v>
      </c>
      <c r="K33" s="736"/>
      <c r="L33" s="736" t="str">
        <f>IF(K33="","",(VLOOKUP(K33,'サイズ一覧(25年）'!$D:$AG,13,0)))</f>
        <v/>
      </c>
      <c r="M33" s="774" t="str">
        <f>IF(K33="","",VLOOKUP(K33,'サイズ一覧(25年）'!$D:$AM,34,0))</f>
        <v/>
      </c>
      <c r="N33" s="738"/>
      <c r="O33" s="703" t="str">
        <f>IF(N33="","",(VLOOKUP(N33,'サイズ一覧(25年）'!$D:$AG,13,0)))</f>
        <v/>
      </c>
      <c r="P33" s="704" t="str">
        <f>IF(N33="","",VLOOKUP(N33,'サイズ一覧(25年）'!$D:$AM,34,0))</f>
        <v/>
      </c>
      <c r="Q33" s="175"/>
      <c r="R33" s="255"/>
      <c r="S33" s="348"/>
      <c r="T33" s="740" t="s">
        <v>87</v>
      </c>
      <c r="U33" s="701" t="s">
        <v>348</v>
      </c>
      <c r="V33" s="703"/>
      <c r="W33" s="703" t="str">
        <f>IF(V33="","",(VLOOKUP(V33,'サイズ一覧(25年）'!$D:$AG,13,0)))</f>
        <v/>
      </c>
      <c r="X33" s="693" t="str">
        <f>IF(V33="","",VLOOKUP(V33,'サイズ一覧(25年）'!$D:$AM,34,0))</f>
        <v/>
      </c>
      <c r="Y33" s="702"/>
      <c r="Z33" s="703" t="str">
        <f>IF(Y33="","",(VLOOKUP(Y33,'サイズ一覧(25年）'!$D:$AG,13,0)))</f>
        <v/>
      </c>
      <c r="AA33" s="704" t="str">
        <f>IF(Y33="","",VLOOKUP(Y33,'サイズ一覧(25年）'!$D:$AM,34,0))</f>
        <v/>
      </c>
      <c r="AB33" s="702" t="s">
        <v>652</v>
      </c>
      <c r="AC33" s="703" t="str">
        <f>IF(AB33="","",(VLOOKUP(AB33,'サイズ一覧(25年）'!$D:$AG,13,0)))</f>
        <v>△</v>
      </c>
      <c r="AD33" s="704">
        <f>IF(AB33="","",VLOOKUP(AB33,'サイズ一覧(25年）'!$D:$AM,34,0))</f>
        <v>22200</v>
      </c>
      <c r="AE33" s="849"/>
      <c r="AF33" s="849"/>
      <c r="AG33" s="850"/>
      <c r="AH33" s="175"/>
      <c r="AI33" s="319"/>
      <c r="AJ33" s="320"/>
      <c r="AK33" s="740" t="s">
        <v>124</v>
      </c>
      <c r="AL33" s="730" t="s">
        <v>948</v>
      </c>
      <c r="AM33" s="757" t="s">
        <v>1446</v>
      </c>
      <c r="AN33" s="703" t="str">
        <f>IF(AM33="","",(VLOOKUP(AM33,'サイズ一覧(25年）'!$D:$AG,13,0)))</f>
        <v>★</v>
      </c>
      <c r="AO33" s="732">
        <f>IF(AM33="","",VLOOKUP(AM33,'サイズ一覧(25年）'!$D:$AM,34,0))</f>
        <v>68600</v>
      </c>
      <c r="AP33" s="702"/>
      <c r="AQ33" s="703" t="str">
        <f>IF(AP33="","",(VLOOKUP(AP33,'サイズ一覧(25年）'!$D:$AG,13,0)))</f>
        <v/>
      </c>
      <c r="AR33" s="696" t="str">
        <f>IF(AP33="","",VLOOKUP(AP33,'サイズ一覧(25年）'!$D:$AM,34,0))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690" t="s">
        <v>368</v>
      </c>
      <c r="BJ33" s="691" t="s">
        <v>364</v>
      </c>
      <c r="BK33" s="692" t="s">
        <v>973</v>
      </c>
      <c r="BL33" s="693" t="str">
        <f>IF(BK33="","",(VLOOKUP(BK33,'サイズ一覧(25年）'!$D:$AG,13,0)))</f>
        <v/>
      </c>
      <c r="BM33" s="694">
        <f>IF(BK33="","",VLOOKUP(BK33,'サイズ一覧(25年）'!$D:$AM,34,0))</f>
        <v>24700</v>
      </c>
      <c r="BN33" s="695"/>
      <c r="BO33" s="693" t="str">
        <f>IF(BN33="","",(VLOOKUP(BN33,'サイズ一覧(25年）'!$D:$AG,13,0)))</f>
        <v/>
      </c>
      <c r="BP33" s="694" t="str">
        <f>IF(BN33="","",VLOOKUP(BN33,'サイズ一覧(25年）'!$D:$AM,34,0))</f>
        <v/>
      </c>
      <c r="BQ33" s="692"/>
      <c r="BR33" s="693" t="str">
        <f>IF(BQ33="","",(VLOOKUP(BQ33,'サイズ一覧(25年）'!$D:$AG,13,0)))</f>
        <v/>
      </c>
      <c r="BS33" s="696" t="str">
        <f>IF(BQ33="","",VLOOKUP(BQ33,'サイズ一覧(25年）'!$D:$AM,34,0))</f>
        <v/>
      </c>
      <c r="BT33" s="697"/>
      <c r="BU33" s="698" t="str">
        <f>IF(BT33="","",(VLOOKUP(BT33,'サイズ一覧(25年）'!$D:$AG,13,0)))</f>
        <v/>
      </c>
      <c r="BV33" s="699" t="str">
        <f>IF(BT33="","",VLOOKUP(BT33,'サイズ一覧(25年）'!$D:$AM,34,0))</f>
        <v/>
      </c>
      <c r="BW33" s="692"/>
      <c r="BX33" s="693" t="str">
        <f>IF(BW33="","",(VLOOKUP(BW33,'サイズ一覧(25年）'!$D:$AG,13,0)))</f>
        <v/>
      </c>
      <c r="BY33" s="696" t="str">
        <f>IF(BW33="","",VLOOKUP(BW33,'サイズ一覧(25年）'!$D:$AM,34,0))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IF(E34="","",VLOOKUP(E34,'サイズ一覧(25年）'!$D:$AM,34,0))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IF(H34="","",VLOOKUP(H34,'サイズ一覧(25年）'!$D:$AM,34,0))</f>
        <v>82500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IF(K34="","",VLOOKUP(K34,'サイズ一覧(25年）'!$D:$AM,34,0))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IF(N34="","",VLOOKUP(N34,'サイズ一覧(25年）'!$D:$AM,34,0))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IF(V34="","",VLOOKUP(V34,'サイズ一覧(25年）'!$D:$AM,34,0))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IF(Y34="","",VLOOKUP(Y34,'サイズ一覧(25年）'!$D:$AM,34,0))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IF(AB34="","",VLOOKUP(AB34,'サイズ一覧(25年）'!$D:$AM,34,0))</f>
        <v>25600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IF(AM34="","",VLOOKUP(AM34,'サイズ一覧(25年）'!$D:$AM,34,0))</f>
        <v>77300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IF(AP34="","",VLOOKUP(AP34,'サイズ一覧(25年）'!$D:$AM,34,0))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IF(BK34="","",VLOOKUP(BK34,'サイズ一覧(25年）'!$D:$AM,34,0))</f>
        <v>26900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IF(BN34="","",VLOOKUP(BN34,'サイズ一覧(25年）'!$D:$AM,34,0))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IF(BQ34="","",VLOOKUP(BQ34,'サイズ一覧(25年）'!$D:$AM,34,0))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IF(BT34="","",VLOOKUP(BT34,'サイズ一覧(25年）'!$D:$AM,34,0))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IF(BW34="","",VLOOKUP(BW34,'サイズ一覧(25年）'!$D:$AM,34,0))</f>
        <v/>
      </c>
    </row>
    <row r="35" spans="1:78" s="134" customFormat="1" ht="21" customHeight="1">
      <c r="A35" s="489"/>
      <c r="B35" s="494"/>
      <c r="C35" s="740" t="s">
        <v>745</v>
      </c>
      <c r="D35" s="704" t="s">
        <v>832</v>
      </c>
      <c r="E35" s="693"/>
      <c r="F35" s="693" t="str">
        <f>IF(E35="","",(VLOOKUP(E35,'サイズ一覧(25年）'!$D:$AG,13,0)))</f>
        <v/>
      </c>
      <c r="G35" s="704" t="str">
        <f>IF(E35="","",VLOOKUP(E35,'サイズ一覧(25年）'!$D:$AM,34,0))</f>
        <v/>
      </c>
      <c r="H35" s="775" t="s">
        <v>1402</v>
      </c>
      <c r="I35" s="693" t="str">
        <f>IF(H35="","",(VLOOKUP(H35,'サイズ一覧(25年）'!$D:$AG,13,0)))</f>
        <v>★◇</v>
      </c>
      <c r="J35" s="704">
        <f>IF(H35="","",VLOOKUP(H35,'サイズ一覧(25年）'!$D:$AM,34,0))</f>
        <v>83400</v>
      </c>
      <c r="K35" s="693"/>
      <c r="L35" s="693" t="str">
        <f>IF(K35="","",(VLOOKUP(K35,'サイズ一覧(25年）'!$D:$AG,13,0)))</f>
        <v/>
      </c>
      <c r="M35" s="693" t="str">
        <f>IF(K35="","",VLOOKUP(K35,'サイズ一覧(25年）'!$D:$AM,34,0))</f>
        <v/>
      </c>
      <c r="N35" s="692"/>
      <c r="O35" s="693" t="str">
        <f>IF(N35="","",(VLOOKUP(N35,'サイズ一覧(25年）'!$D:$AG,13,0)))</f>
        <v/>
      </c>
      <c r="P35" s="704" t="str">
        <f>IF(N35="","",VLOOKUP(N35,'サイズ一覧(25年）'!$D:$AM,34,0))</f>
        <v/>
      </c>
      <c r="Q35" s="175"/>
      <c r="AE35" s="848"/>
      <c r="AF35" s="848"/>
      <c r="AG35" s="848"/>
      <c r="AH35" s="175"/>
      <c r="AI35" s="319"/>
      <c r="AJ35" s="320">
        <v>45</v>
      </c>
      <c r="AK35" s="733" t="s">
        <v>125</v>
      </c>
      <c r="AL35" s="684" t="s">
        <v>876</v>
      </c>
      <c r="AM35" s="776" t="s">
        <v>884</v>
      </c>
      <c r="AN35" s="685" t="str">
        <f>IF(AM35="","",(VLOOKUP(AM35,'サイズ一覧(25年）'!$D:$AG,13,0)))</f>
        <v>★</v>
      </c>
      <c r="AO35" s="686">
        <f>IF(AM35="","",VLOOKUP(AM35,'サイズ一覧(25年）'!$D:$AM,34,0))</f>
        <v>56700</v>
      </c>
      <c r="AP35" s="688"/>
      <c r="AQ35" s="685" t="str">
        <f>IF(AP35="","",(VLOOKUP(AP35,'サイズ一覧(25年）'!$D:$AG,13,0)))</f>
        <v/>
      </c>
      <c r="AR35" s="689" t="str">
        <f>IF(AP35="","",VLOOKUP(AP35,'サイズ一覧(25年）'!$D:$AM,34,0))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811" t="s">
        <v>975</v>
      </c>
      <c r="BJ35" s="895" t="s">
        <v>976</v>
      </c>
      <c r="BK35" s="836" t="s">
        <v>588</v>
      </c>
      <c r="BL35" s="797" t="str">
        <f>IF(BK35="","",(VLOOKUP(BK35,'サイズ一覧(25年）'!$D:$AG,13,0)))</f>
        <v/>
      </c>
      <c r="BM35" s="800">
        <f>IF(BK35="","",VLOOKUP(BK35,'サイズ一覧(25年）'!$D:$AM,34,0))</f>
        <v>28100</v>
      </c>
      <c r="BN35" s="799"/>
      <c r="BO35" s="797" t="str">
        <f>IF(BN35="","",(VLOOKUP(BN35,'サイズ一覧(25年）'!$D:$AG,13,0)))</f>
        <v/>
      </c>
      <c r="BP35" s="800" t="str">
        <f>IF(BN35="","",VLOOKUP(BN35,'サイズ一覧(25年）'!$D:$AM,34,0))</f>
        <v/>
      </c>
      <c r="BQ35" s="836"/>
      <c r="BR35" s="797" t="str">
        <f>IF(BQ35="","",(VLOOKUP(BQ35,'サイズ一覧(25年）'!$D:$AG,13,0)))</f>
        <v/>
      </c>
      <c r="BS35" s="682" t="str">
        <f>IF(BQ35="","",VLOOKUP(BQ35,'サイズ一覧(25年）'!$D:$AM,34,0))</f>
        <v/>
      </c>
      <c r="BT35" s="822"/>
      <c r="BU35" s="823" t="str">
        <f>IF(BT35="","",(VLOOKUP(BT35,'サイズ一覧(25年）'!$D:$AG,13,0)))</f>
        <v/>
      </c>
      <c r="BV35" s="896" t="str">
        <f>IF(BT35="","",VLOOKUP(BT35,'サイズ一覧(25年）'!$D:$AM,34,0))</f>
        <v/>
      </c>
      <c r="BW35" s="836"/>
      <c r="BX35" s="797" t="str">
        <f>IF(BW35="","",(VLOOKUP(BW35,'サイズ一覧(25年）'!$D:$AG,13,0)))</f>
        <v/>
      </c>
      <c r="BY35" s="682" t="str">
        <f>IF(BW35="","",VLOOKUP(BW35,'サイズ一覧(25年）'!$D:$AM,34,0))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IF(E36="","",VLOOKUP(E36,'サイズ一覧(25年）'!$D:$AM,34,0))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IF(H36="","",VLOOKUP(H36,'サイズ一覧(25年）'!$D:$AM,34,0))</f>
        <v>84200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IF(K36="","",VLOOKUP(K36,'サイズ一覧(25年）'!$D:$AM,34,0))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IF(N36="","",VLOOKUP(N36,'サイズ一覧(25年）'!$D:$AM,34,0))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IF(AM36="","",VLOOKUP(AM36,'サイズ一覧(25年）'!$D:$AM,34,0))</f>
        <v>58400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IF(AP36="","",VLOOKUP(AP36,'サイズ一覧(25年）'!$D:$AM,34,0))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IF(BK36="","",VLOOKUP(BK36,'サイズ一覧(25年）'!$D:$AM,34,0))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IF(BN36="","",VLOOKUP(BN36,'サイズ一覧(25年）'!$D:$AM,34,0))</f>
        <v>21800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IF(BQ36="","",VLOOKUP(BQ36,'サイズ一覧(25年）'!$D:$AM,34,0))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IF(BT36="","",VLOOKUP(BT36,'サイズ一覧(25年）'!$D:$AM,34,0))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IF(BW36="","",VLOOKUP(BW36,'サイズ一覧(25年）'!$D:$AM,34,0))</f>
        <v/>
      </c>
    </row>
    <row r="37" spans="1:78" s="134" customFormat="1" ht="21" customHeight="1">
      <c r="A37" s="489"/>
      <c r="B37" s="523"/>
      <c r="C37" s="724" t="s">
        <v>281</v>
      </c>
      <c r="D37" s="722" t="s">
        <v>942</v>
      </c>
      <c r="E37" s="723"/>
      <c r="F37" s="723" t="str">
        <f>IF(E37="","",(VLOOKUP(E37,'サイズ一覧(25年）'!$D:$AG,13,0)))</f>
        <v/>
      </c>
      <c r="G37" s="722" t="str">
        <f>IF(E37="","",VLOOKUP(E37,'サイズ一覧(25年）'!$D:$AM,34,0))</f>
        <v/>
      </c>
      <c r="H37" s="785"/>
      <c r="I37" s="723" t="str">
        <f>IF(H37="","",(VLOOKUP(H37,'サイズ一覧(25年）'!$D:$AG,13,0)))</f>
        <v/>
      </c>
      <c r="J37" s="722" t="str">
        <f>IF(H37="","",VLOOKUP(H37,'サイズ一覧(25年）'!$D:$AM,34,0))</f>
        <v/>
      </c>
      <c r="K37" s="723" t="s">
        <v>282</v>
      </c>
      <c r="L37" s="723" t="str">
        <f>IF(K37="","",(VLOOKUP(K37,'サイズ一覧(25年）'!$D:$AG,13,0)))</f>
        <v>★◇</v>
      </c>
      <c r="M37" s="723">
        <f>IF(K37="","",VLOOKUP(K37,'サイズ一覧(25年）'!$D:$AM,34,0))</f>
        <v>87700</v>
      </c>
      <c r="N37" s="779"/>
      <c r="O37" s="723" t="str">
        <f>IF(N37="","",(VLOOKUP(N37,'サイズ一覧(25年）'!$D:$AG,13,0)))</f>
        <v/>
      </c>
      <c r="P37" s="722" t="str">
        <f>IF(N37="","",VLOOKUP(N37,'サイズ一覧(25年）'!$D:$AM,34,0))</f>
        <v/>
      </c>
      <c r="Q37" s="175"/>
      <c r="R37" s="1030" t="s">
        <v>413</v>
      </c>
      <c r="S37" s="1030" t="s">
        <v>414</v>
      </c>
      <c r="T37" s="1027" t="s">
        <v>937</v>
      </c>
      <c r="U37" s="992"/>
      <c r="V37" s="1027" t="s">
        <v>587</v>
      </c>
      <c r="W37" s="1023"/>
      <c r="X37" s="1024"/>
      <c r="Y37" s="1027" t="s">
        <v>587</v>
      </c>
      <c r="Z37" s="1013"/>
      <c r="AA37" s="992"/>
      <c r="AB37" s="1027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700" t="s">
        <v>1128</v>
      </c>
      <c r="AL37" s="734" t="s">
        <v>1133</v>
      </c>
      <c r="AM37" s="735" t="s">
        <v>1127</v>
      </c>
      <c r="AN37" s="703" t="str">
        <f>IF(AM37="","",(VLOOKUP(AM37,'サイズ一覧(25年）'!$D:$AG,13,0)))</f>
        <v>★</v>
      </c>
      <c r="AO37" s="732">
        <f>IF(AM37="","",VLOOKUP(AM37,'サイズ一覧(25年）'!$D:$AM,34,0))</f>
        <v>59600</v>
      </c>
      <c r="AP37" s="738"/>
      <c r="AQ37" s="703" t="str">
        <f>IF(AP37="","",(VLOOKUP(AP37,'サイズ一覧(25年）'!$D:$AG,13,0)))</f>
        <v/>
      </c>
      <c r="AR37" s="732" t="str">
        <f>IF(AP37="","",VLOOKUP(AP37,'サイズ一覧(25年）'!$D:$AM,34,0))</f>
        <v/>
      </c>
      <c r="AS37" s="62"/>
      <c r="AT37" s="1030" t="s">
        <v>413</v>
      </c>
      <c r="AU37" s="1027" t="s">
        <v>937</v>
      </c>
      <c r="AV37" s="1013"/>
      <c r="AW37" s="992"/>
      <c r="AX37" s="1027" t="s">
        <v>1846</v>
      </c>
      <c r="AY37" s="1013"/>
      <c r="AZ37" s="992"/>
      <c r="BA37" s="1027" t="s">
        <v>932</v>
      </c>
      <c r="BB37" s="1013"/>
      <c r="BC37" s="992"/>
      <c r="BD37" s="1027" t="s">
        <v>933</v>
      </c>
      <c r="BE37" s="1013"/>
      <c r="BF37" s="992"/>
      <c r="BG37" s="182"/>
      <c r="BH37" s="328"/>
      <c r="BI37" s="786"/>
      <c r="BJ37" s="691">
        <v>10</v>
      </c>
      <c r="BK37" s="692"/>
      <c r="BL37" s="693" t="str">
        <f>IF(BK37="","",(VLOOKUP(BK37,'サイズ一覧(25年）'!$D:$AG,13,0)))</f>
        <v/>
      </c>
      <c r="BM37" s="694" t="str">
        <f>IF(BK37="","",VLOOKUP(BK37,'サイズ一覧(25年）'!$D:$AM,34,0))</f>
        <v/>
      </c>
      <c r="BN37" s="695" t="s">
        <v>269</v>
      </c>
      <c r="BO37" s="693" t="str">
        <f>IF(BN37="","",(VLOOKUP(BN37,'サイズ一覧(25年）'!$D:$AG,13,0)))</f>
        <v/>
      </c>
      <c r="BP37" s="694">
        <f>IF(BN37="","",VLOOKUP(BN37,'サイズ一覧(25年）'!$D:$AM,34,0))</f>
        <v>25400</v>
      </c>
      <c r="BQ37" s="692"/>
      <c r="BR37" s="693" t="str">
        <f>IF(BQ37="","",(VLOOKUP(BQ37,'サイズ一覧(25年）'!$D:$AG,13,0)))</f>
        <v/>
      </c>
      <c r="BS37" s="696" t="str">
        <f>IF(BQ37="","",VLOOKUP(BQ37,'サイズ一覧(25年）'!$D:$AM,34,0))</f>
        <v/>
      </c>
      <c r="BT37" s="692"/>
      <c r="BU37" s="693" t="str">
        <f>IF(BT37="","",(VLOOKUP(BT37,'サイズ一覧(25年）'!$D:$AG,13,0)))</f>
        <v/>
      </c>
      <c r="BV37" s="694" t="str">
        <f>IF(BT37="","",VLOOKUP(BT37,'サイズ一覧(25年）'!$D:$AM,34,0))</f>
        <v/>
      </c>
      <c r="BW37" s="697"/>
      <c r="BX37" s="698" t="str">
        <f>IF(BW37="","",(VLOOKUP(BW37,'サイズ一覧(25年）'!$D:$AG,13,0)))</f>
        <v/>
      </c>
      <c r="BY37" s="787" t="str">
        <f>IF(BW37="","",VLOOKUP(BW37,'サイズ一覧(25年）'!$D:$AM,34,0))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IF(E38="","",VLOOKUP(E38,'サイズ一覧(25年）'!$D:$AM,34,0))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IF(H38="","",VLOOKUP(H38,'サイズ一覧(25年）'!$D:$AM,34,0))</f>
        <v>62200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IF(K38="","",VLOOKUP(K38,'サイズ一覧(25年）'!$D:$AM,34,0))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IF(N38="","",VLOOKUP(N38,'サイズ一覧(25年）'!$D:$AM,34,0))</f>
        <v/>
      </c>
      <c r="Q38" s="175"/>
      <c r="R38" s="996"/>
      <c r="S38" s="996"/>
      <c r="T38" s="993"/>
      <c r="U38" s="994"/>
      <c r="V38" s="1033" t="s">
        <v>1728</v>
      </c>
      <c r="W38" s="1025"/>
      <c r="X38" s="1026"/>
      <c r="Y38" s="1033" t="s">
        <v>1247</v>
      </c>
      <c r="Z38" s="1016"/>
      <c r="AA38" s="994"/>
      <c r="AB38" s="103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IF(AM38="","",VLOOKUP(AM38,'サイズ一覧(25年）'!$D:$AM,34,0))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IF(AP38="","",VLOOKUP(AP38,'サイズ一覧(25年）'!$D:$AM,34,0))</f>
        <v>68500</v>
      </c>
      <c r="AS38" s="62"/>
      <c r="AT38" s="996"/>
      <c r="AU38" s="993"/>
      <c r="AV38" s="1016"/>
      <c r="AW38" s="994"/>
      <c r="AX38" s="1033" t="s">
        <v>424</v>
      </c>
      <c r="AY38" s="1016"/>
      <c r="AZ38" s="994"/>
      <c r="BA38" s="1033" t="s">
        <v>935</v>
      </c>
      <c r="BB38" s="1016"/>
      <c r="BC38" s="994"/>
      <c r="BD38" s="103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IF(BK38="","",VLOOKUP(BK38,'サイズ一覧(25年）'!$D:$AM,34,0))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IF(BN38="","",VLOOKUP(BN38,'サイズ一覧(25年）'!$D:$AM,34,0))</f>
        <v>26900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IF(BQ38="","",VLOOKUP(BQ38,'サイズ一覧(25年）'!$D:$AM,34,0))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IF(BT38="","",VLOOKUP(BT38,'サイズ一覧(25年）'!$D:$AM,34,0))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IF(BW38="","",VLOOKUP(BW38,'サイズ一覧(25年）'!$D:$AM,34,0))</f>
        <v/>
      </c>
    </row>
    <row r="39" spans="1:78" s="134" customFormat="1" ht="21" customHeight="1">
      <c r="A39" s="489"/>
      <c r="B39" s="348"/>
      <c r="C39" s="718" t="s">
        <v>1504</v>
      </c>
      <c r="D39" s="767" t="s">
        <v>529</v>
      </c>
      <c r="E39" s="768"/>
      <c r="F39" s="768" t="str">
        <f>IF(E39="","",(VLOOKUP(E39,'サイズ一覧(25年）'!$D:$AG,13,0)))</f>
        <v/>
      </c>
      <c r="G39" s="767" t="str">
        <f>IF(E39="","",VLOOKUP(E39,'サイズ一覧(25年）'!$D:$AM,34,0))</f>
        <v/>
      </c>
      <c r="H39" s="788" t="s">
        <v>1503</v>
      </c>
      <c r="I39" s="768" t="str">
        <f>IF(H39="","",(VLOOKUP(H39,'サイズ一覧(25年）'!$D:$AG,13,0)))</f>
        <v>★◇</v>
      </c>
      <c r="J39" s="767">
        <f>IF(H39="","",VLOOKUP(H39,'サイズ一覧(25年）'!$D:$AM,34,0))</f>
        <v>65500</v>
      </c>
      <c r="K39" s="768"/>
      <c r="L39" s="768" t="str">
        <f>IF(K39="","",(VLOOKUP(K39,'サイズ一覧(25年）'!$D:$AG,13,0)))</f>
        <v/>
      </c>
      <c r="M39" s="768" t="str">
        <f>IF(K39="","",VLOOKUP(K39,'サイズ一覧(25年）'!$D:$AM,34,0))</f>
        <v/>
      </c>
      <c r="N39" s="789"/>
      <c r="O39" s="768" t="str">
        <f>IF(N39="","",(VLOOKUP(N39,'サイズ一覧(25年）'!$D:$AG,13,0)))</f>
        <v/>
      </c>
      <c r="P39" s="767" t="str">
        <f>IF(N39="","",VLOOKUP(N39,'サイズ一覧(25年）'!$D:$AM,34,0))</f>
        <v/>
      </c>
      <c r="Q39" s="175"/>
      <c r="R39" s="525">
        <v>17</v>
      </c>
      <c r="S39" s="263">
        <v>65</v>
      </c>
      <c r="T39" s="712" t="s">
        <v>150</v>
      </c>
      <c r="U39" s="713" t="s">
        <v>832</v>
      </c>
      <c r="V39" s="745" t="s">
        <v>1776</v>
      </c>
      <c r="W39" s="745" t="str">
        <f>IF(V39="","",(VLOOKUP(V39,'サイズ一覧(25年）'!$D:$AG,13,0)))</f>
        <v>⑨</v>
      </c>
      <c r="X39" s="715">
        <f>IF(V39="","",VLOOKUP(V39,'サイズ一覧(25年）'!$D:$AM,34,0))</f>
        <v>42500</v>
      </c>
      <c r="Y39" s="744" t="s">
        <v>1182</v>
      </c>
      <c r="Z39" s="745" t="str">
        <f>IF(Y39="","",(VLOOKUP(Y39,'サイズ一覧(25年）'!$D:$AG,13,0)))</f>
        <v/>
      </c>
      <c r="AA39" s="716">
        <f>IF(Y39="","",VLOOKUP(Y39,'サイズ一覧(25年）'!$D:$AM,34,0))</f>
        <v>38500</v>
      </c>
      <c r="AB39" s="744"/>
      <c r="AC39" s="745" t="str">
        <f>IF(AB39="","",(VLOOKUP(AB39,'サイズ一覧(25年）'!$D:$AG,13,0)))</f>
        <v/>
      </c>
      <c r="AD39" s="716" t="str">
        <f>IF(AB39="","",VLOOKUP(AB39,'サイズ一覧(25年）'!$D:$AM,34,0))</f>
        <v/>
      </c>
      <c r="AE39" s="849"/>
      <c r="AF39" s="849"/>
      <c r="AG39" s="850"/>
      <c r="AH39" s="175"/>
      <c r="AI39" s="319"/>
      <c r="AJ39" s="378">
        <v>50</v>
      </c>
      <c r="AK39" s="790" t="s">
        <v>1333</v>
      </c>
      <c r="AL39" s="668" t="s">
        <v>467</v>
      </c>
      <c r="AM39" s="706" t="s">
        <v>1296</v>
      </c>
      <c r="AN39" s="707" t="str">
        <f>IF(AM39="","",(VLOOKUP(AM39,'サイズ一覧(25年）'!$D:$AG,13,0)))</f>
        <v>★</v>
      </c>
      <c r="AO39" s="708">
        <f>IF(AM39="","",VLOOKUP(AM39,'サイズ一覧(25年）'!$D:$AM,34,0))</f>
        <v>48400</v>
      </c>
      <c r="AP39" s="709"/>
      <c r="AQ39" s="707" t="str">
        <f>IF(AP39="","",(VLOOKUP(AP39,'サイズ一覧(25年）'!$D:$AG,13,0)))</f>
        <v/>
      </c>
      <c r="AR39" s="710" t="str">
        <f>IF(AP39="","",VLOOKUP(AP39,'サイズ一覧(25年）'!$D:$AM,34,0))</f>
        <v/>
      </c>
      <c r="AS39" s="62"/>
      <c r="AT39" s="275">
        <v>17</v>
      </c>
      <c r="AU39" s="771" t="s">
        <v>1252</v>
      </c>
      <c r="AV39" s="791"/>
      <c r="AW39" s="668"/>
      <c r="AX39" s="792" t="s">
        <v>1242</v>
      </c>
      <c r="AY39" s="707" t="str">
        <f>IF(AX39="","",(VLOOKUP(AX39,'サイズ一覧(25年）'!$D:$AG,13,0)))</f>
        <v/>
      </c>
      <c r="AZ39" s="669">
        <f>IF(AX39="","",VLOOKUP(AX39,'サイズ一覧(25年）'!$D:$AM,34,0))</f>
        <v>43200</v>
      </c>
      <c r="BA39" s="793"/>
      <c r="BB39" s="794" t="str">
        <f>IF(BA39="","",(VLOOKUP(BA39,'サイズ一覧(25年）'!$D:$AG,13,0)))</f>
        <v/>
      </c>
      <c r="BC39" s="710" t="str">
        <f>IF(BA39="","",VLOOKUP(BA39,'サイズ一覧(25年）'!$D:$AM,34,0))</f>
        <v/>
      </c>
      <c r="BD39" s="709"/>
      <c r="BE39" s="707" t="str">
        <f>IF(BD39="","",(VLOOKUP(BD39,'サイズ一覧(25年）'!$D:$AG,13,0)))</f>
        <v/>
      </c>
      <c r="BF39" s="708" t="str">
        <f>IF(BD39="","",VLOOKUP(BD39,'サイズ一覧(25年）'!$D:$AM,34,0))</f>
        <v/>
      </c>
      <c r="BG39" s="182"/>
      <c r="BH39" s="328"/>
      <c r="BI39" s="795" t="s">
        <v>373</v>
      </c>
      <c r="BJ39" s="691">
        <v>10</v>
      </c>
      <c r="BK39" s="692"/>
      <c r="BL39" s="693" t="str">
        <f>IF(BK39="","",(VLOOKUP(BK39,'サイズ一覧(25年）'!$D:$AG,13,0)))</f>
        <v/>
      </c>
      <c r="BM39" s="694" t="str">
        <f>IF(BK39="","",VLOOKUP(BK39,'サイズ一覧(25年）'!$D:$AM,34,0))</f>
        <v/>
      </c>
      <c r="BN39" s="695" t="s">
        <v>271</v>
      </c>
      <c r="BO39" s="693" t="str">
        <f>IF(BN39="","",(VLOOKUP(BN39,'サイズ一覧(25年）'!$D:$AG,13,0)))</f>
        <v/>
      </c>
      <c r="BP39" s="694">
        <f>IF(BN39="","",VLOOKUP(BN39,'サイズ一覧(25年）'!$D:$AM,34,0))</f>
        <v>26400</v>
      </c>
      <c r="BQ39" s="692"/>
      <c r="BR39" s="693" t="str">
        <f>IF(BQ39="","",(VLOOKUP(BQ39,'サイズ一覧(25年）'!$D:$AG,13,0)))</f>
        <v/>
      </c>
      <c r="BS39" s="696" t="str">
        <f>IF(BQ39="","",VLOOKUP(BQ39,'サイズ一覧(25年）'!$D:$AM,34,0))</f>
        <v/>
      </c>
      <c r="BT39" s="692"/>
      <c r="BU39" s="693" t="str">
        <f>IF(BT39="","",(VLOOKUP(BT39,'サイズ一覧(25年）'!$D:$AG,13,0)))</f>
        <v/>
      </c>
      <c r="BV39" s="694" t="str">
        <f>IF(BT39="","",VLOOKUP(BT39,'サイズ一覧(25年）'!$D:$AM,34,0))</f>
        <v/>
      </c>
      <c r="BW39" s="697"/>
      <c r="BX39" s="698" t="str">
        <f>IF(BW39="","",(VLOOKUP(BW39,'サイズ一覧(25年）'!$D:$AG,13,0)))</f>
        <v/>
      </c>
      <c r="BY39" s="787" t="str">
        <f>IF(BW39="","",VLOOKUP(BW39,'サイズ一覧(25年）'!$D:$AM,34,0))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IF(E40="","",VLOOKUP(E40,'サイズ一覧(25年）'!$D:$AM,34,0))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IF(H40="","",VLOOKUP(H40,'サイズ一覧(25年）'!$D:$AM,34,0))</f>
        <v>68700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IF(K40="","",VLOOKUP(K40,'サイズ一覧(25年）'!$D:$AM,34,0))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IF(N40="","",VLOOKUP(N40,'サイズ一覧(25年）'!$D:$AM,34,0))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IF(V40="","",VLOOKUP(V40,'サイズ一覧(25年）'!$D:$AM,34,0))</f>
        <v>31900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IF(Y40="","",VLOOKUP(Y40,'サイズ一覧(25年）'!$D:$AM,34,0))</f>
        <v>30300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IF(AB40="","",VLOOKUP(AB40,'サイズ一覧(25年）'!$D:$AM,34,0))</f>
        <v>28300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IF(AM40="","",VLOOKUP(AM40,'サイズ一覧(25年）'!$D:$AM,34,0))</f>
        <v>50300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IF(AP40="","",VLOOKUP(AP40,'サイズ一覧(25年）'!$D:$AM,34,0))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IF(AX40="","",VLOOKUP(AX40,'サイズ一覧(25年）'!$D:$AM,34,0))</f>
        <v>47200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IF(BA40="","",VLOOKUP(BA40,'サイズ一覧(25年）'!$D:$AM,34,0))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IF(BD40="","",VLOOKUP(BD40,'サイズ一覧(25年）'!$D:$AM,34,0))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IF(BK40="","",VLOOKUP(BK40,'サイズ一覧(25年）'!$D:$AM,34,0))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IF(BN40="","",VLOOKUP(BN40,'サイズ一覧(25年）'!$D:$AM,34,0))</f>
        <v>27900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IF(BQ40="","",VLOOKUP(BQ40,'サイズ一覧(25年）'!$D:$AM,34,0))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IF(BT40="","",VLOOKUP(BT40,'サイズ一覧(25年）'!$D:$AM,34,0))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IF(BW40="","",VLOOKUP(BW40,'サイズ一覧(25年）'!$D:$AM,34,0))</f>
        <v/>
      </c>
    </row>
    <row r="41" spans="1:78" s="134" customFormat="1" ht="21" customHeight="1">
      <c r="A41" s="489"/>
      <c r="B41" s="340"/>
      <c r="C41" s="724" t="s">
        <v>284</v>
      </c>
      <c r="D41" s="722" t="s">
        <v>467</v>
      </c>
      <c r="E41" s="723" t="s">
        <v>1737</v>
      </c>
      <c r="F41" s="723" t="str">
        <f>IF(E41="","",(VLOOKUP(E41,'サイズ一覧(25年）'!$D:$AG,13,0)))</f>
        <v>★◇⑨</v>
      </c>
      <c r="G41" s="722">
        <f>IF(E41="","",VLOOKUP(E41,'サイズ一覧(25年）'!$D:$AM,34,0))</f>
        <v>74100</v>
      </c>
      <c r="H41" s="785" t="s">
        <v>1816</v>
      </c>
      <c r="I41" s="723" t="str">
        <f>IF(H41="","",(VLOOKUP(H41,'サイズ一覧(25年）'!$D:$AG,13,0)))</f>
        <v>△★◇</v>
      </c>
      <c r="J41" s="722">
        <f>IF(H41="","",VLOOKUP(H41,'サイズ一覧(25年）'!$D:$AM,34,0))</f>
        <v>69000</v>
      </c>
      <c r="K41" s="723" t="s">
        <v>283</v>
      </c>
      <c r="L41" s="723" t="str">
        <f>IF(K41="","",(VLOOKUP(K41,'サイズ一覧(25年）'!$D:$AG,13,0)))</f>
        <v>★◇</v>
      </c>
      <c r="M41" s="723">
        <f>IF(K41="","",VLOOKUP(K41,'サイズ一覧(25年）'!$D:$AM,34,0))</f>
        <v>69800</v>
      </c>
      <c r="N41" s="779"/>
      <c r="O41" s="723" t="str">
        <f>IF(N41="","",(VLOOKUP(N41,'サイズ一覧(25年）'!$D:$AG,13,0)))</f>
        <v/>
      </c>
      <c r="P41" s="722" t="str">
        <f>IF(N41="","",VLOOKUP(N41,'サイズ一覧(25年）'!$D:$AM,34,0))</f>
        <v/>
      </c>
      <c r="Q41" s="175"/>
      <c r="R41" s="319"/>
      <c r="S41" s="348"/>
      <c r="T41" s="733" t="s">
        <v>62</v>
      </c>
      <c r="U41" s="749" t="s">
        <v>323</v>
      </c>
      <c r="V41" s="685" t="s">
        <v>1787</v>
      </c>
      <c r="W41" s="685" t="str">
        <f>IF(V41="","",(VLOOKUP(V41,'サイズ一覧(25年）'!$D:$AG,13,0)))</f>
        <v>⑨</v>
      </c>
      <c r="X41" s="751">
        <f>IF(V41="","",VLOOKUP(V41,'サイズ一覧(25年）'!$D:$AM,34,0))</f>
        <v>32200</v>
      </c>
      <c r="Y41" s="688" t="s">
        <v>1197</v>
      </c>
      <c r="Z41" s="685" t="str">
        <f>IF(Y41="","",(VLOOKUP(Y41,'サイズ一覧(25年）'!$D:$AG,13,0)))</f>
        <v/>
      </c>
      <c r="AA41" s="750">
        <f>IF(Y41="","",VLOOKUP(Y41,'サイズ一覧(25年）'!$D:$AM,34,0))</f>
        <v>30400</v>
      </c>
      <c r="AB41" s="688" t="s">
        <v>639</v>
      </c>
      <c r="AC41" s="685" t="str">
        <f>IF(AB41="","",(VLOOKUP(AB41,'サイズ一覧(25年）'!$D:$AG,13,0)))</f>
        <v>△</v>
      </c>
      <c r="AD41" s="750">
        <f>IF(AB41="","",VLOOKUP(AB41,'サイズ一覧(25年）'!$D:$AM,34,0))</f>
        <v>28400</v>
      </c>
      <c r="AE41" s="849"/>
      <c r="AF41" s="849"/>
      <c r="AG41" s="850"/>
      <c r="AH41" s="175"/>
      <c r="AI41" s="319"/>
      <c r="AJ41" s="320"/>
      <c r="AK41" s="733" t="s">
        <v>139</v>
      </c>
      <c r="AL41" s="684" t="s">
        <v>750</v>
      </c>
      <c r="AM41" s="776" t="s">
        <v>885</v>
      </c>
      <c r="AN41" s="685" t="str">
        <f>IF(AM41="","",(VLOOKUP(AM41,'サイズ一覧(25年）'!$D:$AG,13,0)))</f>
        <v>★</v>
      </c>
      <c r="AO41" s="686">
        <f>IF(AM41="","",VLOOKUP(AM41,'サイズ一覧(25年）'!$D:$AM,34,0))</f>
        <v>52300</v>
      </c>
      <c r="AP41" s="688"/>
      <c r="AQ41" s="685" t="str">
        <f>IF(AP41="","",(VLOOKUP(AP41,'サイズ一覧(25年）'!$D:$AG,13,0)))</f>
        <v/>
      </c>
      <c r="AR41" s="689" t="str">
        <f>IF(AP41="","",VLOOKUP(AP41,'サイズ一覧(25年）'!$D:$AM,34,0))</f>
        <v/>
      </c>
      <c r="AS41" s="62"/>
      <c r="AT41" s="310"/>
      <c r="AU41" s="815" t="s">
        <v>1251</v>
      </c>
      <c r="AV41" s="910"/>
      <c r="AW41" s="713"/>
      <c r="AX41" s="911" t="s">
        <v>1243</v>
      </c>
      <c r="AY41" s="745" t="str">
        <f>IF(AX41="","",(VLOOKUP(AX41,'サイズ一覧(25年）'!$D:$AG,13,0)))</f>
        <v/>
      </c>
      <c r="AZ41" s="714">
        <f>IF(AX41="","",VLOOKUP(AX41,'サイズ一覧(25年）'!$D:$AM,34,0))</f>
        <v>43700</v>
      </c>
      <c r="BA41" s="912"/>
      <c r="BB41" s="913" t="str">
        <f>IF(BA41="","",(VLOOKUP(BA41,'サイズ一覧(25年）'!$D:$AG,13,0)))</f>
        <v/>
      </c>
      <c r="BC41" s="746" t="str">
        <f>IF(BA41="","",VLOOKUP(BA41,'サイズ一覧(25年）'!$D:$AM,34,0))</f>
        <v/>
      </c>
      <c r="BD41" s="744"/>
      <c r="BE41" s="745" t="str">
        <f>IF(BD41="","",(VLOOKUP(BD41,'サイズ一覧(25年）'!$D:$AG,13,0)))</f>
        <v/>
      </c>
      <c r="BF41" s="816" t="str">
        <f>IF(BD41="","",VLOOKUP(BD41,'サイズ一覧(25年）'!$D:$AM,34,0))</f>
        <v/>
      </c>
      <c r="BG41" s="181"/>
      <c r="BH41" s="310"/>
      <c r="BI41" s="758" t="s">
        <v>374</v>
      </c>
      <c r="BJ41" s="778">
        <v>12</v>
      </c>
      <c r="BK41" s="779"/>
      <c r="BL41" s="797" t="str">
        <f>IF(BK41="","",(VLOOKUP(BK41,'サイズ一覧(25年）'!$D:$AG,13,0)))</f>
        <v/>
      </c>
      <c r="BM41" s="798" t="str">
        <f>IF(BK41="","",VLOOKUP(BK41,'サイズ一覧(25年）'!$D:$AM,34,0))</f>
        <v/>
      </c>
      <c r="BN41" s="799"/>
      <c r="BO41" s="797" t="str">
        <f>IF(BN41="","",(VLOOKUP(BN41,'サイズ一覧(25年）'!$D:$AG,13,0)))</f>
        <v/>
      </c>
      <c r="BP41" s="800" t="str">
        <f>IF(BN41="","",VLOOKUP(BN41,'サイズ一覧(25年）'!$D:$AM,34,0))</f>
        <v/>
      </c>
      <c r="BQ41" s="779"/>
      <c r="BR41" s="723" t="str">
        <f>IF(BQ41="","",(VLOOKUP(BQ41,'サイズ一覧(25年）'!$D:$AG,13,0)))</f>
        <v/>
      </c>
      <c r="BS41" s="728" t="str">
        <f>IF(BQ41="","",VLOOKUP(BQ41,'サイズ一覧(25年）'!$D:$AM,34,0))</f>
        <v/>
      </c>
      <c r="BT41" s="779"/>
      <c r="BU41" s="723" t="str">
        <f>IF(BT41="","",(VLOOKUP(BT41,'サイズ一覧(25年）'!$D:$AG,13,0)))</f>
        <v/>
      </c>
      <c r="BV41" s="780" t="str">
        <f>IF(BT41="","",VLOOKUP(BT41,'サイズ一覧(25年）'!$D:$AM,34,0))</f>
        <v/>
      </c>
      <c r="BW41" s="801" t="s">
        <v>488</v>
      </c>
      <c r="BX41" s="802" t="str">
        <f>IF(BW41="","",(VLOOKUP(BW41,'サイズ一覧(25年）'!$D:$AG,13,0)))</f>
        <v>△</v>
      </c>
      <c r="BY41" s="746">
        <f>IF(BW41="","",VLOOKUP(BW41,'サイズ一覧(25年）'!$D:$AM,34,0))</f>
        <v>27600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IF(E42="","",VLOOKUP(E42,'サイズ一覧(25年）'!$D:$AM,34,0))</f>
        <v>55700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IF(H42="","",VLOOKUP(H42,'サイズ一覧(25年）'!$D:$AM,34,0))</f>
        <v>52500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IF(K42="","",VLOOKUP(K42,'サイズ一覧(25年）'!$D:$AM,34,0))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IF(N42="","",VLOOKUP(N42,'サイズ一覧(25年）'!$D:$AM,34,0))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IF(V42="","",VLOOKUP(V42,'サイズ一覧(25年）'!$D:$AM,34,0))</f>
        <v>37400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IF(Y42="","",VLOOKUP(Y42,'サイズ一覧(25年）'!$D:$AM,34,0))</f>
        <v>35100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IF(AB42="","",VLOOKUP(AB42,'サイズ一覧(25年）'!$D:$AM,34,0))</f>
        <v>32900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IF(AM42="","",VLOOKUP(AM42,'サイズ一覧(25年）'!$D:$AM,34,0))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IF(AP42="","",VLOOKUP(AP42,'サイズ一覧(25年）'!$D:$AM,34,0))</f>
        <v>55300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IF(AX42="","",VLOOKUP(AX42,'サイズ一覧(25年）'!$D:$AM,34,0))</f>
        <v>34300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IF(BA42="","",VLOOKUP(BA42,'サイズ一覧(25年）'!$D:$AM,34,0))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IF(BD42="","",VLOOKUP(BD42,'サイズ一覧(25年）'!$D:$AM,34,0))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IF(BK42="","",VLOOKUP(BK42,'サイズ一覧(25年）'!$D:$AM,34,0))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IF(BN42="","",VLOOKUP(BN42,'サイズ一覧(25年）'!$D:$AM,34,0))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IF(BQ42="","",VLOOKUP(BQ42,'サイズ一覧(25年）'!$D:$AM,34,0))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IF(BT42="","",VLOOKUP(BT42,'サイズ一覧(25年）'!$D:$AM,34,0))</f>
        <v>21400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IF(BW42="","",VLOOKUP(BW42,'サイズ一覧(25年）'!$D:$AM,34,0))</f>
        <v/>
      </c>
    </row>
    <row r="43" spans="1:78" s="134" customFormat="1" ht="21" customHeight="1">
      <c r="A43" s="489"/>
      <c r="B43" s="348"/>
      <c r="C43" s="700" t="s">
        <v>1463</v>
      </c>
      <c r="D43" s="773" t="s">
        <v>833</v>
      </c>
      <c r="E43" s="774"/>
      <c r="F43" s="774" t="str">
        <f>IF(E43="","",(VLOOKUP(E43,'サイズ一覧(25年）'!$D:$AG,13,0)))</f>
        <v/>
      </c>
      <c r="G43" s="773" t="str">
        <f>IF(E43="","",VLOOKUP(E43,'サイズ一覧(25年）'!$D:$AM,34,0))</f>
        <v/>
      </c>
      <c r="H43" s="803" t="s">
        <v>1271</v>
      </c>
      <c r="I43" s="774" t="str">
        <f>IF(H43="","",(VLOOKUP(H43,'サイズ一覧(25年）'!$D:$AG,13,0)))</f>
        <v>★◇</v>
      </c>
      <c r="J43" s="773">
        <f>IF(H43="","",VLOOKUP(H43,'サイズ一覧(25年）'!$D:$AM,34,0))</f>
        <v>65200</v>
      </c>
      <c r="K43" s="774"/>
      <c r="L43" s="774" t="str">
        <f>IF(K43="","",(VLOOKUP(K43,'サイズ一覧(25年）'!$D:$AG,13,0)))</f>
        <v/>
      </c>
      <c r="M43" s="774" t="str">
        <f>IF(K43="","",VLOOKUP(K43,'サイズ一覧(25年）'!$D:$AM,34,0))</f>
        <v/>
      </c>
      <c r="N43" s="804"/>
      <c r="O43" s="774" t="str">
        <f>IF(N43="","",(VLOOKUP(N43,'サイズ一覧(25年）'!$D:$AG,13,0)))</f>
        <v/>
      </c>
      <c r="P43" s="773" t="str">
        <f>IF(N43="","",VLOOKUP(N43,'サイズ一覧(25年）'!$D:$AM,34,0))</f>
        <v/>
      </c>
      <c r="Q43" s="175"/>
      <c r="R43" s="525">
        <v>15</v>
      </c>
      <c r="S43" s="265">
        <v>65</v>
      </c>
      <c r="T43" s="667" t="s">
        <v>75</v>
      </c>
      <c r="U43" s="668" t="s">
        <v>328</v>
      </c>
      <c r="V43" s="707"/>
      <c r="W43" s="707" t="str">
        <f>IF(V43="","",(VLOOKUP(V43,'サイズ一覧(25年）'!$D:$AG,13,0)))</f>
        <v/>
      </c>
      <c r="X43" s="670" t="str">
        <f>IF(V43="","",VLOOKUP(V43,'サイズ一覧(25年）'!$D:$AM,34,0))</f>
        <v/>
      </c>
      <c r="Y43" s="709" t="s">
        <v>1208</v>
      </c>
      <c r="Z43" s="707" t="str">
        <f>IF(Y43="","",(VLOOKUP(Y43,'サイズ一覧(25年）'!$D:$AG,13,0)))</f>
        <v/>
      </c>
      <c r="AA43" s="671">
        <f>IF(Y43="","",VLOOKUP(Y43,'サイズ一覧(25年）'!$D:$AM,34,0))</f>
        <v>13500</v>
      </c>
      <c r="AB43" s="709"/>
      <c r="AC43" s="707" t="str">
        <f>IF(AB43="","",(VLOOKUP(AB43,'サイズ一覧(25年）'!$D:$AG,13,0)))</f>
        <v/>
      </c>
      <c r="AD43" s="671" t="str">
        <f>IF(AB43="","",VLOOKUP(AB43,'サイズ一覧(25年）'!$D:$AM,34,0))</f>
        <v/>
      </c>
      <c r="AE43" s="849"/>
      <c r="AF43" s="849"/>
      <c r="AG43" s="850"/>
      <c r="AH43" s="175"/>
      <c r="AI43" s="319"/>
      <c r="AJ43" s="320"/>
      <c r="AK43" s="733" t="s">
        <v>141</v>
      </c>
      <c r="AL43" s="684" t="s">
        <v>956</v>
      </c>
      <c r="AM43" s="776" t="s">
        <v>1834</v>
      </c>
      <c r="AN43" s="685" t="str">
        <f>IF(AM43="","",(VLOOKUP(AM43,'サイズ一覧(25年）'!$D:$AG,13,0)))</f>
        <v>★</v>
      </c>
      <c r="AO43" s="686">
        <f>IF(AM43="","",VLOOKUP(AM43,'サイズ一覧(25年）'!$D:$AM,34,0))</f>
        <v>56300</v>
      </c>
      <c r="AP43" s="688"/>
      <c r="AQ43" s="685" t="str">
        <f>IF(AP43="","",(VLOOKUP(AP43,'サイズ一覧(25年）'!$D:$AG,13,0)))</f>
        <v/>
      </c>
      <c r="AR43" s="689" t="str">
        <f>IF(AP43="","",VLOOKUP(AP43,'サイズ一覧(25年）'!$D:$AM,34,0))</f>
        <v/>
      </c>
      <c r="AS43" s="62"/>
      <c r="AT43" s="328"/>
      <c r="AU43" s="771" t="s">
        <v>1114</v>
      </c>
      <c r="AV43" s="791"/>
      <c r="AW43" s="810"/>
      <c r="AX43" s="792" t="s">
        <v>705</v>
      </c>
      <c r="AY43" s="707" t="str">
        <f>IF(AX43="","",(VLOOKUP(AX43,'サイズ一覧(25年）'!$D:$AG,13,0)))</f>
        <v/>
      </c>
      <c r="AZ43" s="760">
        <f>IF(AX43="","",VLOOKUP(AX43,'サイズ一覧(25年）'!$D:$AM,34,0))</f>
        <v>39400</v>
      </c>
      <c r="BA43" s="771"/>
      <c r="BB43" s="707" t="str">
        <f>IF(BA43="","",(VLOOKUP(BA43,'サイズ一覧(25年）'!$D:$AG,13,0)))</f>
        <v/>
      </c>
      <c r="BC43" s="710" t="str">
        <f>IF(BA43="","",VLOOKUP(BA43,'サイズ一覧(25年）'!$D:$AM,34,0))</f>
        <v/>
      </c>
      <c r="BD43" s="709"/>
      <c r="BE43" s="707" t="str">
        <f>IF(BD43="","",(VLOOKUP(BD43,'サイズ一覧(25年）'!$D:$AG,13,0)))</f>
        <v/>
      </c>
      <c r="BF43" s="710" t="str">
        <f>IF(BD43="","",VLOOKUP(BD43,'サイズ一覧(25年）'!$D:$AM,34,0))</f>
        <v/>
      </c>
      <c r="BG43" s="181"/>
      <c r="BH43" s="328"/>
      <c r="BI43" s="795" t="s">
        <v>377</v>
      </c>
      <c r="BJ43" s="759">
        <v>8</v>
      </c>
      <c r="BK43" s="672"/>
      <c r="BL43" s="670" t="str">
        <f>IF(BK43="","",(VLOOKUP(BK43,'サイズ一覧(25年）'!$D:$AG,13,0)))</f>
        <v/>
      </c>
      <c r="BM43" s="760" t="str">
        <f>IF(BK43="","",VLOOKUP(BK43,'サイズ一覧(25年）'!$D:$AM,34,0))</f>
        <v/>
      </c>
      <c r="BN43" s="761"/>
      <c r="BO43" s="670" t="str">
        <f>IF(BN43="","",(VLOOKUP(BN43,'サイズ一覧(25年）'!$D:$AG,13,0)))</f>
        <v/>
      </c>
      <c r="BP43" s="760" t="str">
        <f>IF(BN43="","",VLOOKUP(BN43,'サイズ一覧(25年）'!$D:$AM,34,0))</f>
        <v/>
      </c>
      <c r="BQ43" s="672"/>
      <c r="BR43" s="670" t="str">
        <f>IF(BQ43="","",(VLOOKUP(BQ43,'サイズ一覧(25年）'!$D:$AG,13,0)))</f>
        <v/>
      </c>
      <c r="BS43" s="710" t="str">
        <f>IF(BQ43="","",VLOOKUP(BQ43,'サイズ一覧(25年）'!$D:$AM,34,0))</f>
        <v/>
      </c>
      <c r="BT43" s="672" t="s">
        <v>490</v>
      </c>
      <c r="BU43" s="670" t="str">
        <f>IF(BT43="","",(VLOOKUP(BT43,'サイズ一覧(25年）'!$D:$AG,13,0)))</f>
        <v>△</v>
      </c>
      <c r="BV43" s="764">
        <f>IF(BT43="","",VLOOKUP(BT43,'サイズ一覧(25年）'!$D:$AM,34,0))</f>
        <v>24000</v>
      </c>
      <c r="BW43" s="762"/>
      <c r="BX43" s="763" t="str">
        <f>IF(BW43="","",(VLOOKUP(BW43,'サイズ一覧(25年）'!$D:$AG,13,0)))</f>
        <v/>
      </c>
      <c r="BY43" s="808" t="str">
        <f>IF(BW43="","",VLOOKUP(BW43,'サイズ一覧(25年）'!$D:$AM,34,0))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IF(E44="","",VLOOKUP(E44,'サイズ一覧(25年）'!$D:$AM,34,0))</f>
        <v>61400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IF(H44="","",VLOOKUP(H44,'サイズ一覧(25年）'!$D:$AM,34,0))</f>
        <v>56000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IF(K44="","",VLOOKUP(K44,'サイズ一覧(25年）'!$D:$AM,34,0))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IF(N44="","",VLOOKUP(N44,'サイズ一覧(25年）'!$D:$AM,34,0))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IF(V44="","",VLOOKUP(V44,'サイズ一覧(25年）'!$D:$AM,34,0))</f>
        <v>19800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IF(Y44="","",VLOOKUP(Y44,'サイズ一覧(25年）'!$D:$AM,34,0))</f>
        <v>18700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IF(AB44="","",VLOOKUP(AB44,'サイズ一覧(25年）'!$D:$AM,34,0))</f>
        <v>17500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IF(AM44="","",VLOOKUP(AM44,'サイズ一覧(25年）'!$D:$AM,34,0))</f>
        <v>58400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IF(AP44="","",VLOOKUP(AP44,'サイズ一覧(25年）'!$D:$AM,34,0))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IF(AX44="","",VLOOKUP(AX44,'サイズ一覧(25年）'!$D:$AM,34,0))</f>
        <v>51100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IF(BA44="","",VLOOKUP(BA44,'サイズ一覧(25年）'!$D:$AM,34,0))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IF(BD44="","",VLOOKUP(BD44,'サイズ一覧(25年）'!$D:$AM,34,0))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IF(BK44="","",VLOOKUP(BK44,'サイズ一覧(25年）'!$D:$AM,34,0))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IF(BN44="","",VLOOKUP(BN44,'サイズ一覧(25年）'!$D:$AM,34,0))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IF(BQ44="","",VLOOKUP(BQ44,'サイズ一覧(25年）'!$D:$AM,34,0))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IF(BT44="","",VLOOKUP(BT44,'サイズ一覧(25年）'!$D:$AM,34,0))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IF(BW44="","",VLOOKUP(BW44,'サイズ一覧(25年）'!$D:$AM,34,0))</f>
        <v>22800</v>
      </c>
    </row>
    <row r="45" spans="1:78" s="134" customFormat="1" ht="21" customHeight="1">
      <c r="A45" s="489"/>
      <c r="B45" s="348"/>
      <c r="C45" s="724" t="s">
        <v>968</v>
      </c>
      <c r="D45" s="722" t="s">
        <v>876</v>
      </c>
      <c r="E45" s="723" t="s">
        <v>1739</v>
      </c>
      <c r="F45" s="723" t="str">
        <f>IF(E45="","",(VLOOKUP(E45,'サイズ一覧(25年）'!$D:$AG,13,0)))</f>
        <v>★◇⑩</v>
      </c>
      <c r="G45" s="722">
        <f>IF(E45="","",VLOOKUP(E45,'サイズ一覧(25年）'!$D:$AM,34,0))</f>
        <v>64400</v>
      </c>
      <c r="H45" s="785" t="s">
        <v>1405</v>
      </c>
      <c r="I45" s="723" t="str">
        <f>IF(H45="","",(VLOOKUP(H45,'サイズ一覧(25年）'!$D:$AG,13,0)))</f>
        <v>△★◇</v>
      </c>
      <c r="J45" s="722">
        <f>IF(H45="","",VLOOKUP(H45,'サイズ一覧(25年）'!$D:$AM,34,0))</f>
        <v>59000</v>
      </c>
      <c r="K45" s="723"/>
      <c r="L45" s="723" t="str">
        <f>IF(K45="","",(VLOOKUP(K45,'サイズ一覧(25年）'!$D:$AG,13,0)))</f>
        <v/>
      </c>
      <c r="M45" s="723" t="str">
        <f>IF(K45="","",VLOOKUP(K45,'サイズ一覧(25年）'!$D:$AM,34,0))</f>
        <v/>
      </c>
      <c r="N45" s="779"/>
      <c r="O45" s="723" t="str">
        <f>IF(N45="","",(VLOOKUP(N45,'サイズ一覧(25年）'!$D:$AG,13,0)))</f>
        <v/>
      </c>
      <c r="P45" s="722" t="str">
        <f>IF(N45="","",VLOOKUP(N45,'サイズ一覧(25年）'!$D:$AM,34,0))</f>
        <v/>
      </c>
      <c r="Q45" s="175"/>
      <c r="R45" s="319"/>
      <c r="S45" s="348"/>
      <c r="T45" s="769" t="s">
        <v>77</v>
      </c>
      <c r="U45" s="701" t="s">
        <v>333</v>
      </c>
      <c r="V45" s="703"/>
      <c r="W45" s="703" t="str">
        <f>IF(V45="","",(VLOOKUP(V45,'サイズ一覧(25年）'!$D:$AG,13,0)))</f>
        <v/>
      </c>
      <c r="X45" s="693" t="str">
        <f>IF(V45="","",VLOOKUP(V45,'サイズ一覧(25年）'!$D:$AM,34,0))</f>
        <v/>
      </c>
      <c r="Y45" s="702"/>
      <c r="Z45" s="703" t="str">
        <f>IF(Y45="","",(VLOOKUP(Y45,'サイズ一覧(25年）'!$D:$AG,13,0)))</f>
        <v/>
      </c>
      <c r="AA45" s="704" t="str">
        <f>IF(Y45="","",VLOOKUP(Y45,'サイズ一覧(25年）'!$D:$AM,34,0))</f>
        <v/>
      </c>
      <c r="AB45" s="702" t="s">
        <v>647</v>
      </c>
      <c r="AC45" s="703" t="str">
        <f>IF(AB45="","",(VLOOKUP(AB45,'サイズ一覧(25年）'!$D:$AG,13,0)))</f>
        <v>△</v>
      </c>
      <c r="AD45" s="704">
        <f>IF(AB45="","",VLOOKUP(AB45,'サイズ一覧(25年）'!$D:$AM,34,0))</f>
        <v>19000</v>
      </c>
      <c r="AE45" s="849"/>
      <c r="AF45" s="849"/>
      <c r="AG45" s="850"/>
      <c r="AH45" s="175"/>
      <c r="AI45" s="319"/>
      <c r="AJ45" s="378">
        <v>55</v>
      </c>
      <c r="AK45" s="667" t="s">
        <v>143</v>
      </c>
      <c r="AL45" s="705" t="s">
        <v>832</v>
      </c>
      <c r="AM45" s="771" t="s">
        <v>887</v>
      </c>
      <c r="AN45" s="707" t="str">
        <f>IF(AM45="","",(VLOOKUP(AM45,'サイズ一覧(25年）'!$D:$AG,13,0)))</f>
        <v/>
      </c>
      <c r="AO45" s="708">
        <f>IF(AM45="","",VLOOKUP(AM45,'サイズ一覧(25年）'!$D:$AM,34,0))</f>
        <v>48700</v>
      </c>
      <c r="AP45" s="709"/>
      <c r="AQ45" s="707" t="str">
        <f>IF(AP45="","",(VLOOKUP(AP45,'サイズ一覧(25年）'!$D:$AG,13,0)))</f>
        <v/>
      </c>
      <c r="AR45" s="710" t="str">
        <f>IF(AP45="","",VLOOKUP(AP45,'サイズ一覧(25年）'!$D:$AM,34,0))</f>
        <v/>
      </c>
      <c r="AS45" s="62"/>
      <c r="AT45" s="328"/>
      <c r="AU45" s="815" t="s">
        <v>1246</v>
      </c>
      <c r="AV45" s="910"/>
      <c r="AW45" s="920"/>
      <c r="AX45" s="911" t="s">
        <v>1241</v>
      </c>
      <c r="AY45" s="745" t="str">
        <f>IF(AX45="","",(VLOOKUP(AX45,'サイズ一覧(25年）'!$D:$AG,13,0)))</f>
        <v/>
      </c>
      <c r="AZ45" s="798">
        <f>IF(AX45="","",VLOOKUP(AX45,'サイズ一覧(25年）'!$D:$AM,34,0))</f>
        <v>34500</v>
      </c>
      <c r="BA45" s="815"/>
      <c r="BB45" s="745" t="str">
        <f>IF(BA45="","",(VLOOKUP(BA45,'サイズ一覧(25年）'!$D:$AG,13,0)))</f>
        <v/>
      </c>
      <c r="BC45" s="746" t="str">
        <f>IF(BA45="","",VLOOKUP(BA45,'サイズ一覧(25年）'!$D:$AM,34,0))</f>
        <v/>
      </c>
      <c r="BD45" s="744"/>
      <c r="BE45" s="745" t="str">
        <f>IF(BD45="","",(VLOOKUP(BD45,'サイズ一覧(25年）'!$D:$AG,13,0)))</f>
        <v/>
      </c>
      <c r="BF45" s="746" t="str">
        <f>IF(BD45="","",VLOOKUP(BD45,'サイズ一覧(25年）'!$D:$AM,34,0))</f>
        <v/>
      </c>
      <c r="BG45" s="181"/>
      <c r="BH45" s="328"/>
      <c r="BI45" s="795" t="s">
        <v>378</v>
      </c>
      <c r="BJ45" s="759">
        <v>8</v>
      </c>
      <c r="BK45" s="762" t="s">
        <v>276</v>
      </c>
      <c r="BL45" s="763" t="str">
        <f>IF(BK45="","",(VLOOKUP(BK45,'サイズ一覧(25年）'!$D:$AG,13,0)))</f>
        <v>△</v>
      </c>
      <c r="BM45" s="764">
        <f>IF(BK45="","",VLOOKUP(BK45,'サイズ一覧(25年）'!$D:$AM,34,0))</f>
        <v>26400</v>
      </c>
      <c r="BN45" s="809" t="s">
        <v>273</v>
      </c>
      <c r="BO45" s="763" t="str">
        <f>IF(BN45="","",(VLOOKUP(BN45,'サイズ一覧(25年）'!$D:$AG,13,0)))</f>
        <v>△</v>
      </c>
      <c r="BP45" s="764">
        <f>IF(BN45="","",VLOOKUP(BN45,'サイズ一覧(25年）'!$D:$AM,34,0))</f>
        <v>23300</v>
      </c>
      <c r="BQ45" s="672"/>
      <c r="BR45" s="670" t="str">
        <f>IF(BQ45="","",(VLOOKUP(BQ45,'サイズ一覧(25年）'!$D:$AG,13,0)))</f>
        <v/>
      </c>
      <c r="BS45" s="710" t="str">
        <f>IF(BQ45="","",VLOOKUP(BQ45,'サイズ一覧(25年）'!$D:$AM,34,0))</f>
        <v/>
      </c>
      <c r="BT45" s="762"/>
      <c r="BU45" s="763" t="str">
        <f>IF(BT45="","",(VLOOKUP(BT45,'サイズ一覧(25年）'!$D:$AG,13,0)))</f>
        <v/>
      </c>
      <c r="BV45" s="764" t="str">
        <f>IF(BT45="","",VLOOKUP(BT45,'サイズ一覧(25年）'!$D:$AM,34,0))</f>
        <v/>
      </c>
      <c r="BW45" s="762"/>
      <c r="BX45" s="763" t="str">
        <f>IF(BW45="","",(VLOOKUP(BW45,'サイズ一覧(25年）'!$D:$AG,13,0)))</f>
        <v/>
      </c>
      <c r="BY45" s="808" t="str">
        <f>IF(BW45="","",VLOOKUP(BW45,'サイズ一覧(25年）'!$D:$AM,34,0))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IF(E46="","",VLOOKUP(E46,'サイズ一覧(25年）'!$D:$AM,34,0))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IF(H46="","",VLOOKUP(H46,'サイズ一覧(25年）'!$D:$AM,34,0))</f>
        <v>73800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IF(K46="","",VLOOKUP(K46,'サイズ一覧(25年）'!$D:$AM,34,0))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IF(N46="","",VLOOKUP(N46,'サイズ一覧(25年）'!$D:$AM,34,0))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IF(V46="","",VLOOKUP(V46,'サイズ一覧(25年）'!$D:$AM,34,0))</f>
        <v>21400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IF(Y46="","",VLOOKUP(Y46,'サイズ一覧(25年）'!$D:$AM,34,0))</f>
        <v>20300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IF(AB46="","",VLOOKUP(AB46,'サイズ一覧(25年）'!$D:$AM,34,0))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IF(AM46="","",VLOOKUP(AM46,'サイズ一覧(25年）'!$D:$AM,34,0))</f>
        <v>52800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IF(AP46="","",VLOOKUP(AP46,'サイズ一覧(25年）'!$D:$AM,34,0))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IF(AX46="","",VLOOKUP(AX46,'サイズ一覧(25年）'!$D:$AM,34,0))</f>
        <v>27300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IF(BA46="","",VLOOKUP(BA46,'サイズ一覧(25年）'!$D:$AM,34,0))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IF(BD46="","",VLOOKUP(BD46,'サイズ一覧(25年）'!$D:$AM,34,0))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IF(BK46="","",VLOOKUP(BK46,'サイズ一覧(25年）'!$D:$AM,34,0))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IF(BN46="","",VLOOKUP(BN46,'サイズ一覧(25年）'!$D:$AM,34,0))</f>
        <v>25000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IF(BQ46="","",VLOOKUP(BQ46,'サイズ一覧(25年）'!$D:$AM,34,0))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IF(BT46="","",VLOOKUP(BT46,'サイズ一覧(25年）'!$D:$AM,34,0))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IF(BW46="","",VLOOKUP(BW46,'サイズ一覧(25年）'!$D:$AM,34,0))</f>
        <v/>
      </c>
    </row>
    <row r="47" spans="1:78" s="134" customFormat="1" ht="21" customHeight="1">
      <c r="A47" s="255"/>
      <c r="B47" s="348"/>
      <c r="C47" s="676"/>
      <c r="D47" s="722" t="s">
        <v>521</v>
      </c>
      <c r="E47" s="723" t="s">
        <v>1741</v>
      </c>
      <c r="F47" s="723" t="str">
        <f>IF(E47="","",(VLOOKUP(E47,'サイズ一覧(25年）'!$D:$AG,13,0)))</f>
        <v>★◇⑩</v>
      </c>
      <c r="G47" s="722">
        <f>IF(E47="","",VLOOKUP(E47,'サイズ一覧(25年）'!$D:$AM,34,0))</f>
        <v>80300</v>
      </c>
      <c r="H47" s="785"/>
      <c r="I47" s="723" t="str">
        <f>IF(H47="","",(VLOOKUP(H47,'サイズ一覧(25年）'!$D:$AG,13,0)))</f>
        <v/>
      </c>
      <c r="J47" s="722" t="str">
        <f>IF(H47="","",VLOOKUP(H47,'サイズ一覧(25年）'!$D:$AM,34,0))</f>
        <v/>
      </c>
      <c r="K47" s="723"/>
      <c r="L47" s="723" t="str">
        <f>IF(K47="","",(VLOOKUP(K47,'サイズ一覧(25年）'!$D:$AG,13,0)))</f>
        <v/>
      </c>
      <c r="M47" s="723" t="str">
        <f>IF(K47="","",VLOOKUP(K47,'サイズ一覧(25年）'!$D:$AM,34,0))</f>
        <v/>
      </c>
      <c r="N47" s="779"/>
      <c r="O47" s="723" t="str">
        <f>IF(N47="","",(VLOOKUP(N47,'サイズ一覧(25年）'!$D:$AG,13,0)))</f>
        <v/>
      </c>
      <c r="P47" s="722" t="str">
        <f>IF(N47="","",VLOOKUP(N47,'サイズ一覧(25年）'!$D:$AM,34,0))</f>
        <v/>
      </c>
      <c r="Q47" s="175"/>
      <c r="R47" s="319"/>
      <c r="S47" s="348"/>
      <c r="T47" s="740" t="s">
        <v>78</v>
      </c>
      <c r="U47" s="701" t="s">
        <v>336</v>
      </c>
      <c r="V47" s="703" t="s">
        <v>1796</v>
      </c>
      <c r="W47" s="703" t="str">
        <f>IF(V47="","",(VLOOKUP(V47,'サイズ一覧(25年）'!$D:$AG,13,0)))</f>
        <v>⑨</v>
      </c>
      <c r="X47" s="693">
        <f>IF(V47="","",VLOOKUP(V47,'サイズ一覧(25年）'!$D:$AM,34,0))</f>
        <v>24200</v>
      </c>
      <c r="Y47" s="702" t="s">
        <v>1211</v>
      </c>
      <c r="Z47" s="703" t="str">
        <f>IF(Y47="","",(VLOOKUP(Y47,'サイズ一覧(25年）'!$D:$AG,13,0)))</f>
        <v/>
      </c>
      <c r="AA47" s="704">
        <f>IF(Y47="","",VLOOKUP(Y47,'サイズ一覧(25年）'!$D:$AM,34,0))</f>
        <v>23000</v>
      </c>
      <c r="AB47" s="702" t="s">
        <v>648</v>
      </c>
      <c r="AC47" s="703" t="str">
        <f>IF(AB47="","",(VLOOKUP(AB47,'サイズ一覧(25年）'!$D:$AG,13,0)))</f>
        <v>△</v>
      </c>
      <c r="AD47" s="704">
        <f>IF(AB47="","",VLOOKUP(AB47,'サイズ一覧(25年）'!$D:$AM,34,0))</f>
        <v>21500</v>
      </c>
      <c r="AE47" s="849"/>
      <c r="AF47" s="849"/>
      <c r="AG47" s="850"/>
      <c r="AH47" s="175"/>
      <c r="AI47" s="319"/>
      <c r="AJ47" s="320"/>
      <c r="AK47" s="740" t="s">
        <v>1339</v>
      </c>
      <c r="AL47" s="730" t="s">
        <v>956</v>
      </c>
      <c r="AM47" s="731" t="s">
        <v>1300</v>
      </c>
      <c r="AN47" s="703" t="str">
        <f>IF(AM47="","",(VLOOKUP(AM47,'サイズ一覧(25年）'!$D:$AG,13,0)))</f>
        <v>★</v>
      </c>
      <c r="AO47" s="732">
        <f>IF(AM47="","",VLOOKUP(AM47,'サイズ一覧(25年）'!$D:$AM,34,0))</f>
        <v>54800</v>
      </c>
      <c r="AP47" s="702"/>
      <c r="AQ47" s="703" t="str">
        <f>IF(AP47="","",(VLOOKUP(AP47,'サイズ一覧(25年）'!$D:$AG,13,0)))</f>
        <v/>
      </c>
      <c r="AR47" s="696" t="str">
        <f>IF(AP47="","",VLOOKUP(AP47,'サイズ一覧(25年）'!$D:$AM,34,0))</f>
        <v/>
      </c>
      <c r="AS47" s="62"/>
      <c r="AT47" s="275">
        <v>15</v>
      </c>
      <c r="AU47" s="731" t="s">
        <v>195</v>
      </c>
      <c r="AV47" s="946"/>
      <c r="AW47" s="947"/>
      <c r="AX47" s="948"/>
      <c r="AY47" s="736" t="str">
        <f>IF(AX47="","",(VLOOKUP(AX47,'サイズ一覧(25年）'!$D:$AG,13,0)))</f>
        <v/>
      </c>
      <c r="AZ47" s="748" t="str">
        <f>IF(AX47="","",VLOOKUP(AX47,'サイズ一覧(25年）'!$D:$AM,34,0))</f>
        <v/>
      </c>
      <c r="BA47" s="729"/>
      <c r="BB47" s="736" t="str">
        <f>IF(BA47="","",(VLOOKUP(BA47,'サイズ一覧(25年）'!$D:$AG,13,0)))</f>
        <v/>
      </c>
      <c r="BC47" s="739" t="str">
        <f>IF(BA47="","",VLOOKUP(BA47,'サイズ一覧(25年）'!$D:$AM,34,0))</f>
        <v/>
      </c>
      <c r="BD47" s="738" t="s">
        <v>1109</v>
      </c>
      <c r="BE47" s="736" t="str">
        <f>IF(BD47="","",(VLOOKUP(BD47,'サイズ一覧(25年）'!$D:$AG,13,0)))</f>
        <v/>
      </c>
      <c r="BF47" s="739">
        <f>IF(BD47="","",VLOOKUP(BD47,'サイズ一覧(25年）'!$D:$AM,34,0))</f>
        <v>30300</v>
      </c>
      <c r="BG47" s="181"/>
      <c r="BH47" s="328"/>
      <c r="BI47" s="811"/>
      <c r="BJ47" s="778">
        <v>12</v>
      </c>
      <c r="BK47" s="779"/>
      <c r="BL47" s="723" t="str">
        <f>IF(BK47="","",(VLOOKUP(BK47,'サイズ一覧(25年）'!$D:$AG,13,0)))</f>
        <v/>
      </c>
      <c r="BM47" s="780" t="str">
        <f>IF(BK47="","",VLOOKUP(BK47,'サイズ一覧(25年）'!$D:$AM,34,0))</f>
        <v/>
      </c>
      <c r="BN47" s="781" t="s">
        <v>275</v>
      </c>
      <c r="BO47" s="723" t="str">
        <f>IF(BN47="","",(VLOOKUP(BN47,'サイズ一覧(25年）'!$D:$AG,13,0)))</f>
        <v/>
      </c>
      <c r="BP47" s="780">
        <f>IF(BN47="","",VLOOKUP(BN47,'サイズ一覧(25年）'!$D:$AM,34,0))</f>
        <v>27300</v>
      </c>
      <c r="BQ47" s="779"/>
      <c r="BR47" s="723" t="str">
        <f>IF(BQ47="","",(VLOOKUP(BQ47,'サイズ一覧(25年）'!$D:$AG,13,0)))</f>
        <v/>
      </c>
      <c r="BS47" s="728" t="str">
        <f>IF(BQ47="","",VLOOKUP(BQ47,'サイズ一覧(25年）'!$D:$AM,34,0))</f>
        <v/>
      </c>
      <c r="BT47" s="779"/>
      <c r="BU47" s="723" t="str">
        <f>IF(BT47="","",(VLOOKUP(BT47,'サイズ一覧(25年）'!$D:$AG,13,0)))</f>
        <v/>
      </c>
      <c r="BV47" s="780" t="str">
        <f>IF(BT47="","",VLOOKUP(BT47,'サイズ一覧(25年）'!$D:$AM,34,0))</f>
        <v/>
      </c>
      <c r="BW47" s="782"/>
      <c r="BX47" s="783" t="str">
        <f>IF(BW47="","",(VLOOKUP(BW47,'サイズ一覧(25年）'!$D:$AG,13,0)))</f>
        <v/>
      </c>
      <c r="BY47" s="812" t="str">
        <f>IF(BW47="","",VLOOKUP(BW47,'サイズ一覧(25年）'!$D:$AM,34,0))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IF(E48="","",VLOOKUP(E48,'サイズ一覧(25年）'!$D:$AM,34,0))</f>
        <v>64800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IF(H48="","",VLOOKUP(H48,'サイズ一覧(25年）'!$D:$AM,34,0))</f>
        <v>59400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IF(K48="","",VLOOKUP(K48,'サイズ一覧(25年）'!$D:$AM,34,0))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IF(N48="","",VLOOKUP(N48,'サイズ一覧(25年）'!$D:$AM,34,0))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IF(V48="","",VLOOKUP(V48,'サイズ一覧(25年）'!$D:$AM,34,0))</f>
        <v>26800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IF(Y48="","",VLOOKUP(Y48,'サイズ一覧(25年）'!$D:$AM,34,0))</f>
        <v>25300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IF(AB48="","",VLOOKUP(AB48,'サイズ一覧(25年）'!$D:$AM,34,0))</f>
        <v>23700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IF(AM48="","",VLOOKUP(AM48,'サイズ一覧(25年）'!$D:$AM,34,0))</f>
        <v>55800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IF(AP48="","",VLOOKUP(AP48,'サイズ一覧(25年）'!$D:$AM,34,0))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IF(AX48="","",VLOOKUP(AX48,'サイズ一覧(25年）'!$D:$AM,34,0))</f>
        <v>28700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IF(BA48="","",VLOOKUP(BA48,'サイズ一覧(25年）'!$D:$AM,34,0))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IF(BD48="","",VLOOKUP(BD48,'サイズ一覧(25年）'!$D:$AM,34,0))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IF(BK48="","",VLOOKUP(BK48,'サイズ一覧(25年）'!$D:$AM,34,0))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IF(BN48="","",VLOOKUP(BN48,'サイズ一覧(25年）'!$D:$AM,34,0))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IF(BQ48="","",VLOOKUP(BQ48,'サイズ一覧(25年）'!$D:$AM,34,0))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IF(BT48="","",VLOOKUP(BT48,'サイズ一覧(25年）'!$D:$AM,34,0))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IF(BW48="","",VLOOKUP(BW48,'サイズ一覧(25年）'!$D:$AM,34,0))</f>
        <v>27900</v>
      </c>
      <c r="BZ48" s="575"/>
    </row>
    <row r="49" spans="1:78" s="134" customFormat="1" ht="21" customHeight="1">
      <c r="A49" s="255"/>
      <c r="B49" s="181"/>
      <c r="C49" s="700" t="s">
        <v>526</v>
      </c>
      <c r="D49" s="772" t="s">
        <v>289</v>
      </c>
      <c r="E49" s="736" t="s">
        <v>1744</v>
      </c>
      <c r="F49" s="736" t="str">
        <f>IF(E49="","",(VLOOKUP(E49,'サイズ一覧(25年）'!$D:$AG,13,0)))</f>
        <v>★⑨</v>
      </c>
      <c r="G49" s="773">
        <f>IF(E49="","",VLOOKUP(E49,'サイズ一覧(25年）'!$D:$AM,34,0))</f>
        <v>67400</v>
      </c>
      <c r="H49" s="734" t="s">
        <v>1149</v>
      </c>
      <c r="I49" s="736" t="str">
        <f>IF(H49="","",(VLOOKUP(H49,'サイズ一覧(25年）'!$D:$AG,13,0)))</f>
        <v>△★</v>
      </c>
      <c r="J49" s="773">
        <f>IF(H49="","",VLOOKUP(H49,'サイズ一覧(25年）'!$D:$AM,34,0))</f>
        <v>61800</v>
      </c>
      <c r="K49" s="736"/>
      <c r="L49" s="736" t="str">
        <f>IF(K49="","",(VLOOKUP(K49,'サイズ一覧(25年）'!$D:$AG,13,0)))</f>
        <v/>
      </c>
      <c r="M49" s="774" t="str">
        <f>IF(K49="","",VLOOKUP(K49,'サイズ一覧(25年）'!$D:$AM,34,0))</f>
        <v/>
      </c>
      <c r="N49" s="738"/>
      <c r="O49" s="703" t="str">
        <f>IF(N49="","",(VLOOKUP(N49,'サイズ一覧(25年）'!$D:$AG,13,0)))</f>
        <v/>
      </c>
      <c r="P49" s="704" t="str">
        <f>IF(N49="","",VLOOKUP(N49,'サイズ一覧(25年）'!$D:$AM,34,0))</f>
        <v/>
      </c>
      <c r="Q49" s="175"/>
      <c r="R49" s="319"/>
      <c r="S49" s="348"/>
      <c r="T49" s="740" t="s">
        <v>80</v>
      </c>
      <c r="U49" s="701" t="s">
        <v>335</v>
      </c>
      <c r="V49" s="703" t="s">
        <v>1794</v>
      </c>
      <c r="W49" s="703" t="str">
        <f>IF(V49="","",(VLOOKUP(V49,'サイズ一覧(25年）'!$D:$AG,13,0)))</f>
        <v>⑩</v>
      </c>
      <c r="X49" s="693">
        <f>IF(V49="","",VLOOKUP(V49,'サイズ一覧(25年）'!$D:$AM,34,0))</f>
        <v>29300</v>
      </c>
      <c r="Y49" s="702" t="s">
        <v>1213</v>
      </c>
      <c r="Z49" s="703" t="str">
        <f>IF(Y49="","",(VLOOKUP(Y49,'サイズ一覧(25年）'!$D:$AG,13,0)))</f>
        <v/>
      </c>
      <c r="AA49" s="704">
        <f>IF(Y49="","",VLOOKUP(Y49,'サイズ一覧(25年）'!$D:$AM,34,0))</f>
        <v>27800</v>
      </c>
      <c r="AB49" s="702" t="s">
        <v>650</v>
      </c>
      <c r="AC49" s="703" t="str">
        <f>IF(AB49="","",(VLOOKUP(AB49,'サイズ一覧(25年）'!$D:$AG,13,0)))</f>
        <v>△</v>
      </c>
      <c r="AD49" s="704">
        <f>IF(AB49="","",VLOOKUP(AB49,'サイズ一覧(25年）'!$D:$AM,34,0))</f>
        <v>26000</v>
      </c>
      <c r="AE49" s="849"/>
      <c r="AF49" s="849"/>
      <c r="AG49" s="850"/>
      <c r="AH49" s="175"/>
      <c r="AI49" s="319"/>
      <c r="AJ49" s="378">
        <v>60</v>
      </c>
      <c r="AK49" s="667" t="s">
        <v>766</v>
      </c>
      <c r="AL49" s="705" t="s">
        <v>942</v>
      </c>
      <c r="AM49" s="771"/>
      <c r="AN49" s="707" t="str">
        <f>IF(AM49="","",(VLOOKUP(AM49,'サイズ一覧(25年）'!$D:$AG,13,0)))</f>
        <v/>
      </c>
      <c r="AO49" s="708" t="str">
        <f>IF(AM49="","",VLOOKUP(AM49,'サイズ一覧(25年）'!$D:$AM,34,0))</f>
        <v/>
      </c>
      <c r="AP49" s="709" t="s">
        <v>1100</v>
      </c>
      <c r="AQ49" s="707" t="str">
        <f>IF(AP49="","",(VLOOKUP(AP49,'サイズ一覧(25年）'!$D:$AG,13,0)))</f>
        <v/>
      </c>
      <c r="AR49" s="710">
        <f>IF(AP49="","",VLOOKUP(AP49,'サイズ一覧(25年）'!$D:$AM,34,0))</f>
        <v>48200</v>
      </c>
      <c r="AS49" s="62"/>
      <c r="AT49" s="319"/>
      <c r="AU49" s="731" t="s">
        <v>847</v>
      </c>
      <c r="AV49" s="805"/>
      <c r="AW49" s="806"/>
      <c r="AX49" s="807"/>
      <c r="AY49" s="703" t="str">
        <f>IF(AX49="","",(VLOOKUP(AX49,'サイズ一覧(25年）'!$D:$AG,13,0)))</f>
        <v/>
      </c>
      <c r="AZ49" s="694" t="str">
        <f>IF(AX49="","",VLOOKUP(AX49,'サイズ一覧(25年）'!$D:$AM,34,0))</f>
        <v/>
      </c>
      <c r="BA49" s="731"/>
      <c r="BB49" s="703" t="str">
        <f>IF(BA49="","",(VLOOKUP(BA49,'サイズ一覧(25年）'!$D:$AG,13,0)))</f>
        <v/>
      </c>
      <c r="BC49" s="696" t="str">
        <f>IF(BA49="","",VLOOKUP(BA49,'サイズ一覧(25年）'!$D:$AM,34,0))</f>
        <v/>
      </c>
      <c r="BD49" s="702" t="s">
        <v>1107</v>
      </c>
      <c r="BE49" s="703" t="str">
        <f>IF(BD49="","",(VLOOKUP(BD49,'サイズ一覧(25年）'!$D:$AG,13,0)))</f>
        <v/>
      </c>
      <c r="BF49" s="696">
        <f>IF(BD49="","",VLOOKUP(BD49,'サイズ一覧(25年）'!$D:$AM,34,0))</f>
        <v>27400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IF(E50="","",VLOOKUP(E50,'サイズ一覧(25年）'!$D:$AM,34,0))</f>
        <v>71100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IF(H50="","",VLOOKUP(H50,'サイズ一覧(25年）'!$D:$AM,34,0))</f>
        <v>65200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IF(K50="","",VLOOKUP(K50,'サイズ一覧(25年）'!$D:$AM,34,0))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IF(N50="","",VLOOKUP(N50,'サイズ一覧(25年）'!$D:$AM,34,0))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IF(V50="","",VLOOKUP(V50,'サイズ一覧(25年）'!$D:$AM,34,0))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IF(Y50="","",VLOOKUP(Y50,'サイズ一覧(25年）'!$D:$AM,34,0))</f>
        <v>31100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IF(AB50="","",VLOOKUP(AB50,'サイズ一覧(25年）'!$D:$AM,34,0))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IF(AM50="","",VLOOKUP(AM50,'サイズ一覧(25年）'!$D:$AM,34,0))</f>
        <v>43200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IF(AP50="","",VLOOKUP(AP50,'サイズ一覧(25年）'!$D:$AM,34,0))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IF(AX50="","",VLOOKUP(AX50,'サイズ一覧(25年）'!$D:$AM,34,0))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IF(BA50="","",VLOOKUP(BA50,'サイズ一覧(25年）'!$D:$AM,34,0))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IF(BD50="","",VLOOKUP(BD50,'サイズ一覧(25年）'!$D:$AM,34,0))</f>
        <v>29300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700" t="s">
        <v>528</v>
      </c>
      <c r="D51" s="704" t="s">
        <v>538</v>
      </c>
      <c r="E51" s="693"/>
      <c r="F51" s="693" t="str">
        <f>IF(E51="","",(VLOOKUP(E51,'サイズ一覧(25年）'!$D:$AG,13,0)))</f>
        <v/>
      </c>
      <c r="G51" s="704" t="str">
        <f>IF(E51="","",VLOOKUP(E51,'サイズ一覧(25年）'!$D:$AM,34,0))</f>
        <v/>
      </c>
      <c r="H51" s="775" t="s">
        <v>1151</v>
      </c>
      <c r="I51" s="693" t="str">
        <f>IF(H51="","",(VLOOKUP(H51,'サイズ一覧(25年）'!$D:$AG,13,0)))</f>
        <v>△◇</v>
      </c>
      <c r="J51" s="704">
        <f>IF(H51="","",VLOOKUP(H51,'サイズ一覧(25年）'!$D:$AM,34,0))</f>
        <v>68700</v>
      </c>
      <c r="K51" s="693"/>
      <c r="L51" s="693" t="str">
        <f>IF(K51="","",(VLOOKUP(K51,'サイズ一覧(25年）'!$D:$AG,13,0)))</f>
        <v/>
      </c>
      <c r="M51" s="693" t="str">
        <f>IF(K51="","",VLOOKUP(K51,'サイズ一覧(25年）'!$D:$AM,34,0))</f>
        <v/>
      </c>
      <c r="N51" s="692"/>
      <c r="O51" s="693" t="str">
        <f>IF(N51="","",(VLOOKUP(N51,'サイズ一覧(25年）'!$D:$AG,13,0)))</f>
        <v/>
      </c>
      <c r="P51" s="704" t="str">
        <f>IF(N51="","",VLOOKUP(N51,'サイズ一覧(25年）'!$D:$AM,34,0))</f>
        <v/>
      </c>
      <c r="Q51" s="175"/>
      <c r="R51" s="525">
        <v>14</v>
      </c>
      <c r="S51" s="265">
        <v>65</v>
      </c>
      <c r="T51" s="733" t="s">
        <v>89</v>
      </c>
      <c r="U51" s="749" t="s">
        <v>346</v>
      </c>
      <c r="V51" s="685" t="s">
        <v>1803</v>
      </c>
      <c r="W51" s="685" t="str">
        <f>IF(V51="","",(VLOOKUP(V51,'サイズ一覧(25年）'!$D:$AG,13,0)))</f>
        <v>⑨</v>
      </c>
      <c r="X51" s="751">
        <f>IF(V51="","",VLOOKUP(V51,'サイズ一覧(25年）'!$D:$AM,34,0))</f>
        <v>15500</v>
      </c>
      <c r="Y51" s="688" t="s">
        <v>1218</v>
      </c>
      <c r="Z51" s="685" t="str">
        <f>IF(Y51="","",(VLOOKUP(Y51,'サイズ一覧(25年）'!$D:$AG,13,0)))</f>
        <v/>
      </c>
      <c r="AA51" s="750">
        <f>IF(Y51="","",VLOOKUP(Y51,'サイズ一覧(25年）'!$D:$AM,34,0))</f>
        <v>14500</v>
      </c>
      <c r="AB51" s="688" t="s">
        <v>654</v>
      </c>
      <c r="AC51" s="685" t="str">
        <f>IF(AB51="","",(VLOOKUP(AB51,'サイズ一覧(25年）'!$D:$AG,13,0)))</f>
        <v>△</v>
      </c>
      <c r="AD51" s="750">
        <f>IF(AB51="","",VLOOKUP(AB51,'サイズ一覧(25年）'!$D:$AM,34,0))</f>
        <v>13600</v>
      </c>
      <c r="AE51" s="849"/>
      <c r="AF51" s="849"/>
      <c r="AG51" s="850"/>
      <c r="AH51" s="175"/>
      <c r="AI51" s="466"/>
      <c r="AJ51" s="311"/>
      <c r="AK51" s="724" t="s">
        <v>891</v>
      </c>
      <c r="AL51" s="725" t="s">
        <v>892</v>
      </c>
      <c r="AM51" s="796" t="s">
        <v>893</v>
      </c>
      <c r="AN51" s="721" t="str">
        <f>IF(AM51="","",(VLOOKUP(AM51,'サイズ一覧(25年）'!$D:$AG,13,0)))</f>
        <v>★</v>
      </c>
      <c r="AO51" s="727">
        <f>IF(AM51="","",VLOOKUP(AM51,'サイズ一覧(25年）'!$D:$AM,34,0))</f>
        <v>48100</v>
      </c>
      <c r="AP51" s="720"/>
      <c r="AQ51" s="721" t="str">
        <f>IF(AP51="","",(VLOOKUP(AP51,'サイズ一覧(25年）'!$D:$AG,13,0)))</f>
        <v/>
      </c>
      <c r="AR51" s="728" t="str">
        <f>IF(AP51="","",VLOOKUP(AP51,'サイズ一覧(25年）'!$D:$AM,34,0))</f>
        <v/>
      </c>
      <c r="AS51" s="62"/>
      <c r="AT51" s="466"/>
      <c r="AU51" s="832" t="s">
        <v>1117</v>
      </c>
      <c r="AV51" s="935"/>
      <c r="AW51" s="936"/>
      <c r="AX51" s="937"/>
      <c r="AY51" s="679" t="str">
        <f>IF(AX51="","",(VLOOKUP(AX51,'サイズ一覧(25年）'!$D:$AG,13,0)))</f>
        <v/>
      </c>
      <c r="AZ51" s="800" t="str">
        <f>IF(AX51="","",VLOOKUP(AX51,'サイズ一覧(25年）'!$D:$AM,34,0))</f>
        <v/>
      </c>
      <c r="BA51" s="832"/>
      <c r="BB51" s="679" t="str">
        <f>IF(BA51="","",(VLOOKUP(BA51,'サイズ一覧(25年）'!$D:$AG,13,0)))</f>
        <v/>
      </c>
      <c r="BC51" s="682" t="str">
        <f>IF(BA51="","",VLOOKUP(BA51,'サイズ一覧(25年）'!$D:$AM,34,0))</f>
        <v/>
      </c>
      <c r="BD51" s="681" t="s">
        <v>1110</v>
      </c>
      <c r="BE51" s="679" t="str">
        <f>IF(BD51="","",(VLOOKUP(BD51,'サイズ一覧(25年）'!$D:$AG,13,0)))</f>
        <v/>
      </c>
      <c r="BF51" s="682">
        <f>IF(BD51="","",VLOOKUP(BD51,'サイズ一覧(25年）'!$D:$AM,34,0))</f>
        <v>32200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IF(E52="","",VLOOKUP(E52,'サイズ一覧(25年）'!$D:$AM,34,0))</f>
        <v>74900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IF(H52="","",VLOOKUP(H52,'サイズ一覧(25年）'!$D:$AM,34,0))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IF(K52="","",VLOOKUP(K52,'サイズ一覧(25年）'!$D:$AM,34,0))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IF(N52="","",VLOOKUP(N52,'サイズ一覧(25年）'!$D:$AM,34,0))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IF(V52="","",VLOOKUP(V52,'サイズ一覧(25年）'!$D:$AM,34,0))</f>
        <v>17000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IF(Y52="","",VLOOKUP(Y52,'サイズ一覧(25年）'!$D:$AM,34,0))</f>
        <v>16100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IF(AB52="","",VLOOKUP(AB52,'サイズ一覧(25年）'!$D:$AM,34,0))</f>
        <v>15100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IF(AM52="","",VLOOKUP(AM52,'サイズ一覧(25年）'!$D:$AM,34,0))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IF(AP52="","",VLOOKUP(AP52,'サイズ一覧(25年）'!$D:$AM,34,0))</f>
        <v>55700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813" t="s">
        <v>1464</v>
      </c>
      <c r="D53" s="773" t="s">
        <v>529</v>
      </c>
      <c r="E53" s="774"/>
      <c r="F53" s="774" t="str">
        <f>IF(E53="","",(VLOOKUP(E53,'サイズ一覧(25年）'!$D:$AG,13,0)))</f>
        <v/>
      </c>
      <c r="G53" s="773" t="str">
        <f>IF(E53="","",VLOOKUP(E53,'サイズ一覧(25年）'!$D:$AM,34,0))</f>
        <v/>
      </c>
      <c r="H53" s="803" t="s">
        <v>1152</v>
      </c>
      <c r="I53" s="774" t="str">
        <f>IF(H53="","",(VLOOKUP(H53,'サイズ一覧(25年）'!$D:$AG,13,0)))</f>
        <v>★◇</v>
      </c>
      <c r="J53" s="773">
        <f>IF(H53="","",VLOOKUP(H53,'サイズ一覧(25年）'!$D:$AM,34,0))</f>
        <v>77100</v>
      </c>
      <c r="K53" s="774"/>
      <c r="L53" s="774" t="str">
        <f>IF(K53="","",(VLOOKUP(K53,'サイズ一覧(25年）'!$D:$AG,13,0)))</f>
        <v/>
      </c>
      <c r="M53" s="774" t="str">
        <f>IF(K53="","",VLOOKUP(K53,'サイズ一覧(25年）'!$D:$AM,34,0))</f>
        <v/>
      </c>
      <c r="N53" s="804"/>
      <c r="O53" s="774" t="str">
        <f>IF(N53="","",(VLOOKUP(N53,'サイズ一覧(25年）'!$D:$AG,13,0)))</f>
        <v/>
      </c>
      <c r="P53" s="773" t="str">
        <f>IF(N53="","",VLOOKUP(N53,'サイズ一覧(25年）'!$D:$AM,34,0))</f>
        <v/>
      </c>
      <c r="Q53" s="175"/>
      <c r="R53" s="319"/>
      <c r="S53" s="320"/>
      <c r="T53" s="740" t="s">
        <v>91</v>
      </c>
      <c r="U53" s="701" t="s">
        <v>351</v>
      </c>
      <c r="V53" s="703" t="s">
        <v>1801</v>
      </c>
      <c r="W53" s="703" t="str">
        <f>IF(V53="","",(VLOOKUP(V53,'サイズ一覧(25年）'!$D:$AG,13,0)))</f>
        <v>⑨</v>
      </c>
      <c r="X53" s="693">
        <f>IF(V53="","",VLOOKUP(V53,'サイズ一覧(25年）'!$D:$AM,34,0))</f>
        <v>19800</v>
      </c>
      <c r="Y53" s="702" t="s">
        <v>1220</v>
      </c>
      <c r="Z53" s="703" t="str">
        <f>IF(Y53="","",(VLOOKUP(Y53,'サイズ一覧(25年）'!$D:$AG,13,0)))</f>
        <v/>
      </c>
      <c r="AA53" s="704">
        <f>IF(Y53="","",VLOOKUP(Y53,'サイズ一覧(25年）'!$D:$AM,34,0))</f>
        <v>18700</v>
      </c>
      <c r="AB53" s="702" t="s">
        <v>656</v>
      </c>
      <c r="AC53" s="703" t="str">
        <f>IF(AB53="","",(VLOOKUP(AB53,'サイズ一覧(25年）'!$D:$AG,13,0)))</f>
        <v>△</v>
      </c>
      <c r="AD53" s="704">
        <f>IF(AB53="","",VLOOKUP(AB53,'サイズ一覧(25年）'!$D:$AM,34,0))</f>
        <v>17500</v>
      </c>
      <c r="AE53" s="849"/>
      <c r="AF53" s="849"/>
      <c r="AG53" s="850"/>
      <c r="AH53" s="175"/>
      <c r="AI53" s="328"/>
      <c r="AJ53" s="320">
        <v>50</v>
      </c>
      <c r="AK53" s="667" t="s">
        <v>1463</v>
      </c>
      <c r="AL53" s="705" t="s">
        <v>1514</v>
      </c>
      <c r="AM53" s="771" t="s">
        <v>1508</v>
      </c>
      <c r="AN53" s="707" t="str">
        <f>IF(AM53="","",(VLOOKUP(AM53,'サイズ一覧(25年）'!$D:$AG,13,0)))</f>
        <v/>
      </c>
      <c r="AO53" s="708">
        <f>IF(AM53="","",VLOOKUP(AM53,'サイズ一覧(25年）'!$D:$AM,34,0))</f>
        <v>44800</v>
      </c>
      <c r="AP53" s="709"/>
      <c r="AQ53" s="707" t="str">
        <f>IF(AP53="","",(VLOOKUP(AP53,'サイズ一覧(25年）'!$D:$AG,13,0)))</f>
        <v/>
      </c>
      <c r="AR53" s="710" t="str">
        <f>IF(AP53="","",VLOOKUP(AP53,'サイズ一覧(25年）'!$D:$AM,34,0))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IF(E54="","",VLOOKUP(E54,'サイズ一覧(25年）'!$D:$AM,34,0))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IF(H54="","",VLOOKUP(H54,'サイズ一覧(25年）'!$D:$AM,34,0))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IF(K54="","",VLOOKUP(K54,'サイズ一覧(25年）'!$D:$AM,34,0))</f>
        <v>81100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IF(N54="","",VLOOKUP(N54,'サイズ一覧(25年）'!$D:$AM,34,0))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IF(V54="","",VLOOKUP(V54,'サイズ一覧(25年）'!$D:$AM,34,0))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IF(Y54="","",VLOOKUP(Y54,'サイズ一覧(25年）'!$D:$AM,34,0))</f>
        <v>20800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IF(AB54="","",VLOOKUP(AB54,'サイズ一覧(25年）'!$D:$AM,34,0))</f>
        <v>19000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IF(AM54="","",VLOOKUP(AM54,'サイズ一覧(25年）'!$D:$AM,34,0))</f>
        <v>48400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IF(AP54="","",VLOOKUP(AP54,'サイズ一覧(25年）'!$D:$AM,34,0))</f>
        <v/>
      </c>
      <c r="AS54" s="62"/>
      <c r="AU54" s="162"/>
      <c r="BG54" s="181"/>
      <c r="BH54" s="1030" t="s">
        <v>413</v>
      </c>
      <c r="BI54" s="1034" t="s">
        <v>937</v>
      </c>
      <c r="BJ54" s="1035" t="s">
        <v>1845</v>
      </c>
      <c r="BK54" s="1005" t="s">
        <v>1458</v>
      </c>
      <c r="BL54" s="1005"/>
      <c r="BM54" s="1005"/>
      <c r="BN54" s="103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667" t="s">
        <v>1123</v>
      </c>
      <c r="D55" s="668" t="s">
        <v>538</v>
      </c>
      <c r="E55" s="707" t="s">
        <v>1751</v>
      </c>
      <c r="F55" s="707" t="str">
        <f>IF(E55="","",(VLOOKUP(E55,'サイズ一覧(25年）'!$D:$AG,13,0)))</f>
        <v>★⑩</v>
      </c>
      <c r="G55" s="671">
        <f>IF(E55="","",VLOOKUP(E55,'サイズ一覧(25年）'!$D:$AM,34,0))</f>
        <v>54100</v>
      </c>
      <c r="H55" s="705" t="s">
        <v>1818</v>
      </c>
      <c r="I55" s="707" t="str">
        <f>IF(H55="","",(VLOOKUP(H55,'サイズ一覧(25年）'!$D:$AG,13,0)))</f>
        <v>△★</v>
      </c>
      <c r="J55" s="671">
        <f>IF(H55="","",VLOOKUP(H55,'サイズ一覧(25年）'!$D:$AM,34,0))</f>
        <v>49600</v>
      </c>
      <c r="K55" s="707"/>
      <c r="L55" s="707" t="str">
        <f>IF(K55="","",(VLOOKUP(K55,'サイズ一覧(25年）'!$D:$AG,13,0)))</f>
        <v/>
      </c>
      <c r="M55" s="671" t="str">
        <f>IF(K55="","",VLOOKUP(K55,'サイズ一覧(25年）'!$D:$AM,34,0))</f>
        <v/>
      </c>
      <c r="N55" s="709"/>
      <c r="O55" s="707" t="str">
        <f>IF(N55="","",(VLOOKUP(N55,'サイズ一覧(25年）'!$D:$AG,13,0)))</f>
        <v/>
      </c>
      <c r="P55" s="671" t="str">
        <f>IF(N55="","",VLOOKUP(N55,'サイズ一覧(25年）'!$D:$AM,34,0))</f>
        <v/>
      </c>
      <c r="Q55" s="175"/>
      <c r="R55" s="466"/>
      <c r="S55" s="311"/>
      <c r="T55" s="724" t="s">
        <v>93</v>
      </c>
      <c r="U55" s="719" t="s">
        <v>356</v>
      </c>
      <c r="V55" s="721"/>
      <c r="W55" s="721" t="str">
        <f>IF(V55="","",(VLOOKUP(V55,'サイズ一覧(25年）'!$D:$AG,13,0)))</f>
        <v/>
      </c>
      <c r="X55" s="723" t="str">
        <f>IF(V55="","",VLOOKUP(V55,'サイズ一覧(25年）'!$D:$AM,34,0))</f>
        <v/>
      </c>
      <c r="Y55" s="720"/>
      <c r="Z55" s="721" t="str">
        <f>IF(Y55="","",(VLOOKUP(Y55,'サイズ一覧(25年）'!$D:$AG,13,0)))</f>
        <v/>
      </c>
      <c r="AA55" s="722" t="str">
        <f>IF(Y55="","",VLOOKUP(Y55,'サイズ一覧(25年）'!$D:$AM,34,0))</f>
        <v/>
      </c>
      <c r="AB55" s="720" t="s">
        <v>658</v>
      </c>
      <c r="AC55" s="721" t="str">
        <f>IF(AB55="","",(VLOOKUP(AB55,'サイズ一覧(25年）'!$D:$AG,13,0)))</f>
        <v/>
      </c>
      <c r="AD55" s="722">
        <f>IF(AB55="","",VLOOKUP(AB55,'サイズ一覧(25年）'!$D:$AM,34,0))</f>
        <v>22700</v>
      </c>
      <c r="AE55" s="849"/>
      <c r="AF55" s="849"/>
      <c r="AG55" s="850"/>
      <c r="AH55" s="175"/>
      <c r="AI55" s="319"/>
      <c r="AJ55" s="320"/>
      <c r="AK55" s="724" t="s">
        <v>133</v>
      </c>
      <c r="AL55" s="725" t="s">
        <v>948</v>
      </c>
      <c r="AM55" s="796" t="s">
        <v>895</v>
      </c>
      <c r="AN55" s="679" t="str">
        <f>IF(AM55="","",(VLOOKUP(AM55,'サイズ一覧(25年）'!$D:$AG,13,0)))</f>
        <v>★</v>
      </c>
      <c r="AO55" s="727">
        <f>IF(AM55="","",VLOOKUP(AM55,'サイズ一覧(25年）'!$D:$AM,34,0))</f>
        <v>49100</v>
      </c>
      <c r="AP55" s="720"/>
      <c r="AQ55" s="721" t="str">
        <f>IF(AP55="","",(VLOOKUP(AP55,'サイズ一覧(25年）'!$D:$AG,13,0)))</f>
        <v/>
      </c>
      <c r="AR55" s="728" t="str">
        <f>IF(AP55="","",VLOOKUP(AP55,'サイズ一覧(25年）'!$D:$AM,34,0))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838" t="s">
        <v>938</v>
      </c>
      <c r="BK55" s="1036" t="s">
        <v>939</v>
      </c>
      <c r="BL55" s="1007"/>
      <c r="BM55" s="1008"/>
      <c r="BN55" s="103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IF(E56="","",VLOOKUP(E56,'サイズ一覧(25年）'!$D:$AM,34,0))</f>
        <v>59000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IF(H56="","",VLOOKUP(H56,'サイズ一覧(25年）'!$D:$AM,34,0))</f>
        <v>55500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IF(K56="","",VLOOKUP(K56,'サイズ一覧(25年）'!$D:$AM,34,0))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IF(N56="","",VLOOKUP(N56,'サイズ一覧(25年）'!$D:$AM,34,0))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IF(V56="","",VLOOKUP(V56,'サイズ一覧(25年）'!$D:$AM,34,0))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IF(Y56="","",VLOOKUP(Y56,'サイズ一覧(25年）'!$D:$AM,34,0))</f>
        <v>14400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IF(AB56="","",VLOOKUP(AB56,'サイズ一覧(25年）'!$D:$AM,34,0))</f>
        <v>13100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IF(AM56="","",VLOOKUP(AM56,'サイズ一覧(25年）'!$D:$AM,34,0))</f>
        <v>43700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IF(AP56="","",VLOOKUP(AP56,'サイズ一覧(25年）'!$D:$AM,34,0))</f>
        <v/>
      </c>
      <c r="AS56" s="62"/>
      <c r="AT56" s="1030" t="s">
        <v>413</v>
      </c>
      <c r="AU56" s="1030" t="s">
        <v>414</v>
      </c>
      <c r="AV56" s="1027" t="s">
        <v>937</v>
      </c>
      <c r="AW56" s="992"/>
      <c r="AX56" s="1027" t="s">
        <v>1846</v>
      </c>
      <c r="AY56" s="1013"/>
      <c r="AZ56" s="992"/>
      <c r="BA56" s="663"/>
      <c r="BB56" s="664"/>
      <c r="BC56" s="664"/>
      <c r="BG56" s="181"/>
      <c r="BH56" s="275">
        <v>17.5</v>
      </c>
      <c r="BI56" s="758" t="s">
        <v>382</v>
      </c>
      <c r="BJ56" s="759" t="s">
        <v>383</v>
      </c>
      <c r="BK56" s="672" t="s">
        <v>987</v>
      </c>
      <c r="BL56" s="670" t="str">
        <f>IF(BK56="","",(VLOOKUP(BK56,'サイズ一覧(25年）'!$D:$AG,13,0)))</f>
        <v/>
      </c>
      <c r="BM56" s="808">
        <f>IF(BK56="","",VLOOKUP(BK56,'サイズ一覧(25年）'!$D:$AM,34,0))</f>
        <v>34100</v>
      </c>
      <c r="BN56" s="762"/>
      <c r="BO56" s="763" t="str">
        <f>IF(BN56="","",(VLOOKUP(BN56,'サイズ一覧(25年）'!$D:$AG,13,0)))</f>
        <v/>
      </c>
      <c r="BP56" s="808" t="str">
        <f>IF(BN56="","",VLOOKUP(BN56,'サイズ一覧(25年）'!$D:$AM,34,0))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700" t="s">
        <v>530</v>
      </c>
      <c r="D57" s="772" t="s">
        <v>521</v>
      </c>
      <c r="E57" s="736"/>
      <c r="F57" s="736" t="str">
        <f>IF(E57="","",(VLOOKUP(E57,'サイズ一覧(25年）'!$D:$AG,13,0)))</f>
        <v/>
      </c>
      <c r="G57" s="773" t="str">
        <f>IF(E57="","",VLOOKUP(E57,'サイズ一覧(25年）'!$D:$AM,34,0))</f>
        <v/>
      </c>
      <c r="H57" s="734"/>
      <c r="I57" s="736" t="str">
        <f>IF(H57="","",(VLOOKUP(H57,'サイズ一覧(25年）'!$D:$AG,13,0)))</f>
        <v/>
      </c>
      <c r="J57" s="773" t="str">
        <f>IF(H57="","",VLOOKUP(H57,'サイズ一覧(25年）'!$D:$AM,34,0))</f>
        <v/>
      </c>
      <c r="K57" s="736"/>
      <c r="L57" s="736" t="str">
        <f>IF(K57="","",(VLOOKUP(K57,'サイズ一覧(25年）'!$D:$AG,13,0)))</f>
        <v/>
      </c>
      <c r="M57" s="774" t="str">
        <f>IF(K57="","",VLOOKUP(K57,'サイズ一覧(25年）'!$D:$AM,34,0))</f>
        <v/>
      </c>
      <c r="N57" s="738"/>
      <c r="O57" s="703" t="str">
        <f>IF(N57="","",(VLOOKUP(N57,'サイズ一覧(25年）'!$D:$AG,13,0)))</f>
        <v/>
      </c>
      <c r="P57" s="704" t="str">
        <f>IF(N57="","",VLOOKUP(N57,'サイズ一覧(25年）'!$D:$AM,34,0))</f>
        <v/>
      </c>
      <c r="Q57" s="175"/>
      <c r="R57" s="466"/>
      <c r="S57" s="311"/>
      <c r="T57" s="724" t="s">
        <v>100</v>
      </c>
      <c r="U57" s="719" t="s">
        <v>361</v>
      </c>
      <c r="V57" s="721"/>
      <c r="W57" s="721" t="str">
        <f>IF(V57="","",(VLOOKUP(V57,'サイズ一覧(25年）'!$D:$AG,13,0)))</f>
        <v/>
      </c>
      <c r="X57" s="723" t="str">
        <f>IF(V57="","",VLOOKUP(V57,'サイズ一覧(25年）'!$D:$AM,34,0))</f>
        <v/>
      </c>
      <c r="Y57" s="720" t="s">
        <v>1254</v>
      </c>
      <c r="Z57" s="721" t="str">
        <f>IF(Y57="","",(VLOOKUP(Y57,'サイズ一覧(25年）'!$D:$AG,13,0)))</f>
        <v/>
      </c>
      <c r="AA57" s="722">
        <f>IF(Y57="","",VLOOKUP(Y57,'サイズ一覧(25年）'!$D:$AM,34,0))</f>
        <v>16200</v>
      </c>
      <c r="AB57" s="720" t="s">
        <v>664</v>
      </c>
      <c r="AC57" s="721" t="str">
        <f>IF(AB57="","",(VLOOKUP(AB57,'サイズ一覧(25年）'!$D:$AG,13,0)))</f>
        <v>△</v>
      </c>
      <c r="AD57" s="722">
        <f>IF(AB57="","",VLOOKUP(AB57,'サイズ一覧(25年）'!$D:$AM,34,0))</f>
        <v>14700</v>
      </c>
      <c r="AE57" s="849"/>
      <c r="AF57" s="849"/>
      <c r="AG57" s="850"/>
      <c r="AH57" s="175"/>
      <c r="AI57" s="319"/>
      <c r="AJ57" s="320"/>
      <c r="AK57" s="814" t="s">
        <v>135</v>
      </c>
      <c r="AL57" s="730" t="s">
        <v>407</v>
      </c>
      <c r="AM57" s="731" t="s">
        <v>1432</v>
      </c>
      <c r="AN57" s="703" t="str">
        <f>IF(AM57="","",(VLOOKUP(AM57,'サイズ一覧(25年）'!$D:$AG,13,0)))</f>
        <v>★</v>
      </c>
      <c r="AO57" s="732">
        <f>IF(AM57="","",VLOOKUP(AM57,'サイズ一覧(25年）'!$D:$AM,34,0))</f>
        <v>45700</v>
      </c>
      <c r="AP57" s="702"/>
      <c r="AQ57" s="703" t="str">
        <f>IF(AP57="","",(VLOOKUP(AP57,'サイズ一覧(25年）'!$D:$AG,13,0)))</f>
        <v/>
      </c>
      <c r="AR57" s="696" t="str">
        <f>IF(AP57="","",VLOOKUP(AP57,'サイズ一覧(25年）'!$D:$AM,34,0))</f>
        <v/>
      </c>
      <c r="AS57" s="587"/>
      <c r="AT57" s="996"/>
      <c r="AU57" s="996"/>
      <c r="AV57" s="993"/>
      <c r="AW57" s="994"/>
      <c r="AX57" s="103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IF(BK57="","",VLOOKUP(BK57,'サイズ一覧(25年）'!$D:$AM,34,0))</f>
        <v>35300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IF(BN57="","",VLOOKUP(BN57,'サイズ一覧(25年）'!$D:$AM,34,0))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IF(E58="","",VLOOKUP(E58,'サイズ一覧(25年）'!$D:$AM,34,0))</f>
        <v>62500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IF(H58="","",VLOOKUP(H58,'サイズ一覧(25年）'!$D:$AM,34,0))</f>
        <v>57300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IF(K58="","",VLOOKUP(K58,'サイズ一覧(25年）'!$D:$AM,34,0))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IF(N58="","",VLOOKUP(N58,'サイズ一覧(25年）'!$D:$AM,34,0))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IF(AM58="","",VLOOKUP(AM58,'サイズ一覧(25年）'!$D:$AM,34,0))</f>
        <v>49300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IF(AP58="","",VLOOKUP(AP58,'サイズ一覧(25年）'!$D:$AM,34,0))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IF(AX58="","",VLOOKUP(AX58,'サイズ一覧(25年）'!$D:$AM,34,0))</f>
        <v>75300</v>
      </c>
      <c r="BA58" s="192"/>
      <c r="BB58" s="63"/>
      <c r="BC58" s="181"/>
      <c r="BG58" s="62"/>
      <c r="BH58" s="328"/>
      <c r="BI58" s="868" t="s">
        <v>386</v>
      </c>
      <c r="BJ58" s="869" t="s">
        <v>387</v>
      </c>
      <c r="BK58" s="804" t="s">
        <v>991</v>
      </c>
      <c r="BL58" s="774" t="str">
        <f>IF(BK58="","",(VLOOKUP(BK58,'サイズ一覧(25年）'!$D:$AG,13,0)))</f>
        <v/>
      </c>
      <c r="BM58" s="898">
        <f>IF(BK58="","",VLOOKUP(BK58,'サイズ一覧(25年）'!$D:$AM,34,0))</f>
        <v>37100</v>
      </c>
      <c r="BN58" s="871"/>
      <c r="BO58" s="872" t="str">
        <f>IF(BN58="","",(VLOOKUP(BN58,'サイズ一覧(25年）'!$D:$AG,13,0)))</f>
        <v/>
      </c>
      <c r="BP58" s="898" t="str">
        <f>IF(BN58="","",VLOOKUP(BN58,'サイズ一覧(25年）'!$D:$AM,34,0))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740" t="s">
        <v>417</v>
      </c>
      <c r="D59" s="704" t="s">
        <v>500</v>
      </c>
      <c r="E59" s="693" t="s">
        <v>1746</v>
      </c>
      <c r="F59" s="693" t="str">
        <f>IF(E59="","",(VLOOKUP(E59,'サイズ一覧(25年）'!$D:$AG,13,0)))</f>
        <v>★◇⑨</v>
      </c>
      <c r="G59" s="704">
        <f>IF(E59="","",VLOOKUP(E59,'サイズ一覧(25年）'!$D:$AM,34,0))</f>
        <v>65700</v>
      </c>
      <c r="H59" s="775" t="s">
        <v>1819</v>
      </c>
      <c r="I59" s="693" t="str">
        <f>IF(H59="","",(VLOOKUP(H59,'サイズ一覧(25年）'!$D:$AG,13,0)))</f>
        <v>△★◇</v>
      </c>
      <c r="J59" s="704">
        <f>IF(H59="","",VLOOKUP(H59,'サイズ一覧(25年）'!$D:$AM,34,0))</f>
        <v>60300</v>
      </c>
      <c r="K59" s="693"/>
      <c r="L59" s="693" t="str">
        <f>IF(K59="","",(VLOOKUP(K59,'サイズ一覧(25年）'!$D:$AG,13,0)))</f>
        <v/>
      </c>
      <c r="M59" s="693" t="str">
        <f>IF(K59="","",VLOOKUP(K59,'サイズ一覧(25年）'!$D:$AM,34,0))</f>
        <v/>
      </c>
      <c r="N59" s="692"/>
      <c r="O59" s="693" t="str">
        <f>IF(N59="","",(VLOOKUP(N59,'サイズ一覧(25年）'!$D:$AG,13,0)))</f>
        <v/>
      </c>
      <c r="P59" s="704" t="str">
        <f>IF(N59="","",VLOOKUP(N59,'サイズ一覧(25年）'!$D:$AM,34,0))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814" t="s">
        <v>817</v>
      </c>
      <c r="AL59" s="734" t="s">
        <v>956</v>
      </c>
      <c r="AM59" s="729" t="s">
        <v>1439</v>
      </c>
      <c r="AN59" s="703" t="str">
        <f>IF(AM59="","",(VLOOKUP(AM59,'サイズ一覧(25年）'!$D:$AG,13,0)))</f>
        <v>★</v>
      </c>
      <c r="AO59" s="732">
        <f>IF(AM59="","",VLOOKUP(AM59,'サイズ一覧(25年）'!$D:$AM,34,0))</f>
        <v>51500</v>
      </c>
      <c r="AP59" s="738"/>
      <c r="AQ59" s="736" t="str">
        <f>IF(AP59="","",(VLOOKUP(AP59,'サイズ一覧(25年）'!$D:$AG,13,0)))</f>
        <v/>
      </c>
      <c r="AR59" s="739" t="str">
        <f>IF(AP59="","",VLOOKUP(AP59,'サイズ一覧(25年）'!$D:$AM,34,0))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IF(BK59="","",VLOOKUP(BK59,'サイズ一覧(25年）'!$D:$AM,34,0))</f>
        <v>32100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IF(BN59="","",VLOOKUP(BN59,'サイズ一覧(25年）'!$D:$AM,34,0))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IF(E60="","",VLOOKUP(E60,'サイズ一覧(25年）'!$D:$AM,34,0))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IF(H60="","",VLOOKUP(H60,'サイズ一覧(25年）'!$D:$AM,34,0))</f>
        <v>67000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IF(K60="","",VLOOKUP(K60,'サイズ一覧(25年）'!$D:$AM,34,0))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IF(N60="","",VLOOKUP(N60,'サイズ一覧(25年）'!$D:$AM,34,0))</f>
        <v/>
      </c>
      <c r="Q60" s="175"/>
      <c r="R60" s="1030" t="s">
        <v>413</v>
      </c>
      <c r="S60" s="1030" t="s">
        <v>414</v>
      </c>
      <c r="T60" s="1027" t="s">
        <v>937</v>
      </c>
      <c r="U60" s="992"/>
      <c r="V60" s="1027" t="s">
        <v>587</v>
      </c>
      <c r="W60" s="1023"/>
      <c r="X60" s="1024"/>
      <c r="Y60" s="1027" t="s">
        <v>587</v>
      </c>
      <c r="Z60" s="1013"/>
      <c r="AA60" s="992"/>
      <c r="AB60" s="1027" t="s">
        <v>587</v>
      </c>
      <c r="AC60" s="1013"/>
      <c r="AD60" s="992"/>
      <c r="AE60" s="1027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IF(AM60="","",VLOOKUP(AM60,'サイズ一覧(25年）'!$D:$AM,34,0))</f>
        <v>57500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IF(AP60="","",VLOOKUP(AP60,'サイズ一覧(25年）'!$D:$AM,34,0))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690" t="s">
        <v>391</v>
      </c>
      <c r="BJ60" s="691" t="s">
        <v>392</v>
      </c>
      <c r="BK60" s="692" t="s">
        <v>993</v>
      </c>
      <c r="BL60" s="693" t="str">
        <f>IF(BK60="","",(VLOOKUP(BK60,'サイズ一覧(25年）'!$D:$AG,13,0)))</f>
        <v/>
      </c>
      <c r="BM60" s="787">
        <f>IF(BK60="","",VLOOKUP(BK60,'サイズ一覧(25年）'!$D:$AM,34,0))</f>
        <v>34100</v>
      </c>
      <c r="BN60" s="697"/>
      <c r="BO60" s="698" t="str">
        <f>IF(BN60="","",(VLOOKUP(BN60,'サイズ一覧(25年）'!$D:$AG,13,0)))</f>
        <v/>
      </c>
      <c r="BP60" s="787" t="str">
        <f>IF(BN60="","",VLOOKUP(BN60,'サイズ一覧(25年）'!$D:$AM,34,0))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667" t="s">
        <v>1467</v>
      </c>
      <c r="D61" s="668" t="s">
        <v>289</v>
      </c>
      <c r="E61" s="707" t="s">
        <v>1754</v>
      </c>
      <c r="F61" s="707" t="str">
        <f>IF(E61="","",(VLOOKUP(E61,'サイズ一覧(25年）'!$D:$AG,13,0)))</f>
        <v>⑩</v>
      </c>
      <c r="G61" s="671">
        <f>IF(E61="","",VLOOKUP(E61,'サイズ一覧(25年）'!$D:$AM,34,0))</f>
        <v>56800</v>
      </c>
      <c r="H61" s="705" t="s">
        <v>1838</v>
      </c>
      <c r="I61" s="707" t="str">
        <f>IF(H61="","",(VLOOKUP(H61,'サイズ一覧(25年）'!$D:$AG,13,0)))</f>
        <v/>
      </c>
      <c r="J61" s="671">
        <f>IF(H61="","",VLOOKUP(H61,'サイズ一覧(25年）'!$D:$AM,34,0))</f>
        <v>53400</v>
      </c>
      <c r="K61" s="707"/>
      <c r="L61" s="707" t="str">
        <f>IF(K61="","",(VLOOKUP(K61,'サイズ一覧(25年）'!$D:$AG,13,0)))</f>
        <v/>
      </c>
      <c r="M61" s="671" t="str">
        <f>IF(K61="","",VLOOKUP(K61,'サイズ一覧(25年）'!$D:$AM,34,0))</f>
        <v/>
      </c>
      <c r="N61" s="709"/>
      <c r="O61" s="707" t="str">
        <f>IF(N61="","",(VLOOKUP(N61,'サイズ一覧(25年）'!$D:$AG,13,0)))</f>
        <v/>
      </c>
      <c r="P61" s="671" t="str">
        <f>IF(N61="","",VLOOKUP(N61,'サイズ一覧(25年）'!$D:$AM,34,0))</f>
        <v/>
      </c>
      <c r="Q61" s="175"/>
      <c r="R61" s="996"/>
      <c r="S61" s="996"/>
      <c r="T61" s="993"/>
      <c r="U61" s="994"/>
      <c r="V61" s="1033" t="s">
        <v>1728</v>
      </c>
      <c r="W61" s="1025"/>
      <c r="X61" s="1026"/>
      <c r="Y61" s="1033" t="s">
        <v>1247</v>
      </c>
      <c r="Z61" s="1016"/>
      <c r="AA61" s="994"/>
      <c r="AB61" s="1033" t="s">
        <v>670</v>
      </c>
      <c r="AC61" s="1016"/>
      <c r="AD61" s="994"/>
      <c r="AE61" s="1033" t="s">
        <v>466</v>
      </c>
      <c r="AF61" s="1016"/>
      <c r="AG61" s="994"/>
      <c r="AH61" s="175"/>
      <c r="AI61" s="319"/>
      <c r="AJ61" s="276">
        <v>60</v>
      </c>
      <c r="AK61" s="712" t="s">
        <v>1283</v>
      </c>
      <c r="AL61" s="741" t="s">
        <v>942</v>
      </c>
      <c r="AM61" s="815" t="s">
        <v>1436</v>
      </c>
      <c r="AN61" s="745" t="str">
        <f>IF(AM61="","",(VLOOKUP(AM61,'サイズ一覧(25年）'!$D:$AG,13,0)))</f>
        <v>★</v>
      </c>
      <c r="AO61" s="816">
        <f>IF(AM61="","",VLOOKUP(AM61,'サイズ一覧(25年）'!$D:$AM,34,0))</f>
        <v>39600</v>
      </c>
      <c r="AP61" s="744"/>
      <c r="AQ61" s="745" t="str">
        <f>IF(AP61="","",(VLOOKUP(AP61,'サイズ一覧(25年）'!$D:$AG,13,0)))</f>
        <v/>
      </c>
      <c r="AR61" s="746" t="str">
        <f>IF(AP61="","",VLOOKUP(AP61,'サイズ一覧(25年）'!$D:$AM,34,0))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IF(BK61="","",VLOOKUP(BK61,'サイズ一覧(25年）'!$D:$AM,34,0))</f>
        <v>35400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IF(BN61="","",VLOOKUP(BN61,'サイズ一覧(25年）'!$D:$AM,34,0))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IF(E62="","",VLOOKUP(E62,'サイズ一覧(25年）'!$D:$AM,34,0))</f>
        <v>59700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IF(H62="","",VLOOKUP(H62,'サイズ一覧(25年）'!$D:$AM,34,0))</f>
        <v>56200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IF(K62="","",VLOOKUP(K62,'サイズ一覧(25年）'!$D:$AM,34,0))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IF(N62="","",VLOOKUP(N62,'サイズ一覧(25年）'!$D:$AM,34,0))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IF(V62="","",VLOOKUP(V62,'サイズ一覧(25年）'!$D:$AM,34,0))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IF(Y62="","",VLOOKUP(Y62,'サイズ一覧(25年）'!$D:$AM,34,0))</f>
        <v>24900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IF(AB62="","",VLOOKUP(AB62,'サイズ一覧(25年）'!$D:$AM,34,0))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IF(AE62="","",VLOOKUP(AE62,'サイズ一覧(25年）'!$D:$AM,34,0))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IF(AM62="","",VLOOKUP(AM62,'サイズ一覧(25年）'!$D:$AM,34,0))</f>
        <v>39400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IF(AP62="","",VLOOKUP(AP62,'サイズ一覧(25年）'!$D:$AM,34,0))</f>
        <v/>
      </c>
      <c r="AS62" s="587"/>
      <c r="AU62" s="162"/>
      <c r="BG62" s="587"/>
      <c r="BH62" s="328"/>
      <c r="BI62" s="786" t="s">
        <v>396</v>
      </c>
      <c r="BJ62" s="817" t="s">
        <v>995</v>
      </c>
      <c r="BK62" s="818"/>
      <c r="BL62" s="819" t="str">
        <f>IF(BK62="","",(VLOOKUP(BK62,'サイズ一覧(25年）'!$D:$AG,13,0)))</f>
        <v/>
      </c>
      <c r="BM62" s="820" t="str">
        <f>IF(BK62="","",VLOOKUP(BK62,'サイズ一覧(25年）'!$D:$AM,34,0))</f>
        <v/>
      </c>
      <c r="BN62" s="818" t="s">
        <v>996</v>
      </c>
      <c r="BO62" s="819" t="str">
        <f>IF(BN62="","",(VLOOKUP(BN62,'サイズ一覧(25年）'!$D:$AG,13,0)))</f>
        <v>△</v>
      </c>
      <c r="BP62" s="820">
        <f>IF(BN62="","",VLOOKUP(BN62,'サイズ一覧(25年）'!$D:$AM,34,0))</f>
        <v>29400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700" t="s">
        <v>532</v>
      </c>
      <c r="D63" s="772" t="s">
        <v>533</v>
      </c>
      <c r="E63" s="736"/>
      <c r="F63" s="736" t="str">
        <f>IF(E63="","",(VLOOKUP(E63,'サイズ一覧(25年）'!$D:$AG,13,0)))</f>
        <v/>
      </c>
      <c r="G63" s="773" t="str">
        <f>IF(E63="","",VLOOKUP(E63,'サイズ一覧(25年）'!$D:$AM,34,0))</f>
        <v/>
      </c>
      <c r="H63" s="734" t="s">
        <v>1821</v>
      </c>
      <c r="I63" s="736" t="str">
        <f>IF(H63="","",(VLOOKUP(H63,'サイズ一覧(25年）'!$D:$AG,13,0)))</f>
        <v>△◇</v>
      </c>
      <c r="J63" s="773">
        <f>IF(H63="","",VLOOKUP(H63,'サイズ一覧(25年）'!$D:$AM,34,0))</f>
        <v>56500</v>
      </c>
      <c r="K63" s="736"/>
      <c r="L63" s="736" t="str">
        <f>IF(K63="","",(VLOOKUP(K63,'サイズ一覧(25年）'!$D:$AG,13,0)))</f>
        <v/>
      </c>
      <c r="M63" s="774" t="str">
        <f>IF(K63="","",VLOOKUP(K63,'サイズ一覧(25年）'!$D:$AM,34,0))</f>
        <v/>
      </c>
      <c r="N63" s="738"/>
      <c r="O63" s="703" t="str">
        <f>IF(N63="","",(VLOOKUP(N63,'サイズ一覧(25年）'!$D:$AG,13,0)))</f>
        <v/>
      </c>
      <c r="P63" s="704" t="str">
        <f>IF(N63="","",VLOOKUP(N63,'サイズ一覧(25年）'!$D:$AM,34,0))</f>
        <v/>
      </c>
      <c r="Q63" s="175"/>
      <c r="R63" s="594"/>
      <c r="S63" s="595"/>
      <c r="T63" s="729" t="s">
        <v>83</v>
      </c>
      <c r="U63" s="703" t="s">
        <v>522</v>
      </c>
      <c r="V63" s="702"/>
      <c r="W63" s="703" t="str">
        <f>IF(V63="","",(VLOOKUP(V63,'サイズ一覧(25年）'!$D:$AG,13,0)))</f>
        <v/>
      </c>
      <c r="X63" s="693" t="str">
        <f>IF(V63="","",VLOOKUP(V63,'サイズ一覧(25年）'!$D:$AM,34,0))</f>
        <v/>
      </c>
      <c r="Y63" s="702"/>
      <c r="Z63" s="703" t="str">
        <f>IF(Y63="","",(VLOOKUP(Y63,'サイズ一覧(25年）'!$D:$AG,13,0)))</f>
        <v/>
      </c>
      <c r="AA63" s="693" t="str">
        <f>IF(Y63="","",VLOOKUP(Y63,'サイズ一覧(25年）'!$D:$AM,34,0))</f>
        <v/>
      </c>
      <c r="AB63" s="702"/>
      <c r="AC63" s="703" t="str">
        <f>IF(AB63="","",(VLOOKUP(AB63,'サイズ一覧(25年）'!$D:$AG,13,0)))</f>
        <v/>
      </c>
      <c r="AD63" s="693" t="str">
        <f>IF(AB63="","",VLOOKUP(AB63,'サイズ一覧(25年）'!$D:$AM,34,0))</f>
        <v/>
      </c>
      <c r="AE63" s="702" t="s">
        <v>545</v>
      </c>
      <c r="AF63" s="703" t="str">
        <f>IF(AE63="","",(VLOOKUP(AE63,'サイズ一覧(25年）'!$D:$AG,13,0)))</f>
        <v>△</v>
      </c>
      <c r="AG63" s="704">
        <f>IF(AE63="","",VLOOKUP(AE63,'サイズ一覧(25年）'!$D:$AM,34,0))</f>
        <v>24200</v>
      </c>
      <c r="AH63" s="175"/>
      <c r="AI63" s="328"/>
      <c r="AJ63" s="320"/>
      <c r="AK63" s="733"/>
      <c r="AL63" s="684" t="s">
        <v>1807</v>
      </c>
      <c r="AM63" s="683" t="s">
        <v>1808</v>
      </c>
      <c r="AN63" s="685" t="str">
        <f>IF(AM63="","",(VLOOKUP(AM63,'サイズ一覧(25年）'!$D:$AG,13,0)))</f>
        <v/>
      </c>
      <c r="AO63" s="686">
        <f>IF(AM63="","",VLOOKUP(AM63,'サイズ一覧(25年）'!$D:$AM,34,0))</f>
        <v>41700</v>
      </c>
      <c r="AP63" s="688"/>
      <c r="AQ63" s="685" t="str">
        <f>IF(AP63="","",(VLOOKUP(AP63,'サイズ一覧(25年）'!$D:$AG,13,0)))</f>
        <v/>
      </c>
      <c r="AR63" s="689" t="str">
        <f>IF(AP63="","",VLOOKUP(AP63,'サイズ一覧(25年）'!$D:$AM,34,0))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IF(BK63="","",VLOOKUP(BK63,'サイズ一覧(25年）'!$D:$AM,34,0))</f>
        <v>32400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IF(BN63="","",VLOOKUP(BN63,'サイズ一覧(25年）'!$D:$AM,34,0))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IF(E64="","",VLOOKUP(E64,'サイズ一覧(25年）'!$D:$AM,34,0))</f>
        <v>61500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IF(H64="","",VLOOKUP(H64,'サイズ一覧(25年）'!$D:$AM,34,0))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IF(K64="","",VLOOKUP(K64,'サイズ一覧(25年）'!$D:$AM,34,0))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IF(N64="","",VLOOKUP(N64,'サイズ一覧(25年）'!$D:$AM,34,0))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IF(V64="","",VLOOKUP(V64,'サイズ一覧(25年）'!$D:$AM,34,0))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IF(Y64="","",VLOOKUP(Y64,'サイズ一覧(25年）'!$D:$AM,34,0))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IF(AB64="","",VLOOKUP(AB64,'サイズ一覧(25年）'!$D:$AM,34,0))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IF(AE64="","",VLOOKUP(AE64,'サイズ一覧(25年）'!$D:$AM,34,0))</f>
        <v>25400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IF(AM64="","",VLOOKUP(AM64,'サイズ一覧(25年）'!$D:$AM,34,0))</f>
        <v>43100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IF(AP64="","",VLOOKUP(AP64,'サイズ一覧(25年）'!$D:$AM,34,0))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811" t="s">
        <v>984</v>
      </c>
      <c r="BJ64" s="821" t="s">
        <v>1134</v>
      </c>
      <c r="BK64" s="822" t="s">
        <v>1131</v>
      </c>
      <c r="BL64" s="819" t="str">
        <f>IF(BK64="","",(VLOOKUP(BK64,'サイズ一覧(25年）'!$D:$AG,13,0)))</f>
        <v/>
      </c>
      <c r="BM64" s="820">
        <f>IF(BK64="","",VLOOKUP(BK64,'サイズ一覧(25年）'!$D:$AM,34,0))</f>
        <v>41100</v>
      </c>
      <c r="BN64" s="822"/>
      <c r="BO64" s="823" t="str">
        <f>IF(BN64="","",(VLOOKUP(BN64,'サイズ一覧(25年）'!$D:$AG,13,0)))</f>
        <v/>
      </c>
      <c r="BP64" s="824" t="str">
        <f>IF(BN64="","",VLOOKUP(BN64,'サイズ一覧(25年）'!$D:$AM,34,0))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740" t="s">
        <v>534</v>
      </c>
      <c r="D65" s="704" t="s">
        <v>467</v>
      </c>
      <c r="E65" s="693"/>
      <c r="F65" s="693" t="str">
        <f>IF(E65="","",(VLOOKUP(E65,'サイズ一覧(25年）'!$D:$AG,13,0)))</f>
        <v/>
      </c>
      <c r="G65" s="704" t="str">
        <f>IF(E65="","",VLOOKUP(E65,'サイズ一覧(25年）'!$D:$AM,34,0))</f>
        <v/>
      </c>
      <c r="H65" s="775" t="s">
        <v>1839</v>
      </c>
      <c r="I65" s="693" t="str">
        <f>IF(H65="","",(VLOOKUP(H65,'サイズ一覧(25年）'!$D:$AG,13,0)))</f>
        <v>★◇</v>
      </c>
      <c r="J65" s="704">
        <f>IF(H65="","",VLOOKUP(H65,'サイズ一覧(25年）'!$D:$AM,34,0))</f>
        <v>62900</v>
      </c>
      <c r="K65" s="693"/>
      <c r="L65" s="693" t="str">
        <f>IF(K65="","",(VLOOKUP(K65,'サイズ一覧(25年）'!$D:$AG,13,0)))</f>
        <v/>
      </c>
      <c r="M65" s="693" t="str">
        <f>IF(K65="","",VLOOKUP(K65,'サイズ一覧(25年）'!$D:$AM,34,0))</f>
        <v/>
      </c>
      <c r="N65" s="692"/>
      <c r="O65" s="693" t="str">
        <f>IF(N65="","",(VLOOKUP(N65,'サイズ一覧(25年）'!$D:$AG,13,0)))</f>
        <v/>
      </c>
      <c r="P65" s="704" t="str">
        <f>IF(N65="","",VLOOKUP(N65,'サイズ一覧(25年）'!$D:$AM,34,0))</f>
        <v/>
      </c>
      <c r="Q65" s="175"/>
      <c r="R65" s="525">
        <v>14</v>
      </c>
      <c r="S65" s="378">
        <v>70</v>
      </c>
      <c r="T65" s="771" t="s">
        <v>94</v>
      </c>
      <c r="U65" s="707" t="s">
        <v>330</v>
      </c>
      <c r="V65" s="709" t="s">
        <v>1806</v>
      </c>
      <c r="W65" s="707" t="str">
        <f>IF(V65="","",(VLOOKUP(V65,'サイズ一覧(25年）'!$D:$AG,13,0)))</f>
        <v>⑨</v>
      </c>
      <c r="X65" s="670">
        <f>IF(V65="","",VLOOKUP(V65,'サイズ一覧(25年）'!$D:$AM,34,0))</f>
        <v>17100</v>
      </c>
      <c r="Y65" s="709" t="s">
        <v>1221</v>
      </c>
      <c r="Z65" s="707" t="str">
        <f>IF(Y65="","",(VLOOKUP(Y65,'サイズ一覧(25年）'!$D:$AG,13,0)))</f>
        <v/>
      </c>
      <c r="AA65" s="670">
        <f>IF(Y65="","",VLOOKUP(Y65,'サイズ一覧(25年）'!$D:$AM,34,0))</f>
        <v>16200</v>
      </c>
      <c r="AB65" s="709" t="s">
        <v>659</v>
      </c>
      <c r="AC65" s="707" t="str">
        <f>IF(AB65="","",(VLOOKUP(AB65,'サイズ一覧(25年）'!$D:$AG,13,0)))</f>
        <v>△</v>
      </c>
      <c r="AD65" s="670">
        <f>IF(AB65="","",VLOOKUP(AB65,'サイズ一覧(25年）'!$D:$AM,34,0))</f>
        <v>15200</v>
      </c>
      <c r="AE65" s="709"/>
      <c r="AF65" s="707" t="str">
        <f>IF(AE65="","",(VLOOKUP(AE65,'サイズ一覧(25年）'!$D:$AG,13,0)))</f>
        <v/>
      </c>
      <c r="AG65" s="671" t="str">
        <f>IF(AE65="","",VLOOKUP(AE65,'サイズ一覧(25年）'!$D:$AM,34,0))</f>
        <v/>
      </c>
      <c r="AH65" s="175"/>
      <c r="AI65" s="319"/>
      <c r="AJ65" s="311"/>
      <c r="AK65" s="724" t="s">
        <v>131</v>
      </c>
      <c r="AL65" s="725" t="s">
        <v>371</v>
      </c>
      <c r="AM65" s="796" t="s">
        <v>899</v>
      </c>
      <c r="AN65" s="721" t="str">
        <f>IF(AM65="","",(VLOOKUP(AM65,'サイズ一覧(25年）'!$D:$AG,13,0)))</f>
        <v>★</v>
      </c>
      <c r="AO65" s="727">
        <f>IF(AM65="","",VLOOKUP(AM65,'サイズ一覧(25年）'!$D:$AM,34,0))</f>
        <v>47100</v>
      </c>
      <c r="AP65" s="720"/>
      <c r="AQ65" s="721" t="str">
        <f>IF(AP65="","",(VLOOKUP(AP65,'サイズ一覧(25年）'!$D:$AG,13,0)))</f>
        <v/>
      </c>
      <c r="AR65" s="728" t="str">
        <f>IF(AP65="","",VLOOKUP(AP65,'サイズ一覧(25年）'!$D:$AM,34,0))</f>
        <v/>
      </c>
      <c r="AS65" s="62"/>
      <c r="AT65" s="1030" t="s">
        <v>413</v>
      </c>
      <c r="AU65" s="1031" t="s">
        <v>937</v>
      </c>
      <c r="AV65" s="1010"/>
      <c r="AW65" s="839"/>
      <c r="AX65" s="1034" t="s">
        <v>1846</v>
      </c>
      <c r="AY65" s="1040"/>
      <c r="AZ65" s="1041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IF(BK65="","",VLOOKUP(BK65,'サイズ一覧(25年）'!$D:$AM,34,0))</f>
        <v>35300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IF(BN65="","",VLOOKUP(BN65,'サイズ一覧(25年）'!$D:$AM,34,0))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IF(E66="","",VLOOKUP(E66,'サイズ一覧(25年）'!$D:$AM,34,0))</f>
        <v>56600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IF(H66="","",VLOOKUP(H66,'サイズ一覧(25年）'!$D:$AM,34,0))</f>
        <v>51800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IF(K66="","",VLOOKUP(K66,'サイズ一覧(25年）'!$D:$AM,34,0))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IF(N66="","",VLOOKUP(N66,'サイズ一覧(25年）'!$D:$AM,34,0))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IF(V66="","",VLOOKUP(V66,'サイズ一覧(25年）'!$D:$AM,34,0))</f>
        <v>18600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IF(Y66="","",VLOOKUP(Y66,'サイズ一覧(25年）'!$D:$AM,34,0))</f>
        <v>17500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IF(AB66="","",VLOOKUP(AB66,'サイズ一覧(25年）'!$D:$AM,34,0))</f>
        <v>16400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IF(AE66="","",VLOOKUP(AE66,'サイズ一覧(25年）'!$D:$AM,34,0))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IF(AM66="","",VLOOKUP(AM66,'サイズ一覧(25年）'!$D:$AM,34,0))</f>
        <v>35400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IF(AP66="","",VLOOKUP(AP66,'サイズ一覧(25年）'!$D:$AM,34,0))</f>
        <v/>
      </c>
      <c r="AS66" s="62"/>
      <c r="AT66" s="996"/>
      <c r="AU66" s="1011"/>
      <c r="AV66" s="1012"/>
      <c r="AW66" s="844" t="s">
        <v>1429</v>
      </c>
      <c r="AX66" s="1032" t="s">
        <v>469</v>
      </c>
      <c r="AY66" s="1014"/>
      <c r="AZ66" s="1015"/>
      <c r="BG66" s="62"/>
      <c r="BH66" s="328"/>
      <c r="BI66" s="758" t="s">
        <v>398</v>
      </c>
      <c r="BJ66" s="759" t="s">
        <v>322</v>
      </c>
      <c r="BK66" s="762" t="s">
        <v>1000</v>
      </c>
      <c r="BL66" s="763" t="str">
        <f>IF(BK66="","",(VLOOKUP(BK66,'サイズ一覧(25年）'!$D:$AG,13,0)))</f>
        <v/>
      </c>
      <c r="BM66" s="808">
        <f>IF(BK66="","",VLOOKUP(BK66,'サイズ一覧(25年）'!$D:$AM,34,0))</f>
        <v>29200</v>
      </c>
      <c r="BN66" s="762"/>
      <c r="BO66" s="763" t="str">
        <f>IF(BN66="","",(VLOOKUP(BN66,'サイズ一覧(25年）'!$D:$AG,13,0)))</f>
        <v/>
      </c>
      <c r="BP66" s="808" t="str">
        <f>IF(BN66="","",VLOOKUP(BN66,'サイズ一覧(25年）'!$D:$AM,34,0))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718" t="s">
        <v>421</v>
      </c>
      <c r="D67" s="767" t="s">
        <v>419</v>
      </c>
      <c r="E67" s="768"/>
      <c r="F67" s="768" t="str">
        <f>IF(E67="","",(VLOOKUP(E67,'サイズ一覧(25年）'!$D:$AG,13,0)))</f>
        <v/>
      </c>
      <c r="G67" s="767" t="str">
        <f>IF(E67="","",VLOOKUP(E67,'サイズ一覧(25年）'!$D:$AM,34,0))</f>
        <v/>
      </c>
      <c r="H67" s="788" t="s">
        <v>1162</v>
      </c>
      <c r="I67" s="768" t="str">
        <f>IF(H67="","",(VLOOKUP(H67,'サイズ一覧(25年）'!$D:$AG,13,0)))</f>
        <v>△</v>
      </c>
      <c r="J67" s="767">
        <f>IF(H67="","",VLOOKUP(H67,'サイズ一覧(25年）'!$D:$AM,34,0))</f>
        <v>51000</v>
      </c>
      <c r="K67" s="768"/>
      <c r="L67" s="768" t="str">
        <f>IF(K67="","",(VLOOKUP(K67,'サイズ一覧(25年）'!$D:$AG,13,0)))</f>
        <v/>
      </c>
      <c r="M67" s="768" t="str">
        <f>IF(K67="","",VLOOKUP(K67,'サイズ一覧(25年）'!$D:$AM,34,0))</f>
        <v/>
      </c>
      <c r="N67" s="789"/>
      <c r="O67" s="768" t="str">
        <f>IF(N67="","",(VLOOKUP(N67,'サイズ一覧(25年）'!$D:$AG,13,0)))</f>
        <v/>
      </c>
      <c r="P67" s="767" t="str">
        <f>IF(N67="","",VLOOKUP(N67,'サイズ一覧(25年）'!$D:$AM,34,0))</f>
        <v/>
      </c>
      <c r="Q67" s="175"/>
      <c r="R67" s="319"/>
      <c r="S67" s="320"/>
      <c r="T67" s="731" t="s">
        <v>96</v>
      </c>
      <c r="U67" s="703" t="s">
        <v>336</v>
      </c>
      <c r="V67" s="702" t="s">
        <v>1804</v>
      </c>
      <c r="W67" s="703" t="str">
        <f>IF(V67="","",(VLOOKUP(V67,'サイズ一覧(25年）'!$D:$AG,13,0)))</f>
        <v>⑩</v>
      </c>
      <c r="X67" s="693">
        <f>IF(V67="","",VLOOKUP(V67,'サイズ一覧(25年）'!$D:$AM,34,0))</f>
        <v>20800</v>
      </c>
      <c r="Y67" s="702" t="s">
        <v>1263</v>
      </c>
      <c r="Z67" s="703" t="str">
        <f>IF(Y67="","",(VLOOKUP(Y67,'サイズ一覧(25年）'!$D:$AG,13,0)))</f>
        <v/>
      </c>
      <c r="AA67" s="693">
        <f>IF(Y67="","",VLOOKUP(Y67,'サイズ一覧(25年）'!$D:$AM,34,0))</f>
        <v>19700</v>
      </c>
      <c r="AB67" s="702" t="s">
        <v>661</v>
      </c>
      <c r="AC67" s="703" t="str">
        <f>IF(AB67="","",(VLOOKUP(AB67,'サイズ一覧(25年）'!$D:$AG,13,0)))</f>
        <v>△</v>
      </c>
      <c r="AD67" s="693">
        <f>IF(AB67="","",VLOOKUP(AB67,'サイズ一覧(25年）'!$D:$AM,34,0))</f>
        <v>18400</v>
      </c>
      <c r="AE67" s="702"/>
      <c r="AF67" s="703" t="str">
        <f>IF(AE67="","",(VLOOKUP(AE67,'サイズ一覧(25年）'!$D:$AG,13,0)))</f>
        <v/>
      </c>
      <c r="AG67" s="704" t="str">
        <f>IF(AE67="","",VLOOKUP(AE67,'サイズ一覧(25年）'!$D:$AM,34,0))</f>
        <v/>
      </c>
      <c r="AH67" s="175"/>
      <c r="AI67" s="319"/>
      <c r="AJ67" s="320"/>
      <c r="AK67" s="718" t="s">
        <v>979</v>
      </c>
      <c r="AL67" s="684" t="s">
        <v>942</v>
      </c>
      <c r="AM67" s="683" t="s">
        <v>428</v>
      </c>
      <c r="AN67" s="685" t="str">
        <f>IF(AM67="","",(VLOOKUP(AM67,'サイズ一覧(25年）'!$D:$AG,13,0)))</f>
        <v>△★</v>
      </c>
      <c r="AO67" s="686">
        <f>IF(AM67="","",VLOOKUP(AM67,'サイズ一覧(25年）'!$D:$AM,34,0))</f>
        <v>34000</v>
      </c>
      <c r="AP67" s="688"/>
      <c r="AQ67" s="685" t="str">
        <f>IF(AP67="","",(VLOOKUP(AP67,'サイズ一覧(25年）'!$D:$AG,13,0)))</f>
        <v/>
      </c>
      <c r="AR67" s="689" t="str">
        <f>IF(AP67="","",VLOOKUP(AP67,'サイズ一覧(25年）'!$D:$AM,34,0))</f>
        <v/>
      </c>
      <c r="AS67" s="587"/>
      <c r="AT67" s="275">
        <v>15</v>
      </c>
      <c r="AU67" s="825" t="s">
        <v>165</v>
      </c>
      <c r="AV67" s="826"/>
      <c r="AW67" s="858" t="s">
        <v>364</v>
      </c>
      <c r="AX67" s="827" t="s">
        <v>561</v>
      </c>
      <c r="AY67" s="760" t="str">
        <f>IF(AX67="","",(VLOOKUP(AX67,'サイズ一覧(25年）'!$D:$AG,13,0)))</f>
        <v/>
      </c>
      <c r="AZ67" s="710">
        <f>IF(AX67="","",VLOOKUP(AX67,'サイズ一覧(25年）'!$D:$AM,34,0))</f>
        <v>24600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IF(BK67="","",VLOOKUP(BK67,'サイズ一覧(25年）'!$D:$AM,34,0))</f>
        <v>31000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IF(BN67="","",VLOOKUP(BN67,'サイズ一覧(25年）'!$D:$AM,34,0))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IF(E68="","",VLOOKUP(E68,'サイズ一覧(25年）'!$D:$AM,34,0))</f>
        <v>58300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IF(H68="","",VLOOKUP(H68,'サイズ一覧(25年）'!$D:$AM,34,0))</f>
        <v>51000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IF(K68="","",VLOOKUP(K68,'サイズ一覧(25年）'!$D:$AM,34,0))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IF(N68="","",VLOOKUP(N68,'サイズ一覧(25年）'!$D:$AM,34,0))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IF(V68="","",VLOOKUP(V68,'サイズ一覧(25年）'!$D:$AM,34,0))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IF(Y68="","",VLOOKUP(Y68,'サイズ一覧(25年）'!$D:$AM,34,0))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IF(AB68="","",VLOOKUP(AB68,'サイズ一覧(25年）'!$D:$AM,34,0))</f>
        <v>21700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IF(AE68="","",VLOOKUP(AE68,'サイズ一覧(25年）'!$D:$AM,34,0))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IF(AM68="","",VLOOKUP(AM68,'サイズ一覧(25年）'!$D:$AM,34,0))</f>
        <v>36000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IF(AP68="","",VLOOKUP(AP68,'サイズ一覧(25年）'!$D:$AM,34,0))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IF(AX68="","",VLOOKUP(AX68,'サイズ一覧(25年）'!$D:$AM,34,0))</f>
        <v>26000</v>
      </c>
      <c r="BD68" s="181"/>
      <c r="BE68" s="181"/>
      <c r="BF68" s="181"/>
      <c r="BG68" s="587"/>
      <c r="BH68" s="275">
        <v>14.5</v>
      </c>
      <c r="BI68" s="758" t="s">
        <v>400</v>
      </c>
      <c r="BJ68" s="759" t="s">
        <v>401</v>
      </c>
      <c r="BK68" s="762"/>
      <c r="BL68" s="763" t="str">
        <f>IF(BK68="","",(VLOOKUP(BK68,'サイズ一覧(25年）'!$D:$AG,13,0)))</f>
        <v/>
      </c>
      <c r="BM68" s="808" t="str">
        <f>IF(BK68="","",VLOOKUP(BK68,'サイズ一覧(25年）'!$D:$AM,34,0))</f>
        <v/>
      </c>
      <c r="BN68" s="762" t="s">
        <v>1002</v>
      </c>
      <c r="BO68" s="763" t="str">
        <f>IF(BN68="","",(VLOOKUP(BN68,'サイズ一覧(25年）'!$D:$AG,13,0)))</f>
        <v>△</v>
      </c>
      <c r="BP68" s="808">
        <f>IF(BN68="","",VLOOKUP(BN68,'サイズ一覧(25年）'!$D:$AM,34,0))</f>
        <v>25700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724" t="s">
        <v>1319</v>
      </c>
      <c r="D69" s="722" t="s">
        <v>750</v>
      </c>
      <c r="E69" s="723"/>
      <c r="F69" s="723" t="str">
        <f>IF(E69="","",(VLOOKUP(E69,'サイズ一覧(25年）'!$D:$AG,13,0)))</f>
        <v/>
      </c>
      <c r="G69" s="722" t="str">
        <f>IF(E69="","",VLOOKUP(E69,'サイズ一覧(25年）'!$D:$AM,34,0))</f>
        <v/>
      </c>
      <c r="H69" s="785" t="s">
        <v>1823</v>
      </c>
      <c r="I69" s="723" t="str">
        <f>IF(H69="","",(VLOOKUP(H69,'サイズ一覧(25年）'!$D:$AG,13,0)))</f>
        <v>★◇</v>
      </c>
      <c r="J69" s="722">
        <f>IF(H69="","",VLOOKUP(H69,'サイズ一覧(25年）'!$D:$AM,34,0))</f>
        <v>66100</v>
      </c>
      <c r="K69" s="723"/>
      <c r="L69" s="723" t="str">
        <f>IF(K69="","",(VLOOKUP(K69,'サイズ一覧(25年）'!$D:$AG,13,0)))</f>
        <v/>
      </c>
      <c r="M69" s="723" t="str">
        <f>IF(K69="","",VLOOKUP(K69,'サイズ一覧(25年）'!$D:$AM,34,0))</f>
        <v/>
      </c>
      <c r="N69" s="779"/>
      <c r="O69" s="723" t="str">
        <f>IF(N69="","",(VLOOKUP(N69,'サイズ一覧(25年）'!$D:$AG,13,0)))</f>
        <v/>
      </c>
      <c r="P69" s="722" t="str">
        <f>IF(N69="","",VLOOKUP(N69,'サイズ一覧(25年）'!$D:$AM,34,0))</f>
        <v/>
      </c>
      <c r="Q69" s="175"/>
      <c r="R69" s="466"/>
      <c r="S69" s="311"/>
      <c r="T69" s="796" t="s">
        <v>98</v>
      </c>
      <c r="U69" s="721" t="s">
        <v>335</v>
      </c>
      <c r="V69" s="720"/>
      <c r="W69" s="721" t="str">
        <f>IF(V69="","",(VLOOKUP(V69,'サイズ一覧(25年）'!$D:$AG,13,0)))</f>
        <v/>
      </c>
      <c r="X69" s="723" t="str">
        <f>IF(V69="","",VLOOKUP(V69,'サイズ一覧(25年）'!$D:$AM,34,0))</f>
        <v/>
      </c>
      <c r="Y69" s="720"/>
      <c r="Z69" s="721" t="str">
        <f>IF(Y69="","",(VLOOKUP(Y69,'サイズ一覧(25年）'!$D:$AG,13,0)))</f>
        <v/>
      </c>
      <c r="AA69" s="723" t="str">
        <f>IF(Y69="","",VLOOKUP(Y69,'サイズ一覧(25年）'!$D:$AM,34,0))</f>
        <v/>
      </c>
      <c r="AB69" s="720"/>
      <c r="AC69" s="721" t="str">
        <f>IF(AB69="","",(VLOOKUP(AB69,'サイズ一覧(25年）'!$D:$AG,13,0)))</f>
        <v/>
      </c>
      <c r="AD69" s="723" t="str">
        <f>IF(AB69="","",VLOOKUP(AB69,'サイズ一覧(25年）'!$D:$AM,34,0))</f>
        <v/>
      </c>
      <c r="AE69" s="720" t="s">
        <v>547</v>
      </c>
      <c r="AF69" s="721" t="str">
        <f>IF(AE69="","",(VLOOKUP(AE69,'サイズ一覧(25年）'!$D:$AG,13,0)))</f>
        <v>△</v>
      </c>
      <c r="AG69" s="722">
        <f>IF(AE69="","",VLOOKUP(AE69,'サイズ一覧(25年）'!$D:$AM,34,0))</f>
        <v>22000</v>
      </c>
      <c r="AH69" s="175"/>
      <c r="AI69" s="319"/>
      <c r="AJ69" s="320"/>
      <c r="AK69" s="740" t="s">
        <v>147</v>
      </c>
      <c r="AL69" s="684" t="s">
        <v>750</v>
      </c>
      <c r="AM69" s="683" t="s">
        <v>1510</v>
      </c>
      <c r="AN69" s="685" t="str">
        <f>IF(AM69="","",(VLOOKUP(AM69,'サイズ一覧(25年）'!$D:$AG,13,0)))</f>
        <v>★</v>
      </c>
      <c r="AO69" s="686">
        <f>IF(AM69="","",VLOOKUP(AM69,'サイズ一覧(25年）'!$D:$AM,34,0))</f>
        <v>37600</v>
      </c>
      <c r="AP69" s="688"/>
      <c r="AQ69" s="685" t="str">
        <f>IF(AP69="","",(VLOOKUP(AP69,'サイズ一覧(25年）'!$D:$AG,13,0)))</f>
        <v/>
      </c>
      <c r="AR69" s="689" t="str">
        <f>IF(AP69="","",VLOOKUP(AP69,'サイズ一覧(25年）'!$D:$AM,34,0))</f>
        <v/>
      </c>
      <c r="AS69" s="587"/>
      <c r="AT69" s="275">
        <v>14</v>
      </c>
      <c r="AU69" s="828" t="s">
        <v>944</v>
      </c>
      <c r="AV69" s="754"/>
      <c r="AW69" s="859" t="s">
        <v>753</v>
      </c>
      <c r="AX69" s="829" t="s">
        <v>464</v>
      </c>
      <c r="AY69" s="715" t="str">
        <f>IF(AX69="","",(VLOOKUP(AX69,'サイズ一覧(25年）'!$D:$AG,13,0)))</f>
        <v/>
      </c>
      <c r="AZ69" s="746">
        <f>IF(AX69="","",VLOOKUP(AX69,'サイズ一覧(25年）'!$D:$AM,34,0))</f>
        <v>16000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IF(BK69="","",VLOOKUP(BK69,'サイズ一覧(25年）'!$D:$AM,34,0))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IF(BN69="","",VLOOKUP(BN69,'サイズ一覧(25年）'!$D:$AM,34,0))</f>
        <v>23300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IF(E70="","",VLOOKUP(E70,'サイズ一覧(25年）'!$D:$AM,34,0))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IF(H70="","",VLOOKUP(H70,'サイズ一覧(25年）'!$D:$AM,34,0))</f>
        <v>53400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IF(K70="","",VLOOKUP(K70,'サイズ一覧(25年）'!$D:$AM,34,0))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IF(N70="","",VLOOKUP(N70,'サイズ一覧(25年）'!$D:$AM,34,0))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IF(V70="","",VLOOKUP(V70,'サイズ一覧(25年）'!$D:$AM,34,0))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IF(Y70="","",VLOOKUP(Y70,'サイズ一覧(25年）'!$D:$AM,34,0))</f>
        <v>14300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IF(AB70="","",VLOOKUP(AB70,'サイズ一覧(25年）'!$D:$AM,34,0))</f>
        <v>13000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IF(AE70="","",VLOOKUP(AE70,'サイズ一覧(25年）'!$D:$AM,34,0))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IF(AM70="","",VLOOKUP(AM70,'サイズ一覧(25年）'!$D:$AM,34,0))</f>
        <v>38600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IF(AP70="","",VLOOKUP(AP70,'サイズ一覧(25年）'!$D:$AM,34,0))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IF(AX70="","",VLOOKUP(AX70,'サイズ一覧(25年）'!$D:$AM,34,0))</f>
        <v>17500</v>
      </c>
      <c r="BG70" s="587"/>
      <c r="BH70" s="310"/>
      <c r="BI70" s="777" t="s">
        <v>1006</v>
      </c>
      <c r="BJ70" s="778" t="s">
        <v>1007</v>
      </c>
      <c r="BK70" s="782"/>
      <c r="BL70" s="783" t="str">
        <f>IF(BK70="","",(VLOOKUP(BK70,'サイズ一覧(25年）'!$D:$AG,13,0)))</f>
        <v/>
      </c>
      <c r="BM70" s="812" t="str">
        <f>IF(BK70="","",VLOOKUP(BK70,'サイズ一覧(25年）'!$D:$AM,34,0))</f>
        <v/>
      </c>
      <c r="BN70" s="782" t="s">
        <v>1008</v>
      </c>
      <c r="BO70" s="783" t="str">
        <f>IF(BN70="","",(VLOOKUP(BN70,'サイズ一覧(25年）'!$D:$AG,13,0)))</f>
        <v/>
      </c>
      <c r="BP70" s="812">
        <f>IF(BN70="","",VLOOKUP(BN70,'サイズ一覧(25年）'!$D:$AM,34,0))</f>
        <v>27200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667" t="s">
        <v>864</v>
      </c>
      <c r="D71" s="668" t="s">
        <v>865</v>
      </c>
      <c r="E71" s="707"/>
      <c r="F71" s="707" t="str">
        <f>IF(E71="","",(VLOOKUP(E71,'サイズ一覧(25年）'!$D:$AG,13,0)))</f>
        <v/>
      </c>
      <c r="G71" s="671" t="str">
        <f>IF(E71="","",VLOOKUP(E71,'サイズ一覧(25年）'!$D:$AM,34,0))</f>
        <v/>
      </c>
      <c r="H71" s="705"/>
      <c r="I71" s="707" t="str">
        <f>IF(H71="","",(VLOOKUP(H71,'サイズ一覧(25年）'!$D:$AG,13,0)))</f>
        <v/>
      </c>
      <c r="J71" s="671" t="str">
        <f>IF(H71="","",VLOOKUP(H71,'サイズ一覧(25年）'!$D:$AM,34,0))</f>
        <v/>
      </c>
      <c r="K71" s="707" t="s">
        <v>866</v>
      </c>
      <c r="L71" s="707" t="str">
        <f>IF(K71="","",(VLOOKUP(K71,'サイズ一覧(25年）'!$D:$AG,13,0)))</f>
        <v>△</v>
      </c>
      <c r="M71" s="671">
        <f>IF(K71="","",VLOOKUP(K71,'サイズ一覧(25年）'!$D:$AM,34,0))</f>
        <v>36000</v>
      </c>
      <c r="N71" s="709"/>
      <c r="O71" s="707" t="str">
        <f>IF(N71="","",(VLOOKUP(N71,'サイズ一覧(25年）'!$D:$AG,13,0)))</f>
        <v/>
      </c>
      <c r="P71" s="671" t="str">
        <f>IF(N71="","",VLOOKUP(N71,'サイズ一覧(25年）'!$D:$AM,34,0))</f>
        <v/>
      </c>
      <c r="Q71" s="175"/>
      <c r="R71" s="319"/>
      <c r="S71" s="320"/>
      <c r="T71" s="731" t="s">
        <v>102</v>
      </c>
      <c r="U71" s="703" t="s">
        <v>348</v>
      </c>
      <c r="V71" s="702"/>
      <c r="W71" s="703" t="str">
        <f>IF(V71="","",(VLOOKUP(V71,'サイズ一覧(25年）'!$D:$AG,13,0)))</f>
        <v/>
      </c>
      <c r="X71" s="693" t="str">
        <f>IF(V71="","",VLOOKUP(V71,'サイズ一覧(25年）'!$D:$AM,34,0))</f>
        <v/>
      </c>
      <c r="Y71" s="702" t="s">
        <v>1256</v>
      </c>
      <c r="Z71" s="703" t="str">
        <f>IF(Y71="","",(VLOOKUP(Y71,'サイズ一覧(25年）'!$D:$AG,13,0)))</f>
        <v/>
      </c>
      <c r="AA71" s="693">
        <f>IF(Y71="","",VLOOKUP(Y71,'サイズ一覧(25年）'!$D:$AM,34,0))</f>
        <v>14400</v>
      </c>
      <c r="AB71" s="702"/>
      <c r="AC71" s="703" t="str">
        <f>IF(AB71="","",(VLOOKUP(AB71,'サイズ一覧(25年）'!$D:$AG,13,0)))</f>
        <v/>
      </c>
      <c r="AD71" s="693" t="str">
        <f>IF(AB71="","",VLOOKUP(AB71,'サイズ一覧(25年）'!$D:$AM,34,0))</f>
        <v/>
      </c>
      <c r="AE71" s="702"/>
      <c r="AF71" s="703" t="str">
        <f>IF(AE71="","",(VLOOKUP(AE71,'サイズ一覧(25年）'!$D:$AG,13,0)))</f>
        <v/>
      </c>
      <c r="AG71" s="704" t="str">
        <f>IF(AE71="","",VLOOKUP(AE71,'サイズ一覧(25年）'!$D:$AM,34,0))</f>
        <v/>
      </c>
      <c r="AH71" s="175"/>
      <c r="AI71" s="319"/>
      <c r="AJ71" s="320"/>
      <c r="AK71" s="700" t="s">
        <v>980</v>
      </c>
      <c r="AL71" s="734" t="s">
        <v>948</v>
      </c>
      <c r="AM71" s="729" t="s">
        <v>499</v>
      </c>
      <c r="AN71" s="736" t="str">
        <f>IF(AM71="","",(VLOOKUP(AM71,'サイズ一覧(25年）'!$D:$AG,13,0)))</f>
        <v/>
      </c>
      <c r="AO71" s="737">
        <f>IF(AM71="","",VLOOKUP(AM71,'サイズ一覧(25年）'!$D:$AM,34,0))</f>
        <v>40500</v>
      </c>
      <c r="AP71" s="738"/>
      <c r="AQ71" s="736" t="str">
        <f>IF(AP71="","",(VLOOKUP(AP71,'サイズ一覧(25年）'!$D:$AG,13,0)))</f>
        <v/>
      </c>
      <c r="AR71" s="739" t="str">
        <f>IF(AP71="","",VLOOKUP(AP71,'サイズ一覧(25年）'!$D:$AM,34,0))</f>
        <v/>
      </c>
      <c r="AS71" s="587"/>
      <c r="AT71" s="328"/>
      <c r="AU71" s="830"/>
      <c r="AV71" s="800"/>
      <c r="AW71" s="860" t="s">
        <v>754</v>
      </c>
      <c r="AX71" s="777" t="s">
        <v>563</v>
      </c>
      <c r="AY71" s="784" t="str">
        <f>IF(AX71="","",(VLOOKUP(AX71,'サイズ一覧(25年）'!$D:$AG,13,0)))</f>
        <v/>
      </c>
      <c r="AZ71" s="812">
        <f>IF(AX71="","",VLOOKUP(AX71,'サイズ一覧(25年）'!$D:$AM,34,0))</f>
        <v>18200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IF(BK71="","",VLOOKUP(BK71,'サイズ一覧(25年）'!$D:$AM,34,0))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IF(BN71="","",VLOOKUP(BN71,'サイズ一覧(25年）'!$D:$AM,34,0))</f>
        <v>19000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IF(E72="","",VLOOKUP(E72,'サイズ一覧(25年）'!$D:$AM,34,0))</f>
        <v>44100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IF(H72="","",VLOOKUP(H72,'サイズ一覧(25年）'!$D:$AM,34,0))</f>
        <v>40500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IF(K72="","",VLOOKUP(K72,'サイズ一覧(25年）'!$D:$AM,34,0))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IF(N72="","",VLOOKUP(N72,'サイズ一覧(25年）'!$D:$AM,34,0))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IF(V72="","",VLOOKUP(V72,'サイズ一覧(25年）'!$D:$AM,34,0))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IF(Y72="","",VLOOKUP(Y72,'サイズ一覧(25年）'!$D:$AM,34,0))</f>
        <v>16700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IF(AB72="","",VLOOKUP(AB72,'サイズ一覧(25年）'!$D:$AM,34,0))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IF(AE72="","",VLOOKUP(AE72,'サイズ一覧(25年）'!$D:$AM,34,0))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IF(AM72="","",VLOOKUP(AM72,'サイズ一覧(25年）'!$D:$AM,34,0))</f>
        <v>41600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IF(AP72="","",VLOOKUP(AP72,'サイズ一覧(25年）'!$D:$AM,34,0))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IF(AX72="","",VLOOKUP(AX72,'サイズ一覧(25年）'!$D:$AM,34,0))</f>
        <v>19500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740" t="s">
        <v>537</v>
      </c>
      <c r="D73" s="772" t="s">
        <v>468</v>
      </c>
      <c r="E73" s="736" t="s">
        <v>1763</v>
      </c>
      <c r="F73" s="736" t="str">
        <f>IF(E73="","",(VLOOKUP(E73,'サイズ一覧(25年）'!$D:$AG,13,0)))</f>
        <v>★⑨</v>
      </c>
      <c r="G73" s="773">
        <f>IF(E73="","",VLOOKUP(E73,'サイズ一覧(25年）'!$D:$AM,34,0))</f>
        <v>47400</v>
      </c>
      <c r="H73" s="734" t="s">
        <v>1824</v>
      </c>
      <c r="I73" s="736" t="str">
        <f>IF(H73="","",(VLOOKUP(H73,'サイズ一覧(25年）'!$D:$AG,13,0)))</f>
        <v>△★</v>
      </c>
      <c r="J73" s="773">
        <f>IF(H73="","",VLOOKUP(H73,'サイズ一覧(25年）'!$D:$AM,34,0))</f>
        <v>43400</v>
      </c>
      <c r="K73" s="736"/>
      <c r="L73" s="736" t="str">
        <f>IF(K73="","",(VLOOKUP(K73,'サイズ一覧(25年）'!$D:$AG,13,0)))</f>
        <v/>
      </c>
      <c r="M73" s="774" t="str">
        <f>IF(K73="","",VLOOKUP(K73,'サイズ一覧(25年）'!$D:$AM,34,0))</f>
        <v/>
      </c>
      <c r="N73" s="738"/>
      <c r="O73" s="703" t="str">
        <f>IF(N73="","",(VLOOKUP(N73,'サイズ一覧(25年）'!$D:$AG,13,0)))</f>
        <v/>
      </c>
      <c r="P73" s="704" t="str">
        <f>IF(N73="","",VLOOKUP(N73,'サイズ一覧(25年）'!$D:$AM,34,0))</f>
        <v/>
      </c>
      <c r="Q73" s="175"/>
      <c r="R73" s="525">
        <v>12</v>
      </c>
      <c r="S73" s="378">
        <v>70</v>
      </c>
      <c r="T73" s="771" t="s">
        <v>108</v>
      </c>
      <c r="U73" s="707" t="s">
        <v>358</v>
      </c>
      <c r="V73" s="709"/>
      <c r="W73" s="707" t="str">
        <f>IF(V73="","",(VLOOKUP(V73,'サイズ一覧(25年）'!$D:$AG,13,0)))</f>
        <v/>
      </c>
      <c r="X73" s="670" t="str">
        <f>IF(V73="","",VLOOKUP(V73,'サイズ一覧(25年）'!$D:$AM,34,0))</f>
        <v/>
      </c>
      <c r="Y73" s="709"/>
      <c r="Z73" s="707" t="str">
        <f>IF(Y73="","",(VLOOKUP(Y73,'サイズ一覧(25年）'!$D:$AG,13,0)))</f>
        <v/>
      </c>
      <c r="AA73" s="670" t="str">
        <f>IF(Y73="","",VLOOKUP(Y73,'サイズ一覧(25年）'!$D:$AM,34,0))</f>
        <v/>
      </c>
      <c r="AB73" s="709"/>
      <c r="AC73" s="707" t="str">
        <f>IF(AB73="","",(VLOOKUP(AB73,'サイズ一覧(25年）'!$D:$AG,13,0)))</f>
        <v/>
      </c>
      <c r="AD73" s="670" t="str">
        <f>IF(AB73="","",VLOOKUP(AB73,'サイズ一覧(25年）'!$D:$AM,34,0))</f>
        <v/>
      </c>
      <c r="AE73" s="709" t="s">
        <v>673</v>
      </c>
      <c r="AF73" s="707" t="str">
        <f>IF(AE73="","",(VLOOKUP(AE73,'サイズ一覧(25年）'!$D:$AG,13,0)))</f>
        <v/>
      </c>
      <c r="AG73" s="671">
        <f>IF(AE73="","",VLOOKUP(AE73,'サイズ一覧(25年）'!$D:$AM,34,0))</f>
        <v>9700</v>
      </c>
      <c r="AH73" s="175"/>
      <c r="AI73" s="319"/>
      <c r="AJ73" s="311"/>
      <c r="AK73" s="700" t="s">
        <v>981</v>
      </c>
      <c r="AL73" s="734" t="s">
        <v>892</v>
      </c>
      <c r="AM73" s="729" t="s">
        <v>699</v>
      </c>
      <c r="AN73" s="736" t="str">
        <f>IF(AM73="","",(VLOOKUP(AM73,'サイズ一覧(25年）'!$D:$AG,13,0)))</f>
        <v/>
      </c>
      <c r="AO73" s="737">
        <f>IF(AM73="","",VLOOKUP(AM73,'サイズ一覧(25年）'!$D:$AM,34,0))</f>
        <v>43600</v>
      </c>
      <c r="AP73" s="738"/>
      <c r="AQ73" s="736" t="str">
        <f>IF(AP73="","",(VLOOKUP(AP73,'サイズ一覧(25年）'!$D:$AG,13,0)))</f>
        <v/>
      </c>
      <c r="AR73" s="739" t="str">
        <f>IF(AP73="","",VLOOKUP(AP73,'サイズ一覧(25年）'!$D:$AM,34,0))</f>
        <v/>
      </c>
      <c r="AS73" s="587"/>
      <c r="AT73" s="328"/>
      <c r="AU73" s="830"/>
      <c r="AV73" s="800"/>
      <c r="AW73" s="861" t="s">
        <v>755</v>
      </c>
      <c r="AX73" s="777" t="s">
        <v>564</v>
      </c>
      <c r="AY73" s="784" t="str">
        <f>IF(AX73="","",(VLOOKUP(AX73,'サイズ一覧(25年）'!$D:$AG,13,0)))</f>
        <v/>
      </c>
      <c r="AZ73" s="728">
        <f>IF(AX73="","",VLOOKUP(AX73,'サイズ一覧(25年）'!$D:$AM,34,0))</f>
        <v>20400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IF(E74="","",VLOOKUP(E74,'サイズ一覧(25年）'!$D:$AM,34,0))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IF(H74="","",VLOOKUP(H74,'サイズ一覧(25年）'!$D:$AM,34,0))</f>
        <v>47700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IF(K74="","",VLOOKUP(K74,'サイズ一覧(25年）'!$D:$AM,34,0))</f>
        <v>44600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IF(N74="","",VLOOKUP(N74,'サイズ一覧(25年）'!$D:$AM,34,0))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IF(V74="","",VLOOKUP(V74,'サイズ一覧(25年）'!$D:$AM,34,0))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IF(Y74="","",VLOOKUP(Y74,'サイズ一覧(25年）'!$D:$AM,34,0))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IF(AB74="","",VLOOKUP(AB74,'サイズ一覧(25年）'!$D:$AM,34,0))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IF(AE74="","",VLOOKUP(AE74,'サイズ一覧(25年）'!$D:$AM,34,0))</f>
        <v>10800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IF(AM74="","",VLOOKUP(AM74,'サイズ一覧(25年）'!$D:$AM,34,0))</f>
        <v>34000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IF(AP74="","",VLOOKUP(AP74,'サイズ一覧(25年）'!$D:$AM,34,0))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IF(AX74="","",VLOOKUP(AX74,'サイズ一覧(25年）'!$D:$AM,34,0))</f>
        <v>20200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733"/>
      <c r="D75" s="704" t="s">
        <v>502</v>
      </c>
      <c r="E75" s="693" t="s">
        <v>1762</v>
      </c>
      <c r="F75" s="693" t="str">
        <f>IF(E75="","",(VLOOKUP(E75,'サイズ一覧(25年）'!$D:$AG,13,0)))</f>
        <v>★⑨</v>
      </c>
      <c r="G75" s="704">
        <f>IF(E75="","",VLOOKUP(E75,'サイズ一覧(25年）'!$D:$AM,34,0))</f>
        <v>50600</v>
      </c>
      <c r="H75" s="775"/>
      <c r="I75" s="693" t="str">
        <f>IF(H75="","",(VLOOKUP(H75,'サイズ一覧(25年）'!$D:$AG,13,0)))</f>
        <v/>
      </c>
      <c r="J75" s="704" t="str">
        <f>IF(H75="","",VLOOKUP(H75,'サイズ一覧(25年）'!$D:$AM,34,0))</f>
        <v/>
      </c>
      <c r="K75" s="693"/>
      <c r="L75" s="693" t="str">
        <f>IF(K75="","",(VLOOKUP(K75,'サイズ一覧(25年）'!$D:$AG,13,0)))</f>
        <v/>
      </c>
      <c r="M75" s="693" t="str">
        <f>IF(K75="","",VLOOKUP(K75,'サイズ一覧(25年）'!$D:$AM,34,0))</f>
        <v/>
      </c>
      <c r="N75" s="692"/>
      <c r="O75" s="693" t="str">
        <f>IF(N75="","",(VLOOKUP(N75,'サイズ一覧(25年）'!$D:$AG,13,0)))</f>
        <v/>
      </c>
      <c r="P75" s="704" t="str">
        <f>IF(N75="","",VLOOKUP(N75,'サイズ一覧(25年）'!$D:$AM,34,0))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740" t="s">
        <v>982</v>
      </c>
      <c r="AL75" s="730" t="s">
        <v>946</v>
      </c>
      <c r="AM75" s="731" t="s">
        <v>498</v>
      </c>
      <c r="AN75" s="703" t="str">
        <f>IF(AM75="","",(VLOOKUP(AM75,'サイズ一覧(25年）'!$D:$AG,13,0)))</f>
        <v/>
      </c>
      <c r="AO75" s="732">
        <f>IF(AM75="","",VLOOKUP(AM75,'サイズ一覧(25年）'!$D:$AM,34,0))</f>
        <v>36600</v>
      </c>
      <c r="AP75" s="702"/>
      <c r="AQ75" s="703" t="str">
        <f>IF(AP75="","",(VLOOKUP(AP75,'サイズ一覧(25年）'!$D:$AG,13,0)))</f>
        <v/>
      </c>
      <c r="AR75" s="696" t="str">
        <f>IF(AP75="","",VLOOKUP(AP75,'サイズ一覧(25年）'!$D:$AM,34,0))</f>
        <v/>
      </c>
      <c r="AS75" s="587"/>
      <c r="AT75" s="328"/>
      <c r="AU75" s="830"/>
      <c r="AV75" s="800"/>
      <c r="AW75" s="861" t="s">
        <v>756</v>
      </c>
      <c r="AX75" s="831" t="s">
        <v>566</v>
      </c>
      <c r="AY75" s="780" t="str">
        <f>IF(AX75="","",(VLOOKUP(AX75,'サイズ一覧(25年）'!$D:$AG,13,0)))</f>
        <v/>
      </c>
      <c r="AZ75" s="728">
        <f>IF(AX75="","",VLOOKUP(AX75,'サイズ一覧(25年）'!$D:$AM,34,0))</f>
        <v>20900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IF(E76="","",VLOOKUP(E76,'サイズ一覧(25年）'!$D:$AM,34,0))</f>
        <v>54100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IF(H76="","",VLOOKUP(H76,'サイズ一覧(25年）'!$D:$AM,34,0))</f>
        <v>49600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IF(K76="","",VLOOKUP(K76,'サイズ一覧(25年）'!$D:$AM,34,0))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IF(N76="","",VLOOKUP(N76,'サイズ一覧(25年）'!$D:$AM,34,0))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IF(AM76="","",VLOOKUP(AM76,'サイズ一覧(25年）'!$D:$AM,34,0))</f>
        <v>38700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IF(AP76="","",VLOOKUP(AP76,'サイズ一覧(25年）'!$D:$AM,34,0))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IF(AX76="","",VLOOKUP(AX76,'サイズ一覧(25年）'!$D:$AM,34,0))</f>
        <v>23200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740" t="s">
        <v>1472</v>
      </c>
      <c r="D77" s="701" t="s">
        <v>521</v>
      </c>
      <c r="E77" s="703"/>
      <c r="F77" s="703" t="str">
        <f>IF(E77="","",(VLOOKUP(E77,'サイズ一覧(25年）'!$D:$AG,13,0)))</f>
        <v/>
      </c>
      <c r="G77" s="704" t="str">
        <f>IF(E77="","",VLOOKUP(E77,'サイズ一覧(25年）'!$D:$AM,34,0))</f>
        <v/>
      </c>
      <c r="H77" s="730" t="s">
        <v>1170</v>
      </c>
      <c r="I77" s="703" t="str">
        <f>IF(H77="","",(VLOOKUP(H77,'サイズ一覧(25年）'!$D:$AG,13,0)))</f>
        <v>◇</v>
      </c>
      <c r="J77" s="704">
        <f>IF(H77="","",VLOOKUP(H77,'サイズ一覧(25年）'!$D:$AM,34,0))</f>
        <v>55700</v>
      </c>
      <c r="K77" s="703"/>
      <c r="L77" s="703" t="str">
        <f>IF(K77="","",(VLOOKUP(K77,'サイズ一覧(25年）'!$D:$AG,13,0)))</f>
        <v/>
      </c>
      <c r="M77" s="693" t="str">
        <f>IF(K77="","",VLOOKUP(K77,'サイズ一覧(25年）'!$D:$AM,34,0))</f>
        <v/>
      </c>
      <c r="N77" s="702"/>
      <c r="O77" s="703" t="str">
        <f>IF(N77="","",(VLOOKUP(N77,'サイズ一覧(25年）'!$D:$AG,13,0)))</f>
        <v/>
      </c>
      <c r="P77" s="704" t="str">
        <f>IF(N77="","",VLOOKUP(N77,'サイズ一覧(25年）'!$D:$AM,34,0))</f>
        <v/>
      </c>
      <c r="Q77" s="175"/>
      <c r="R77" s="1030" t="s">
        <v>413</v>
      </c>
      <c r="S77" s="1030" t="s">
        <v>414</v>
      </c>
      <c r="T77" s="1027" t="s">
        <v>937</v>
      </c>
      <c r="U77" s="992"/>
      <c r="V77" s="1027" t="s">
        <v>587</v>
      </c>
      <c r="W77" s="1013"/>
      <c r="X77" s="992"/>
      <c r="Y77" s="1027" t="s">
        <v>587</v>
      </c>
      <c r="Z77" s="1013"/>
      <c r="AA77" s="992"/>
      <c r="AB77" s="1027" t="s">
        <v>587</v>
      </c>
      <c r="AC77" s="1013"/>
      <c r="AD77" s="992"/>
      <c r="AH77" s="175"/>
      <c r="AI77" s="319"/>
      <c r="AJ77" s="311"/>
      <c r="AK77" s="724" t="s">
        <v>1341</v>
      </c>
      <c r="AL77" s="725" t="s">
        <v>748</v>
      </c>
      <c r="AM77" s="796" t="s">
        <v>1302</v>
      </c>
      <c r="AN77" s="721" t="str">
        <f>IF(AM77="","",(VLOOKUP(AM77,'サイズ一覧(25年）'!$D:$AG,13,0)))</f>
        <v/>
      </c>
      <c r="AO77" s="727">
        <f>IF(AM77="","",VLOOKUP(AM77,'サイズ一覧(25年）'!$D:$AM,34,0))</f>
        <v>40000</v>
      </c>
      <c r="AP77" s="720"/>
      <c r="AQ77" s="721" t="str">
        <f>IF(AP77="","",(VLOOKUP(AP77,'サイズ一覧(25年）'!$D:$AG,13,0)))</f>
        <v/>
      </c>
      <c r="AR77" s="728" t="str">
        <f>IF(AP77="","",VLOOKUP(AP77,'サイズ一覧(25年）'!$D:$AM,34,0))</f>
        <v/>
      </c>
      <c r="AS77" s="587"/>
      <c r="AT77" s="310"/>
      <c r="AU77" s="830"/>
      <c r="AV77" s="800"/>
      <c r="AW77" s="861" t="s">
        <v>1119</v>
      </c>
      <c r="AX77" s="831" t="s">
        <v>569</v>
      </c>
      <c r="AY77" s="780" t="str">
        <f>IF(AX77="","",(VLOOKUP(AX77,'サイズ一覧(25年）'!$D:$AG,13,0)))</f>
        <v/>
      </c>
      <c r="AZ77" s="728">
        <f>IF(AX77="","",VLOOKUP(AX77,'サイズ一覧(25年）'!$D:$AM,34,0))</f>
        <v>24400</v>
      </c>
      <c r="BD77" s="587"/>
      <c r="BE77" s="587"/>
      <c r="BF77" s="587"/>
      <c r="BG77" s="587"/>
      <c r="BH77" s="1030" t="s">
        <v>413</v>
      </c>
      <c r="BI77" s="1027" t="s">
        <v>1113</v>
      </c>
      <c r="BJ77" s="992"/>
      <c r="BK77" s="1028" t="s">
        <v>1847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IF(E78="","",VLOOKUP(E78,'サイズ一覧(25年）'!$D:$AM,34,0))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IF(H78="","",VLOOKUP(H78,'サイズ一覧(25年）'!$D:$AM,34,0))</f>
        <v>59100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IF(K78="","",VLOOKUP(K78,'サイズ一覧(25年）'!$D:$AM,34,0))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IF(N78="","",VLOOKUP(N78,'サイズ一覧(25年）'!$D:$AM,34,0))</f>
        <v/>
      </c>
      <c r="Q78" s="175"/>
      <c r="R78" s="996"/>
      <c r="S78" s="996"/>
      <c r="T78" s="993"/>
      <c r="U78" s="994"/>
      <c r="V78" s="1033" t="s">
        <v>1247</v>
      </c>
      <c r="W78" s="1016"/>
      <c r="X78" s="994"/>
      <c r="Y78" s="1033" t="s">
        <v>670</v>
      </c>
      <c r="Z78" s="1016"/>
      <c r="AA78" s="994"/>
      <c r="AB78" s="103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IF(AM78="","",VLOOKUP(AM78,'サイズ一覧(25年）'!$D:$AM,34,0))</f>
        <v>38900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IF(AP78="","",VLOOKUP(AP78,'サイズ一覧(25年）'!$D:$AM,34,0))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IF(AX78="","",VLOOKUP(AX78,'サイズ一覧(25年）'!$D:$AM,34,0))</f>
        <v>12500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1028" t="s">
        <v>514</v>
      </c>
      <c r="BL78" s="998"/>
      <c r="BM78" s="999"/>
      <c r="BN78" s="1028" t="s">
        <v>515</v>
      </c>
      <c r="BO78" s="998"/>
      <c r="BP78" s="999"/>
      <c r="BQ78" s="1029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667" t="s">
        <v>1474</v>
      </c>
      <c r="D79" s="668" t="s">
        <v>538</v>
      </c>
      <c r="E79" s="707" t="s">
        <v>1767</v>
      </c>
      <c r="F79" s="707" t="str">
        <f>IF(E79="","",(VLOOKUP(E79,'サイズ一覧(25年）'!$D:$AG,13,0)))</f>
        <v>★⑨</v>
      </c>
      <c r="G79" s="671">
        <f>IF(E79="","",VLOOKUP(E79,'サイズ一覧(25年）'!$D:$AM,34,0))</f>
        <v>47900</v>
      </c>
      <c r="H79" s="705" t="s">
        <v>1840</v>
      </c>
      <c r="I79" s="707" t="str">
        <f>IF(H79="","",(VLOOKUP(H79,'サイズ一覧(25年）'!$D:$AG,13,0)))</f>
        <v>△★</v>
      </c>
      <c r="J79" s="671">
        <f>IF(H79="","",VLOOKUP(H79,'サイズ一覧(25年）'!$D:$AM,34,0))</f>
        <v>43900</v>
      </c>
      <c r="K79" s="707"/>
      <c r="L79" s="707" t="str">
        <f>IF(K79="","",(VLOOKUP(K79,'サイズ一覧(25年）'!$D:$AG,13,0)))</f>
        <v/>
      </c>
      <c r="M79" s="670" t="str">
        <f>IF(K79="","",VLOOKUP(K79,'サイズ一覧(25年）'!$D:$AM,34,0))</f>
        <v/>
      </c>
      <c r="N79" s="709"/>
      <c r="O79" s="707" t="str">
        <f>IF(N79="","",(VLOOKUP(N79,'サイズ一覧(25年）'!$D:$AG,13,0)))</f>
        <v/>
      </c>
      <c r="P79" s="671" t="str">
        <f>IF(N79="","",VLOOKUP(N79,'サイズ一覧(25年）'!$D:$AM,34,0))</f>
        <v/>
      </c>
      <c r="Q79" s="175"/>
      <c r="R79" s="306">
        <v>14</v>
      </c>
      <c r="S79" s="265">
        <v>80</v>
      </c>
      <c r="T79" s="771" t="s">
        <v>120</v>
      </c>
      <c r="U79" s="707" t="s">
        <v>336</v>
      </c>
      <c r="V79" s="709" t="s">
        <v>1264</v>
      </c>
      <c r="W79" s="707" t="str">
        <f>IF(V79="","",(VLOOKUP(V79,'サイズ一覧(25年）'!$D:$AG,13,0)))</f>
        <v/>
      </c>
      <c r="X79" s="670">
        <f>IF(V79="","",VLOOKUP(V79,'サイズ一覧(25年）'!$D:$AM,34,0))</f>
        <v>18300</v>
      </c>
      <c r="Y79" s="709"/>
      <c r="Z79" s="707" t="str">
        <f>IF(Y79="","",(VLOOKUP(Y79,'サイズ一覧(25年）'!$D:$AG,13,0)))</f>
        <v/>
      </c>
      <c r="AA79" s="670" t="str">
        <f>IF(Y79="","",VLOOKUP(Y79,'サイズ一覧(25年）'!$D:$AM,34,0))</f>
        <v/>
      </c>
      <c r="AB79" s="709"/>
      <c r="AC79" s="707" t="str">
        <f>IF(AB79="","",(VLOOKUP(AB79,'サイズ一覧(25年）'!$D:$AG,13,0)))</f>
        <v/>
      </c>
      <c r="AD79" s="671" t="str">
        <f>IF(AB79="","",VLOOKUP(AB79,'サイズ一覧(25年）'!$D:$AM,34,0))</f>
        <v/>
      </c>
      <c r="AH79" s="175"/>
      <c r="AI79" s="466"/>
      <c r="AJ79" s="311"/>
      <c r="AK79" s="676" t="s">
        <v>1513</v>
      </c>
      <c r="AL79" s="677" t="s">
        <v>1515</v>
      </c>
      <c r="AM79" s="832" t="s">
        <v>1512</v>
      </c>
      <c r="AN79" s="679" t="str">
        <f>IF(AM79="","",(VLOOKUP(AM79,'サイズ一覧(25年）'!$D:$AG,13,0)))</f>
        <v/>
      </c>
      <c r="AO79" s="680">
        <f>IF(AM79="","",VLOOKUP(AM79,'サイズ一覧(25年）'!$D:$AM,34,0))</f>
        <v>41900</v>
      </c>
      <c r="AP79" s="681"/>
      <c r="AQ79" s="679" t="str">
        <f>IF(AP79="","",(VLOOKUP(AP79,'サイズ一覧(25年）'!$D:$AG,13,0)))</f>
        <v/>
      </c>
      <c r="AR79" s="682" t="str">
        <f>IF(AP79="","",VLOOKUP(AP79,'サイズ一覧(25年）'!$D:$AM,34,0))</f>
        <v/>
      </c>
      <c r="AS79" s="587"/>
      <c r="AT79" s="328"/>
      <c r="AU79" s="830"/>
      <c r="AV79" s="800"/>
      <c r="AW79" s="861" t="s">
        <v>753</v>
      </c>
      <c r="AX79" s="831" t="s">
        <v>571</v>
      </c>
      <c r="AY79" s="785" t="str">
        <f>IF(AX79="","",(VLOOKUP(AX79,'サイズ一覧(25年）'!$D:$AG,13,0)))</f>
        <v/>
      </c>
      <c r="AZ79" s="728">
        <f>IF(AX79="","",VLOOKUP(AX79,'サイズ一覧(25年）'!$D:$AM,34,0))</f>
        <v>12800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IF(BK79="","",VLOOKUP(BK79,'サイズ一覧(25年）'!$D:$AM,34,0))</f>
        <v>21600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IF(BQ79="","",VLOOKUP(BQ79,'サイズ一覧(25年）'!$D:$AM,34,0))</f>
        <v>21600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IF(E80="","",VLOOKUP(E80,'サイズ一覧(25年）'!$D:$AM,34,0))</f>
        <v>52900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IF(H80="","",VLOOKUP(H80,'サイズ一覧(25年）'!$D:$AM,34,0))</f>
        <v>50000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IF(K80="","",VLOOKUP(K80,'サイズ一覧(25年）'!$D:$AM,34,0))</f>
        <v>46700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IF(N80="","",VLOOKUP(N80,'サイズ一覧(25年）'!$D:$AM,34,0))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IF(V80="","",VLOOKUP(V80,'サイズ一覧(25年）'!$D:$AM,34,0))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IF(Y80="","",VLOOKUP(Y80,'サイズ一覧(25年）'!$D:$AM,34,0))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IF(AB80="","",VLOOKUP(AB80,'サイズ一覧(25年）'!$D:$AM,34,0))</f>
        <v>17200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IF(AM80="","",VLOOKUP(AM80,'サイズ一覧(25年）'!$D:$AM,34,0))</f>
        <v>35500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IF(AP80="","",VLOOKUP(AP80,'サイズ一覧(25年）'!$D:$AM,34,0))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IF(AX80="","",VLOOKUP(AX80,'サイズ一覧(25年）'!$D:$AM,34,0))</f>
        <v>14400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IF(BK80="","",VLOOKUP(BK80,'サイズ一覧(25年）'!$D:$AM,34,0))</f>
        <v>23900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IF(BN80="","",VLOOKUP(BN80,'サイズ一覧(25年）'!$D:$AM,34,0))</f>
        <v>23900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IF(BQ80="","",VLOOKUP(BQ80,'サイズ一覧(25年）'!$D:$AM,34,0))</f>
        <v>23900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700" t="s">
        <v>1476</v>
      </c>
      <c r="D81" s="772" t="s">
        <v>419</v>
      </c>
      <c r="E81" s="736" t="s">
        <v>1765</v>
      </c>
      <c r="F81" s="736" t="str">
        <f>IF(E81="","",(VLOOKUP(E81,'サイズ一覧(25年）'!$D:$AG,13,0)))</f>
        <v>★⑨</v>
      </c>
      <c r="G81" s="773">
        <f>IF(E81="","",VLOOKUP(E81,'サイズ一覧(25年）'!$D:$AM,34,0))</f>
        <v>55700</v>
      </c>
      <c r="H81" s="734" t="s">
        <v>1174</v>
      </c>
      <c r="I81" s="736" t="str">
        <f>IF(H81="","",(VLOOKUP(H81,'サイズ一覧(25年）'!$D:$AG,13,0)))</f>
        <v>★</v>
      </c>
      <c r="J81" s="773">
        <f>IF(H81="","",VLOOKUP(H81,'サイズ一覧(25年）'!$D:$AM,34,0))</f>
        <v>52500</v>
      </c>
      <c r="K81" s="736"/>
      <c r="L81" s="736" t="str">
        <f>IF(K81="","",(VLOOKUP(K81,'サイズ一覧(25年）'!$D:$AG,13,0)))</f>
        <v/>
      </c>
      <c r="M81" s="774" t="str">
        <f>IF(K81="","",VLOOKUP(K81,'サイズ一覧(25年）'!$D:$AM,34,0))</f>
        <v/>
      </c>
      <c r="N81" s="738"/>
      <c r="O81" s="736" t="str">
        <f>IF(N81="","",(VLOOKUP(N81,'サイズ一覧(25年）'!$D:$AG,13,0)))</f>
        <v/>
      </c>
      <c r="P81" s="773" t="str">
        <f>IF(N81="","",VLOOKUP(N81,'サイズ一覧(25年）'!$D:$AM,34,0))</f>
        <v/>
      </c>
      <c r="Q81" s="175"/>
      <c r="R81" s="306">
        <v>13</v>
      </c>
      <c r="S81" s="265">
        <v>80</v>
      </c>
      <c r="T81" s="683" t="s">
        <v>104</v>
      </c>
      <c r="U81" s="685" t="s">
        <v>384</v>
      </c>
      <c r="V81" s="755"/>
      <c r="W81" s="747" t="str">
        <f>IF(V81="","",(VLOOKUP(V81,'サイズ一覧(25年）'!$D:$AG,13,0)))</f>
        <v/>
      </c>
      <c r="X81" s="768" t="str">
        <f>IF(V81="","",VLOOKUP(V81,'サイズ一覧(25年）'!$D:$AM,34,0))</f>
        <v/>
      </c>
      <c r="Y81" s="755" t="s">
        <v>666</v>
      </c>
      <c r="Z81" s="747" t="str">
        <f>IF(Y81="","",(VLOOKUP(Y81,'サイズ一覧(25年）'!$D:$AG,13,0)))</f>
        <v>△</v>
      </c>
      <c r="AA81" s="768">
        <f>IF(Y81="","",VLOOKUP(Y81,'サイズ一覧(25年）'!$D:$AM,34,0))</f>
        <v>10400</v>
      </c>
      <c r="AB81" s="755"/>
      <c r="AC81" s="747" t="str">
        <f>IF(AB81="","",(VLOOKUP(AB81,'サイズ一覧(25年）'!$D:$AG,13,0)))</f>
        <v/>
      </c>
      <c r="AD81" s="750" t="str">
        <f>IF(AB81="","",VLOOKUP(AB81,'サイズ一覧(25年）'!$D:$AM,34,0))</f>
        <v/>
      </c>
      <c r="AH81" s="175"/>
      <c r="AI81" s="319"/>
      <c r="AJ81" s="378">
        <v>60</v>
      </c>
      <c r="AK81" s="667" t="s">
        <v>983</v>
      </c>
      <c r="AL81" s="705" t="s">
        <v>522</v>
      </c>
      <c r="AM81" s="771"/>
      <c r="AN81" s="707" t="str">
        <f>IF(AM81="","",(VLOOKUP(AM81,'サイズ一覧(25年）'!$D:$AG,13,0)))</f>
        <v/>
      </c>
      <c r="AO81" s="708" t="str">
        <f>IF(AM81="","",VLOOKUP(AM81,'サイズ一覧(25年）'!$D:$AM,34,0))</f>
        <v/>
      </c>
      <c r="AP81" s="709" t="s">
        <v>1098</v>
      </c>
      <c r="AQ81" s="707" t="str">
        <f>IF(AP81="","",(VLOOKUP(AP81,'サイズ一覧(25年）'!$D:$AG,13,0)))</f>
        <v/>
      </c>
      <c r="AR81" s="710">
        <f>IF(AP81="","",VLOOKUP(AP81,'サイズ一覧(25年）'!$D:$AM,34,0))</f>
        <v>30600</v>
      </c>
      <c r="AS81" s="587"/>
      <c r="AT81" s="328"/>
      <c r="AU81" s="830"/>
      <c r="AV81" s="800"/>
      <c r="AW81" s="861" t="s">
        <v>760</v>
      </c>
      <c r="AX81" s="831" t="s">
        <v>573</v>
      </c>
      <c r="AY81" s="780" t="str">
        <f>IF(AX81="","",(VLOOKUP(AX81,'サイズ一覧(25年）'!$D:$AG,13,0)))</f>
        <v/>
      </c>
      <c r="AZ81" s="728">
        <f>IF(AX81="","",VLOOKUP(AX81,'サイズ一覧(25年）'!$D:$AM,34,0))</f>
        <v>15100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IF(BK81="","",VLOOKUP(BK81,'サイズ一覧(25年）'!$D:$AM,34,0))</f>
        <v>16000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IF(BN81="","",VLOOKUP(BN81,'サイズ一覧(25年）'!$D:$AM,34,0))</f>
        <v>16000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IF(BQ81="","",VLOOKUP(BQ81,'サイズ一覧(25年）'!$D:$AM,34,0))</f>
        <v>16000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IF(E82="","",VLOOKUP(E82,'サイズ一覧(25年）'!$D:$AM,34,0))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IF(H82="","",VLOOKUP(H82,'サイズ一覧(25年）'!$D:$AM,34,0))</f>
        <v>55100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IF(K82="","",VLOOKUP(K82,'サイズ一覧(25年）'!$D:$AM,34,0))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IF(N82="","",VLOOKUP(N82,'サイズ一覧(25年）'!$D:$AM,34,0))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IF(V82="","",VLOOKUP(V82,'サイズ一覧(25年）'!$D:$AM,34,0))</f>
        <v>11200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IF(Y82="","",VLOOKUP(Y82,'サイズ一覧(25年）'!$D:$AM,34,0))</f>
        <v>10400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IF(AB82="","",VLOOKUP(AB82,'サイズ一覧(25年）'!$D:$AM,34,0))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IF(AM82="","",VLOOKUP(AM82,'サイズ一覧(25年）'!$D:$AM,34,0))</f>
        <v>32400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IF(AP82="","",VLOOKUP(AP82,'サイズ一覧(25年）'!$D:$AM,34,0))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IF(AX82="","",VLOOKUP(AX82,'サイズ一覧(25年）'!$D:$AM,34,0))</f>
        <v>15500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673" t="s">
        <v>501</v>
      </c>
      <c r="D83" s="668" t="s">
        <v>502</v>
      </c>
      <c r="E83" s="707"/>
      <c r="F83" s="707" t="str">
        <f>IF(E83="","",(VLOOKUP(E83,'サイズ一覧(25年）'!$D:$AG,13,0)))</f>
        <v/>
      </c>
      <c r="G83" s="671" t="str">
        <f>IF(E83="","",VLOOKUP(E83,'サイズ一覧(25年）'!$D:$AM,34,0))</f>
        <v/>
      </c>
      <c r="H83" s="705"/>
      <c r="I83" s="707" t="str">
        <f>IF(H83="","",(VLOOKUP(H83,'サイズ一覧(25年）'!$D:$AG,13,0)))</f>
        <v/>
      </c>
      <c r="J83" s="671" t="str">
        <f>IF(H83="","",VLOOKUP(H83,'サイズ一覧(25年）'!$D:$AM,34,0))</f>
        <v/>
      </c>
      <c r="K83" s="707" t="s">
        <v>625</v>
      </c>
      <c r="L83" s="707" t="str">
        <f>IF(K83="","",(VLOOKUP(K83,'サイズ一覧(25年）'!$D:$AG,13,0)))</f>
        <v>△</v>
      </c>
      <c r="M83" s="670">
        <f>IF(K83="","",VLOOKUP(K83,'サイズ一覧(25年）'!$D:$AM,34,0))</f>
        <v>43200</v>
      </c>
      <c r="N83" s="709"/>
      <c r="O83" s="707" t="str">
        <f>IF(N83="","",(VLOOKUP(N83,'サイズ一覧(25年）'!$D:$AG,13,0)))</f>
        <v/>
      </c>
      <c r="P83" s="671" t="str">
        <f>IF(N83="","",VLOOKUP(N83,'サイズ一覧(25年）'!$D:$AM,34,0))</f>
        <v/>
      </c>
      <c r="Q83" s="175"/>
      <c r="R83" s="255"/>
      <c r="S83" s="348"/>
      <c r="T83" s="731" t="s">
        <v>106</v>
      </c>
      <c r="U83" s="703" t="s">
        <v>348</v>
      </c>
      <c r="V83" s="702" t="s">
        <v>1259</v>
      </c>
      <c r="W83" s="703" t="str">
        <f>IF(V83="","",(VLOOKUP(V83,'サイズ一覧(25年）'!$D:$AG,13,0)))</f>
        <v/>
      </c>
      <c r="X83" s="693">
        <f>IF(V83="","",VLOOKUP(V83,'サイズ一覧(25年）'!$D:$AM,34,0))</f>
        <v>13200</v>
      </c>
      <c r="Y83" s="702" t="s">
        <v>668</v>
      </c>
      <c r="Z83" s="703" t="str">
        <f>IF(Y83="","",(VLOOKUP(Y83,'サイズ一覧(25年）'!$D:$AG,13,0)))</f>
        <v>△</v>
      </c>
      <c r="AA83" s="693">
        <f>IF(Y83="","",VLOOKUP(Y83,'サイズ一覧(25年）'!$D:$AM,34,0))</f>
        <v>12100</v>
      </c>
      <c r="AB83" s="702"/>
      <c r="AC83" s="703" t="str">
        <f>IF(AB83="","",(VLOOKUP(AB83,'サイズ一覧(25年）'!$D:$AG,13,0)))</f>
        <v/>
      </c>
      <c r="AD83" s="750" t="str">
        <f>IF(AB83="","",VLOOKUP(AB83,'サイズ一覧(25年）'!$D:$AM,34,0))</f>
        <v/>
      </c>
      <c r="AH83" s="175"/>
      <c r="AI83" s="319"/>
      <c r="AJ83" s="320"/>
      <c r="AK83" s="718" t="s">
        <v>984</v>
      </c>
      <c r="AL83" s="766" t="s">
        <v>832</v>
      </c>
      <c r="AM83" s="752" t="s">
        <v>701</v>
      </c>
      <c r="AN83" s="747" t="str">
        <f>IF(AM83="","",(VLOOKUP(AM83,'サイズ一覧(25年）'!$D:$AG,13,0)))</f>
        <v/>
      </c>
      <c r="AO83" s="753">
        <f>IF(AM83="","",VLOOKUP(AM83,'サイズ一覧(25年）'!$D:$AM,34,0))</f>
        <v>35100</v>
      </c>
      <c r="AP83" s="755"/>
      <c r="AQ83" s="747" t="str">
        <f>IF(AP83="","",(VLOOKUP(AP83,'サイズ一覧(25年）'!$D:$AG,13,0)))</f>
        <v/>
      </c>
      <c r="AR83" s="756" t="str">
        <f>IF(AP83="","",VLOOKUP(AP83,'サイズ一覧(25年）'!$D:$AM,34,0))</f>
        <v/>
      </c>
      <c r="AS83" s="587"/>
      <c r="AT83" s="328"/>
      <c r="AU83" s="830"/>
      <c r="AV83" s="800"/>
      <c r="AW83" s="861" t="s">
        <v>752</v>
      </c>
      <c r="AX83" s="777" t="s">
        <v>575</v>
      </c>
      <c r="AY83" s="784" t="str">
        <f>IF(AX83="","",(VLOOKUP(AX83,'サイズ一覧(25年）'!$D:$AG,13,0)))</f>
        <v/>
      </c>
      <c r="AZ83" s="812">
        <f>IF(AX83="","",VLOOKUP(AX83,'サイズ一覧(25年）'!$D:$AM,34,0))</f>
        <v>16400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IF(E84="","",VLOOKUP(E84,'サイズ一覧(25年）'!$D:$AM,34,0))</f>
        <v>48900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IF(H84="","",VLOOKUP(H84,'サイズ一覧(25年）'!$D:$AM,34,0))</f>
        <v>46100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IF(K84="","",VLOOKUP(K84,'サイズ一覧(25年）'!$D:$AM,34,0))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IF(N84="","",VLOOKUP(N84,'サイズ一覧(25年）'!$D:$AM,34,0))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IF(V84="","",VLOOKUP(V84,'サイズ一覧(25年）'!$D:$AM,34,0))</f>
        <v>14500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IF(Y84="","",VLOOKUP(Y84,'サイズ一覧(25年）'!$D:$AM,34,0))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IF(AB84="","",VLOOKUP(AB84,'サイズ一覧(25年）'!$D:$AM,34,0))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IF(AM84="","",VLOOKUP(AM84,'サイズ一覧(25年）'!$D:$AM,34,0))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IF(AP84="","",VLOOKUP(AP84,'サイズ一覧(25年）'!$D:$AM,34,0))</f>
        <v>34200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IF(AX84="","",VLOOKUP(AX84,'サイズ一覧(25年）'!$D:$AM,34,0))</f>
        <v>18500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740" t="s">
        <v>1478</v>
      </c>
      <c r="D85" s="701" t="s">
        <v>521</v>
      </c>
      <c r="E85" s="703" t="s">
        <v>1769</v>
      </c>
      <c r="F85" s="703" t="str">
        <f>IF(E85="","",(VLOOKUP(E85,'サイズ一覧(25年）'!$D:$AG,13,0)))</f>
        <v>⑨</v>
      </c>
      <c r="G85" s="704">
        <f>IF(E85="","",VLOOKUP(E85,'サイズ一覧(25年）'!$D:$AM,34,0))</f>
        <v>50800</v>
      </c>
      <c r="H85" s="730" t="s">
        <v>1176</v>
      </c>
      <c r="I85" s="703" t="str">
        <f>IF(H85="","",(VLOOKUP(H85,'サイズ一覧(25年）'!$D:$AG,13,0)))</f>
        <v/>
      </c>
      <c r="J85" s="704">
        <f>IF(H85="","",VLOOKUP(H85,'サイズ一覧(25年）'!$D:$AM,34,0))</f>
        <v>47900</v>
      </c>
      <c r="K85" s="703" t="s">
        <v>626</v>
      </c>
      <c r="L85" s="703" t="str">
        <f>IF(K85="","",(VLOOKUP(K85,'サイズ一覧(25年）'!$D:$AG,13,0)))</f>
        <v>△</v>
      </c>
      <c r="M85" s="693">
        <f>IF(K85="","",VLOOKUP(K85,'サイズ一覧(25年）'!$D:$AM,34,0))</f>
        <v>44800</v>
      </c>
      <c r="N85" s="702"/>
      <c r="O85" s="703" t="str">
        <f>IF(N85="","",(VLOOKUP(N85,'サイズ一覧(25年）'!$D:$AG,13,0)))</f>
        <v/>
      </c>
      <c r="P85" s="704" t="str">
        <f>IF(N85="","",VLOOKUP(N85,'サイズ一覧(25年）'!$D:$AM,34,0))</f>
        <v/>
      </c>
      <c r="Q85" s="175"/>
      <c r="R85" s="306">
        <v>12</v>
      </c>
      <c r="S85" s="265">
        <v>80</v>
      </c>
      <c r="T85" s="771" t="s">
        <v>110</v>
      </c>
      <c r="U85" s="707" t="s">
        <v>393</v>
      </c>
      <c r="V85" s="709"/>
      <c r="W85" s="707" t="str">
        <f>IF(V85="","",(VLOOKUP(V85,'サイズ一覧(25年）'!$D:$AG,13,0)))</f>
        <v/>
      </c>
      <c r="X85" s="670" t="str">
        <f>IF(V85="","",VLOOKUP(V85,'サイズ一覧(25年）'!$D:$AM,34,0))</f>
        <v/>
      </c>
      <c r="Y85" s="709"/>
      <c r="Z85" s="707" t="str">
        <f>IF(Y85="","",(VLOOKUP(Y85,'サイズ一覧(25年）'!$D:$AG,13,0)))</f>
        <v/>
      </c>
      <c r="AA85" s="670" t="str">
        <f>IF(Y85="","",VLOOKUP(Y85,'サイズ一覧(25年）'!$D:$AM,34,0))</f>
        <v/>
      </c>
      <c r="AB85" s="709" t="s">
        <v>675</v>
      </c>
      <c r="AC85" s="707" t="str">
        <f>IF(AB85="","",(VLOOKUP(AB85,'サイズ一覧(25年）'!$D:$AG,13,0)))</f>
        <v/>
      </c>
      <c r="AD85" s="671">
        <f>IF(AB85="","",VLOOKUP(AB85,'サイズ一覧(25年）'!$D:$AM,34,0))</f>
        <v>8700</v>
      </c>
      <c r="AH85" s="175"/>
      <c r="AI85" s="319"/>
      <c r="AJ85" s="320">
        <v>65</v>
      </c>
      <c r="AK85" s="667" t="s">
        <v>747</v>
      </c>
      <c r="AL85" s="705" t="s">
        <v>529</v>
      </c>
      <c r="AM85" s="771" t="s">
        <v>702</v>
      </c>
      <c r="AN85" s="707" t="str">
        <f>IF(AM85="","",(VLOOKUP(AM85,'サイズ一覧(25年）'!$D:$AG,13,0)))</f>
        <v/>
      </c>
      <c r="AO85" s="708">
        <f>IF(AM85="","",VLOOKUP(AM85,'サイズ一覧(25年）'!$D:$AM,34,0))</f>
        <v>31400</v>
      </c>
      <c r="AP85" s="709"/>
      <c r="AQ85" s="707" t="str">
        <f>IF(AP85="","",(VLOOKUP(AP85,'サイズ一覧(25年）'!$D:$AG,13,0)))</f>
        <v/>
      </c>
      <c r="AR85" s="710" t="str">
        <f>IF(AP85="","",VLOOKUP(AP85,'サイズ一覧(25年）'!$D:$AM,34,0))</f>
        <v/>
      </c>
      <c r="AS85" s="587"/>
      <c r="AT85" s="328">
        <v>12</v>
      </c>
      <c r="AU85" s="825" t="s">
        <v>111</v>
      </c>
      <c r="AV85" s="826"/>
      <c r="AW85" s="858" t="s">
        <v>762</v>
      </c>
      <c r="AX85" s="827" t="s">
        <v>577</v>
      </c>
      <c r="AY85" s="760" t="str">
        <f>IF(AX85="","",(VLOOKUP(AX85,'サイズ一覧(25年）'!$D:$AG,13,0)))</f>
        <v/>
      </c>
      <c r="AZ85" s="710">
        <f>IF(AX85="","",VLOOKUP(AX85,'サイズ一覧(25年）'!$D:$AM,34,0))</f>
        <v>9800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IF(E86="","",VLOOKUP(E86,'サイズ一覧(25年）'!$D:$AM,34,0))</f>
        <v>53700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IF(H86="","",VLOOKUP(H86,'サイズ一覧(25年）'!$D:$AM,34,0))</f>
        <v>50700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IF(K86="","",VLOOKUP(K86,'サイズ一覧(25年）'!$D:$AM,34,0))</f>
        <v>47400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IF(N86="","",VLOOKUP(N86,'サイズ一覧(25年）'!$D:$AM,34,0))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IF(V86="","",VLOOKUP(V86,'サイズ一覧(25年）'!$D:$AM,34,0))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IF(Y86="","",VLOOKUP(Y86,'サイズ一覧(25年）'!$D:$AM,34,0))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IF(AB86="","",VLOOKUP(AB86,'サイズ一覧(25年）'!$D:$AM,34,0))</f>
        <v>9600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IF(AM86="","",VLOOKUP(AM86,'サイズ一覧(25年）'!$D:$AM,34,0))</f>
        <v>28600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IF(AP86="","",VLOOKUP(AP86,'サイズ一覧(25年）'!$D:$AM,34,0))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IF(AX86="","",VLOOKUP(AX86,'サイズ一覧(25年）'!$D:$AM,34,0))</f>
        <v>12600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724" t="s">
        <v>901</v>
      </c>
      <c r="D87" s="719" t="s">
        <v>529</v>
      </c>
      <c r="E87" s="721"/>
      <c r="F87" s="721" t="str">
        <f>IF(E87="","",(VLOOKUP(E87,'サイズ一覧(25年）'!$D:$AG,13,0)))</f>
        <v/>
      </c>
      <c r="G87" s="722" t="str">
        <f>IF(E87="","",VLOOKUP(E87,'サイズ一覧(25年）'!$D:$AM,34,0))</f>
        <v/>
      </c>
      <c r="H87" s="725" t="s">
        <v>1178</v>
      </c>
      <c r="I87" s="721" t="str">
        <f>IF(H87="","",(VLOOKUP(H87,'サイズ一覧(25年）'!$D:$AG,13,0)))</f>
        <v>△◇</v>
      </c>
      <c r="J87" s="722">
        <f>IF(H87="","",VLOOKUP(H87,'サイズ一覧(25年）'!$D:$AM,34,0))</f>
        <v>51800</v>
      </c>
      <c r="K87" s="721"/>
      <c r="L87" s="721" t="str">
        <f>IF(K87="","",(VLOOKUP(K87,'サイズ一覧(25年）'!$D:$AG,13,0)))</f>
        <v/>
      </c>
      <c r="M87" s="723" t="str">
        <f>IF(K87="","",VLOOKUP(K87,'サイズ一覧(25年）'!$D:$AM,34,0))</f>
        <v/>
      </c>
      <c r="N87" s="720"/>
      <c r="O87" s="721" t="str">
        <f>IF(N87="","",(VLOOKUP(N87,'サイズ一覧(25年）'!$D:$AG,13,0)))</f>
        <v/>
      </c>
      <c r="P87" s="722" t="str">
        <f>IF(N87="","",VLOOKUP(N87,'サイズ一覧(25年）'!$D:$AM,34,0))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733"/>
      <c r="AL87" s="730" t="s">
        <v>1811</v>
      </c>
      <c r="AM87" s="731" t="s">
        <v>1812</v>
      </c>
      <c r="AN87" s="703" t="str">
        <f>IF(AM87="","",(VLOOKUP(AM87,'サイズ一覧(25年）'!$D:$AG,13,0)))</f>
        <v/>
      </c>
      <c r="AO87" s="732">
        <f>IF(AM87="","",VLOOKUP(AM87,'サイズ一覧(25年）'!$D:$AM,34,0))</f>
        <v>30300</v>
      </c>
      <c r="AP87" s="702"/>
      <c r="AQ87" s="703" t="str">
        <f>IF(AP87="","",(VLOOKUP(AP87,'サイズ一覧(25年）'!$D:$AG,13,0)))</f>
        <v/>
      </c>
      <c r="AR87" s="696" t="str">
        <f>IF(AP87="","",VLOOKUP(AP87,'サイズ一覧(25年）'!$D:$AM,34,0))</f>
        <v/>
      </c>
      <c r="AS87" s="587"/>
      <c r="AT87" s="328"/>
      <c r="AU87" s="825" t="s">
        <v>585</v>
      </c>
      <c r="AV87" s="826"/>
      <c r="AW87" s="858" t="s">
        <v>764</v>
      </c>
      <c r="AX87" s="827" t="s">
        <v>579</v>
      </c>
      <c r="AY87" s="760" t="str">
        <f>IF(AX87="","",(VLOOKUP(AX87,'サイズ一覧(25年）'!$D:$AG,13,0)))</f>
        <v/>
      </c>
      <c r="AZ87" s="710">
        <f>IF(AX87="","",VLOOKUP(AX87,'サイズ一覧(25年）'!$D:$AM,34,0))</f>
        <v>13700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IF(E88="","",VLOOKUP(E88,'サイズ一覧(25年）'!$D:$AM,34,0))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IF(H88="","",VLOOKUP(H88,'サイズ一覧(25年）'!$D:$AM,34,0))</f>
        <v>38700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IF(K88="","",VLOOKUP(K88,'サイズ一覧(25年）'!$D:$AM,34,0))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IF(N88="","",VLOOKUP(N88,'サイズ一覧(25年）'!$D:$AM,34,0))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IF(AM88="","",VLOOKUP(AM88,'サイズ一覧(25年）'!$D:$AM,34,0))</f>
        <v>32900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IF(AP88="","",VLOOKUP(AP88,'サイズ一覧(25年）'!$D:$AM,34,0))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IF(AX88="","",VLOOKUP(AX88,'サイズ一覧(25年）'!$D:$AM,34,0))</f>
        <v>14400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724" t="s">
        <v>505</v>
      </c>
      <c r="D89" s="719" t="s">
        <v>506</v>
      </c>
      <c r="E89" s="721"/>
      <c r="F89" s="721" t="str">
        <f>IF(E89="","",(VLOOKUP(E89,'サイズ一覧(25年）'!$D:$AG,13,0)))</f>
        <v/>
      </c>
      <c r="G89" s="722" t="str">
        <f>IF(E89="","",VLOOKUP(E89,'サイズ一覧(25年）'!$D:$AM,34,0))</f>
        <v/>
      </c>
      <c r="H89" s="725"/>
      <c r="I89" s="721" t="str">
        <f>IF(H89="","",(VLOOKUP(H89,'サイズ一覧(25年）'!$D:$AG,13,0)))</f>
        <v/>
      </c>
      <c r="J89" s="722" t="str">
        <f>IF(H89="","",VLOOKUP(H89,'サイズ一覧(25年）'!$D:$AM,34,0))</f>
        <v/>
      </c>
      <c r="K89" s="721"/>
      <c r="L89" s="721" t="str">
        <f>IF(K89="","",(VLOOKUP(K89,'サイズ一覧(25年）'!$D:$AG,13,0)))</f>
        <v/>
      </c>
      <c r="M89" s="723" t="str">
        <f>IF(K89="","",VLOOKUP(K89,'サイズ一覧(25年）'!$D:$AM,34,0))</f>
        <v/>
      </c>
      <c r="N89" s="720" t="s">
        <v>540</v>
      </c>
      <c r="O89" s="721" t="str">
        <f>IF(N89="","",(VLOOKUP(N89,'サイズ一覧(25年）'!$D:$AG,13,0)))</f>
        <v>△★</v>
      </c>
      <c r="P89" s="722">
        <f>IF(N89="","",VLOOKUP(N89,'サイズ一覧(25年）'!$D:$AM,34,0))</f>
        <v>37500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740" t="s">
        <v>152</v>
      </c>
      <c r="AL89" s="730" t="s">
        <v>381</v>
      </c>
      <c r="AM89" s="683" t="s">
        <v>432</v>
      </c>
      <c r="AN89" s="685" t="str">
        <f>IF(AM89="","",(VLOOKUP(AM89,'サイズ一覧(25年）'!$D:$AG,13,0)))</f>
        <v/>
      </c>
      <c r="AO89" s="686">
        <f>IF(AM89="","",VLOOKUP(AM89,'サイズ一覧(25年）'!$D:$AM,34,0))</f>
        <v>34900</v>
      </c>
      <c r="AP89" s="688"/>
      <c r="AQ89" s="685" t="str">
        <f>IF(AP89="","",(VLOOKUP(AP89,'サイズ一覧(25年）'!$D:$AG,13,0)))</f>
        <v/>
      </c>
      <c r="AR89" s="696" t="str">
        <f>IF(AP89="","",VLOOKUP(AP89,'サイズ一覧(25年）'!$D:$AM,34,0))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IF(E90="","",VLOOKUP(E90,'サイズ一覧(25年）'!$D:$AM,34,0))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IF(H90="","",VLOOKUP(H90,'サイズ一覧(25年）'!$D:$AM,34,0))</f>
        <v>32300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IF(K90="","",VLOOKUP(K90,'サイズ一覧(25年）'!$D:$AM,34,0))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IF(N90="","",VLOOKUP(N90,'サイズ一覧(25年）'!$D:$AM,34,0))</f>
        <v/>
      </c>
      <c r="Q90" s="175"/>
      <c r="R90" s="1030" t="s">
        <v>413</v>
      </c>
      <c r="S90" s="1030" t="s">
        <v>414</v>
      </c>
      <c r="T90" s="1027" t="s">
        <v>937</v>
      </c>
      <c r="U90" s="992"/>
      <c r="V90" s="1027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IF(AM90="","",VLOOKUP(AM90,'サイズ一覧(25年）'!$D:$AM,34,0))</f>
        <v>36300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IF(AP90="","",VLOOKUP(AP90,'サイズ一覧(25年）'!$D:$AM,34,0))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733" t="s">
        <v>867</v>
      </c>
      <c r="D91" s="749" t="s">
        <v>536</v>
      </c>
      <c r="E91" s="685"/>
      <c r="F91" s="685" t="str">
        <f>IF(E91="","",(VLOOKUP(E91,'サイズ一覧(25年）'!$D:$AG,13,0)))</f>
        <v/>
      </c>
      <c r="G91" s="704" t="str">
        <f>IF(E91="","",VLOOKUP(E91,'サイズ一覧(25年）'!$D:$AM,34,0))</f>
        <v/>
      </c>
      <c r="H91" s="684"/>
      <c r="I91" s="685" t="str">
        <f>IF(H91="","",(VLOOKUP(H91,'サイズ一覧(25年）'!$D:$AG,13,0)))</f>
        <v/>
      </c>
      <c r="J91" s="704" t="str">
        <f>IF(H91="","",VLOOKUP(H91,'サイズ一覧(25年）'!$D:$AM,34,0))</f>
        <v/>
      </c>
      <c r="K91" s="685" t="s">
        <v>868</v>
      </c>
      <c r="L91" s="685" t="str">
        <f>IF(K91="","",(VLOOKUP(K91,'サイズ一覧(25年）'!$D:$AG,13,0)))</f>
        <v/>
      </c>
      <c r="M91" s="693">
        <f>IF(K91="","",VLOOKUP(K91,'サイズ一覧(25年）'!$D:$AM,34,0))</f>
        <v>36800</v>
      </c>
      <c r="N91" s="688"/>
      <c r="O91" s="685" t="str">
        <f>IF(N91="","",(VLOOKUP(N91,'サイズ一覧(25年）'!$D:$AG,13,0)))</f>
        <v/>
      </c>
      <c r="P91" s="750" t="str">
        <f>IF(N91="","",VLOOKUP(N91,'サイズ一覧(25年）'!$D:$AM,34,0))</f>
        <v/>
      </c>
      <c r="Q91" s="175"/>
      <c r="R91" s="996"/>
      <c r="S91" s="996"/>
      <c r="T91" s="993"/>
      <c r="U91" s="994"/>
      <c r="V91" s="103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700" t="s">
        <v>154</v>
      </c>
      <c r="AL91" s="734" t="s">
        <v>986</v>
      </c>
      <c r="AM91" s="729" t="s">
        <v>703</v>
      </c>
      <c r="AN91" s="736" t="str">
        <f>IF(AM91="","",(VLOOKUP(AM91,'サイズ一覧(25年）'!$D:$AG,13,0)))</f>
        <v/>
      </c>
      <c r="AO91" s="737">
        <f>IF(AM91="","",VLOOKUP(AM91,'サイズ一覧(25年）'!$D:$AM,34,0))</f>
        <v>37400</v>
      </c>
      <c r="AP91" s="738"/>
      <c r="AQ91" s="736" t="str">
        <f>IF(AP91="","",(VLOOKUP(AP91,'サイズ一覧(25年）'!$D:$AG,13,0)))</f>
        <v/>
      </c>
      <c r="AR91" s="739" t="str">
        <f>IF(AP91="","",VLOOKUP(AP91,'サイズ一覧(25年）'!$D:$AM,34,0))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IF(E92="","",VLOOKUP(E92,'サイズ一覧(25年）'!$D:$AM,34,0))</f>
        <v>41900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IF(H92="","",VLOOKUP(H92,'サイズ一覧(25年）'!$D:$AM,34,0))</f>
        <v>38600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IF(K92="","",VLOOKUP(K92,'サイズ一覧(25年）'!$D:$AM,34,0))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IF(N92="","",VLOOKUP(N92,'サイズ一覧(25年）'!$D:$AM,34,0))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IF(V92="","",VLOOKUP(V92,'サイズ一覧(25年）'!$D:$AM,34,0))</f>
        <v>110300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IF(AM92="","",VLOOKUP(AM92,'サイズ一覧(25年）'!$D:$AM,34,0))</f>
        <v>40900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IF(AP92="","",VLOOKUP(AP92,'サイズ一覧(25年）'!$D:$AM,34,0))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740" t="s">
        <v>1481</v>
      </c>
      <c r="D93" s="701" t="s">
        <v>1470</v>
      </c>
      <c r="E93" s="703"/>
      <c r="F93" s="703" t="str">
        <f>IF(E93="","",(VLOOKUP(E93,'サイズ一覧(25年）'!$D:$AG,13,0)))</f>
        <v/>
      </c>
      <c r="G93" s="704" t="str">
        <f>IF(E93="","",VLOOKUP(E93,'サイズ一覧(25年）'!$D:$AM,34,0))</f>
        <v/>
      </c>
      <c r="H93" s="730"/>
      <c r="I93" s="703" t="str">
        <f>IF(H93="","",(VLOOKUP(H93,'サイズ一覧(25年）'!$D:$AG,13,0)))</f>
        <v/>
      </c>
      <c r="J93" s="704" t="str">
        <f>IF(H93="","",VLOOKUP(H93,'サイズ一覧(25年）'!$D:$AM,34,0))</f>
        <v/>
      </c>
      <c r="K93" s="703" t="s">
        <v>630</v>
      </c>
      <c r="L93" s="703" t="str">
        <f>IF(K93="","",(VLOOKUP(K93,'サイズ一覧(25年）'!$D:$AG,13,0)))</f>
        <v/>
      </c>
      <c r="M93" s="693">
        <f>IF(K93="","",VLOOKUP(K93,'サイズ一覧(25年）'!$D:$AM,34,0))</f>
        <v>42000</v>
      </c>
      <c r="N93" s="702"/>
      <c r="O93" s="703" t="str">
        <f>IF(N93="","",(VLOOKUP(N93,'サイズ一覧(25年）'!$D:$AG,13,0)))</f>
        <v/>
      </c>
      <c r="P93" s="704" t="str">
        <f>IF(N93="","",VLOOKUP(N93,'サイズ一覧(25年）'!$D:$AM,34,0))</f>
        <v/>
      </c>
      <c r="Q93" s="175"/>
      <c r="R93" s="632"/>
      <c r="S93" s="633">
        <v>45</v>
      </c>
      <c r="T93" s="835" t="s">
        <v>873</v>
      </c>
      <c r="U93" s="797" t="s">
        <v>529</v>
      </c>
      <c r="V93" s="836" t="s">
        <v>878</v>
      </c>
      <c r="W93" s="797" t="str">
        <f>IF(V93="","",(VLOOKUP(V93,'サイズ一覧(25年）'!$D:$AG,13,0)))</f>
        <v>◇</v>
      </c>
      <c r="X93" s="680">
        <f>IF(V93="","",VLOOKUP(V93,'サイズ一覧(25年）'!$D:$AM,34,0))</f>
        <v>76800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673" t="s">
        <v>988</v>
      </c>
      <c r="AL93" s="833" t="s">
        <v>948</v>
      </c>
      <c r="AM93" s="711"/>
      <c r="AN93" s="675" t="str">
        <f>IF(AM93="","",(VLOOKUP(AM93,'サイズ一覧(25年）'!$D:$AG,13,0)))</f>
        <v/>
      </c>
      <c r="AO93" s="743" t="str">
        <f>IF(AM93="","",VLOOKUP(AM93,'サイズ一覧(25年）'!$D:$AM,34,0))</f>
        <v/>
      </c>
      <c r="AP93" s="674" t="s">
        <v>1102</v>
      </c>
      <c r="AQ93" s="707" t="str">
        <f>IF(AP93="","",(VLOOKUP(AP93,'サイズ一覧(25年）'!$D:$AG,13,0)))</f>
        <v/>
      </c>
      <c r="AR93" s="834">
        <f>IF(AP93="","",VLOOKUP(AP93,'サイズ一覧(25年）'!$D:$AM,34,0))</f>
        <v>33300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IF(E94="","",VLOOKUP(E94,'サイズ一覧(25年）'!$D:$AM,34,0))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IF(H94="","",VLOOKUP(H94,'サイズ一覧(25年）'!$D:$AM,34,0))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IF(K94="","",VLOOKUP(K94,'サイズ一覧(25年）'!$D:$AM,34,0))</f>
        <v>47700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IF(N94="","",VLOOKUP(N94,'サイズ一覧(25年）'!$D:$AM,34,0))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IF(V94="","",VLOOKUP(V94,'サイズ一覧(25年）'!$D:$AM,34,0))</f>
        <v>72500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IF(AM94="","",VLOOKUP(AM94,'サイズ一覧(25年）'!$D:$AM,34,0))</f>
        <v>33200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IF(AP94="","",VLOOKUP(AP94,'サイズ一覧(25年）'!$D:$AM,34,0))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667" t="s">
        <v>509</v>
      </c>
      <c r="D95" s="668" t="s">
        <v>510</v>
      </c>
      <c r="E95" s="707" t="s">
        <v>1780</v>
      </c>
      <c r="F95" s="707" t="str">
        <f>IF(E95="","",(VLOOKUP(E95,'サイズ一覧(25年）'!$D:$AG,13,0)))</f>
        <v>⑨</v>
      </c>
      <c r="G95" s="671">
        <f>IF(E95="","",VLOOKUP(E95,'サイズ一覧(25年）'!$D:$AM,34,0))</f>
        <v>39000</v>
      </c>
      <c r="H95" s="705" t="s">
        <v>1186</v>
      </c>
      <c r="I95" s="707" t="str">
        <f>IF(H95="","",(VLOOKUP(H95,'サイズ一覧(25年）'!$D:$AG,13,0)))</f>
        <v/>
      </c>
      <c r="J95" s="671">
        <f>IF(H95="","",VLOOKUP(H95,'サイズ一覧(25年）'!$D:$AM,34,0))</f>
        <v>36600</v>
      </c>
      <c r="K95" s="707"/>
      <c r="L95" s="707" t="str">
        <f>IF(K95="","",(VLOOKUP(K95,'サイズ一覧(25年）'!$D:$AG,13,0)))</f>
        <v/>
      </c>
      <c r="M95" s="670" t="str">
        <f>IF(K95="","",VLOOKUP(K95,'サイズ一覧(25年）'!$D:$AM,34,0))</f>
        <v/>
      </c>
      <c r="N95" s="709"/>
      <c r="O95" s="707" t="str">
        <f>IF(N95="","",(VLOOKUP(N95,'サイズ一覧(25年）'!$D:$AG,13,0)))</f>
        <v/>
      </c>
      <c r="P95" s="671" t="str">
        <f>IF(N95="","",VLOOKUP(N95,'サイズ一覧(25年）'!$D:$AM,34,0))</f>
        <v/>
      </c>
      <c r="Q95" s="175"/>
      <c r="R95" s="630">
        <v>18</v>
      </c>
      <c r="S95" s="631">
        <v>50</v>
      </c>
      <c r="T95" s="771" t="s">
        <v>285</v>
      </c>
      <c r="U95" s="707" t="s">
        <v>286</v>
      </c>
      <c r="V95" s="709" t="s">
        <v>287</v>
      </c>
      <c r="W95" s="707" t="str">
        <f>IF(V95="","",(VLOOKUP(V95,'サイズ一覧(25年）'!$D:$AG,13,0)))</f>
        <v/>
      </c>
      <c r="X95" s="708">
        <f>IF(V95="","",VLOOKUP(V95,'サイズ一覧(25年）'!$D:$AM,34,0))</f>
        <v>63100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IF(E96="","",VLOOKUP(E96,'サイズ一覧(25年）'!$D:$AM,34,0))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IF(H96="","",VLOOKUP(H96,'サイズ一覧(25年）'!$D:$AM,34,0))</f>
        <v>39500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IF(K96="","",VLOOKUP(K96,'サイズ一覧(25年）'!$D:$AM,34,0))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IF(N96="","",VLOOKUP(N96,'サイズ一覧(25年）'!$D:$AM,34,0))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IF(V96="","",VLOOKUP(V96,'サイズ一覧(25年）'!$D:$AM,34,0))</f>
        <v>52300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718"/>
      <c r="D97" s="701" t="s">
        <v>502</v>
      </c>
      <c r="E97" s="703" t="s">
        <v>1779</v>
      </c>
      <c r="F97" s="703" t="str">
        <f>IF(E97="","",(VLOOKUP(E97,'サイズ一覧(25年）'!$D:$AG,13,0)))</f>
        <v>★⑨</v>
      </c>
      <c r="G97" s="704">
        <f>IF(E97="","",VLOOKUP(E97,'サイズ一覧(25年）'!$D:$AM,34,0))</f>
        <v>41900</v>
      </c>
      <c r="H97" s="730"/>
      <c r="I97" s="703" t="str">
        <f>IF(H97="","",(VLOOKUP(H97,'サイズ一覧(25年）'!$D:$AG,13,0)))</f>
        <v/>
      </c>
      <c r="J97" s="704" t="str">
        <f>IF(H97="","",VLOOKUP(H97,'サイズ一覧(25年）'!$D:$AM,34,0))</f>
        <v/>
      </c>
      <c r="K97" s="703"/>
      <c r="L97" s="703" t="str">
        <f>IF(K97="","",(VLOOKUP(K97,'サイズ一覧(25年）'!$D:$AG,13,0)))</f>
        <v/>
      </c>
      <c r="M97" s="693" t="str">
        <f>IF(K97="","",VLOOKUP(K97,'サイズ一覧(25年）'!$D:$AM,34,0))</f>
        <v/>
      </c>
      <c r="N97" s="702"/>
      <c r="O97" s="703" t="str">
        <f>IF(N97="","",(VLOOKUP(N97,'サイズ一覧(25年）'!$D:$AG,13,0)))</f>
        <v/>
      </c>
      <c r="P97" s="704" t="str">
        <f>IF(N97="","",VLOOKUP(N97,'サイズ一覧(25年）'!$D:$AM,34,0))</f>
        <v/>
      </c>
      <c r="Q97" s="175"/>
      <c r="R97" s="636">
        <v>17</v>
      </c>
      <c r="S97" s="639">
        <v>55</v>
      </c>
      <c r="T97" s="711" t="s">
        <v>908</v>
      </c>
      <c r="U97" s="675" t="s">
        <v>533</v>
      </c>
      <c r="V97" s="674" t="s">
        <v>1120</v>
      </c>
      <c r="W97" s="675" t="str">
        <f>IF(V97="","",(VLOOKUP(V97,'サイズ一覧(25年）'!$D:$AG,13,0)))</f>
        <v/>
      </c>
      <c r="X97" s="743">
        <f>IF(V97="","",VLOOKUP(V97,'サイズ一覧(25年）'!$D:$AM,34,0))</f>
        <v>56700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IF(E98="","",VLOOKUP(E98,'サイズ一覧(25年）'!$D:$AM,34,0))</f>
        <v>44800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IF(H98="","",VLOOKUP(H98,'サイズ一覧(25年）'!$D:$AM,34,0))</f>
        <v>42200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IF(K98="","",VLOOKUP(K98,'サイズ一覧(25年）'!$D:$AM,34,0))</f>
        <v>39500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IF(N98="","",VLOOKUP(N98,'サイズ一覧(25年）'!$D:$AM,34,0))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IF(V98="","",VLOOKUP(V98,'サイズ一覧(25年）'!$D:$AM,34,0))</f>
        <v>40000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700" t="s">
        <v>1485</v>
      </c>
      <c r="D99" s="701" t="s">
        <v>538</v>
      </c>
      <c r="E99" s="703"/>
      <c r="F99" s="703" t="str">
        <f>IF(E99="","",(VLOOKUP(E99,'サイズ一覧(25年）'!$D:$AG,13,0)))</f>
        <v/>
      </c>
      <c r="G99" s="704" t="str">
        <f>IF(E99="","",VLOOKUP(E99,'サイズ一覧(25年）'!$D:$AM,34,0))</f>
        <v/>
      </c>
      <c r="H99" s="730" t="s">
        <v>1189</v>
      </c>
      <c r="I99" s="703" t="str">
        <f>IF(H99="","",(VLOOKUP(H99,'サイズ一覧(25年）'!$D:$AG,13,0)))</f>
        <v/>
      </c>
      <c r="J99" s="704">
        <f>IF(H99="","",VLOOKUP(H99,'サイズ一覧(25年）'!$D:$AM,34,0))</f>
        <v>45400</v>
      </c>
      <c r="K99" s="703"/>
      <c r="L99" s="703" t="str">
        <f>IF(K99="","",(VLOOKUP(K99,'サイズ一覧(25年）'!$D:$AG,13,0)))</f>
        <v/>
      </c>
      <c r="M99" s="693" t="str">
        <f>IF(K99="","",VLOOKUP(K99,'サイズ一覧(25年）'!$D:$AM,34,0))</f>
        <v/>
      </c>
      <c r="N99" s="702"/>
      <c r="O99" s="703" t="str">
        <f>IF(N99="","",(VLOOKUP(N99,'サイズ一覧(25年）'!$D:$AG,13,0)))</f>
        <v/>
      </c>
      <c r="P99" s="704" t="str">
        <f>IF(N99="","",VLOOKUP(N99,'サイズ一覧(25年）'!$D:$AM,34,0))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IF(E100="","",VLOOKUP(E100,'サイズ一覧(25年）'!$D:$AM,34,0))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IF(H100="","",VLOOKUP(H100,'サイズ一覧(25年）'!$D:$AM,34,0))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IF(K100="","",VLOOKUP(K100,'サイズ一覧(25年）'!$D:$AM,34,0))</f>
        <v>46600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IF(N100="","",VLOOKUP(N100,'サイズ一覧(25年）'!$D:$AM,34,0))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667" t="s">
        <v>1487</v>
      </c>
      <c r="D101" s="668" t="s">
        <v>1488</v>
      </c>
      <c r="E101" s="707"/>
      <c r="F101" s="707" t="str">
        <f>IF(E101="","",(VLOOKUP(E101,'サイズ一覧(25年）'!$D:$AG,13,0)))</f>
        <v/>
      </c>
      <c r="G101" s="671" t="str">
        <f>IF(E101="","",VLOOKUP(E101,'サイズ一覧(25年）'!$D:$AM,34,0))</f>
        <v/>
      </c>
      <c r="H101" s="705" t="s">
        <v>1827</v>
      </c>
      <c r="I101" s="707" t="str">
        <f>IF(H101="","",(VLOOKUP(H101,'サイズ一覧(25年）'!$D:$AG,13,0)))</f>
        <v/>
      </c>
      <c r="J101" s="671">
        <f>IF(H101="","",VLOOKUP(H101,'サイズ一覧(25年）'!$D:$AM,34,0))</f>
        <v>29400</v>
      </c>
      <c r="K101" s="707"/>
      <c r="L101" s="707" t="str">
        <f>IF(K101="","",(VLOOKUP(K101,'サイズ一覧(25年）'!$D:$AG,13,0)))</f>
        <v/>
      </c>
      <c r="M101" s="670" t="str">
        <f>IF(K101="","",VLOOKUP(K101,'サイズ一覧(25年）'!$D:$AM,34,0))</f>
        <v/>
      </c>
      <c r="N101" s="709"/>
      <c r="O101" s="707" t="str">
        <f>IF(N101="","",(VLOOKUP(N101,'サイズ一覧(25年）'!$D:$AG,13,0)))</f>
        <v/>
      </c>
      <c r="P101" s="671" t="str">
        <f>IF(N101="","",VLOOKUP(N101,'サイズ一覧(25年）'!$D:$AM,34,0))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IF(E102="","",VLOOKUP(E102,'サイズ一覧(25年）'!$D:$AM,34,0))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IF(H102="","",VLOOKUP(H102,'サイズ一覧(25年）'!$D:$AM,34,0))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IF(K102="","",VLOOKUP(K102,'サイズ一覧(25年）'!$D:$AM,34,0))</f>
        <v>32600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IF(N102="","",VLOOKUP(N102,'サイズ一覧(25年）'!$D:$AM,34,0))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667" t="s">
        <v>1491</v>
      </c>
      <c r="D103" s="668" t="s">
        <v>508</v>
      </c>
      <c r="E103" s="707" t="s">
        <v>1791</v>
      </c>
      <c r="F103" s="707" t="str">
        <f>IF(E103="","",(VLOOKUP(E103,'サイズ一覧(25年）'!$D:$AG,13,0)))</f>
        <v>⑨</v>
      </c>
      <c r="G103" s="671">
        <f>IF(E103="","",VLOOKUP(E103,'サイズ一覧(25年）'!$D:$AM,34,0))</f>
        <v>28100</v>
      </c>
      <c r="H103" s="705" t="s">
        <v>1828</v>
      </c>
      <c r="I103" s="707" t="str">
        <f>IF(H103="","",(VLOOKUP(H103,'サイズ一覧(25年）'!$D:$AG,13,0)))</f>
        <v/>
      </c>
      <c r="J103" s="671">
        <f>IF(H103="","",VLOOKUP(H103,'サイズ一覧(25年）'!$D:$AM,34,0))</f>
        <v>26600</v>
      </c>
      <c r="K103" s="707" t="s">
        <v>642</v>
      </c>
      <c r="L103" s="707" t="str">
        <f>IF(K103="","",(VLOOKUP(K103,'サイズ一覧(25年）'!$D:$AG,13,0)))</f>
        <v>△</v>
      </c>
      <c r="M103" s="670">
        <f>IF(K103="","",VLOOKUP(K103,'サイズ一覧(25年）'!$D:$AM,34,0))</f>
        <v>24900</v>
      </c>
      <c r="N103" s="709"/>
      <c r="O103" s="707" t="str">
        <f>IF(N103="","",(VLOOKUP(N103,'サイズ一覧(25年）'!$D:$AG,13,0)))</f>
        <v/>
      </c>
      <c r="P103" s="671" t="str">
        <f>IF(N103="","",VLOOKUP(N103,'サイズ一覧(25年）'!$D:$AM,34,0))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IF(E104="","",VLOOKUP(E104,'サイズ一覧(25年）'!$D:$AM,34,0))</f>
        <v>32100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IF(H104="","",VLOOKUP(H104,'サイズ一覧(25年）'!$D:$AM,34,0))</f>
        <v>29500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IF(K104="","",VLOOKUP(K104,'サイズ一覧(25年）'!$D:$AM,34,0))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IF(N104="","",VLOOKUP(N104,'サイズ一覧(25年）'!$D:$AM,34,0))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700" t="s">
        <v>1493</v>
      </c>
      <c r="D105" s="772" t="s">
        <v>1490</v>
      </c>
      <c r="E105" s="736" t="s">
        <v>1789</v>
      </c>
      <c r="F105" s="736" t="str">
        <f>IF(E105="","",(VLOOKUP(E105,'サイズ一覧(25年）'!$D:$AG,13,0)))</f>
        <v>⑩</v>
      </c>
      <c r="G105" s="773">
        <f>IF(E105="","",VLOOKUP(E105,'サイズ一覧(25年）'!$D:$AM,34,0))</f>
        <v>33100</v>
      </c>
      <c r="H105" s="734" t="s">
        <v>1202</v>
      </c>
      <c r="I105" s="736" t="str">
        <f>IF(H105="","",(VLOOKUP(H105,'サイズ一覧(25年）'!$D:$AG,13,0)))</f>
        <v/>
      </c>
      <c r="J105" s="773">
        <f>IF(H105="","",VLOOKUP(H105,'サイズ一覧(25年）'!$D:$AM,34,0))</f>
        <v>31300</v>
      </c>
      <c r="K105" s="736"/>
      <c r="L105" s="736" t="str">
        <f>IF(K105="","",(VLOOKUP(K105,'サイズ一覧(25年）'!$D:$AG,13,0)))</f>
        <v/>
      </c>
      <c r="M105" s="774" t="str">
        <f>IF(K105="","",VLOOKUP(K105,'サイズ一覧(25年）'!$D:$AM,34,0))</f>
        <v/>
      </c>
      <c r="N105" s="738"/>
      <c r="O105" s="736" t="str">
        <f>IF(N105="","",(VLOOKUP(N105,'サイズ一覧(25年）'!$D:$AG,13,0)))</f>
        <v/>
      </c>
      <c r="P105" s="773" t="str">
        <f>IF(N105="","",VLOOKUP(N105,'サイズ一覧(25年）'!$D:$AM,34,0))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IF(E106="","",VLOOKUP(E106,'サイズ一覧(25年）'!$D:$AM,34,0))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IF(H106="","",VLOOKUP(H106,'サイズ一覧(25年）'!$D:$AM,34,0))</f>
        <v>33100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IF(K106="","",VLOOKUP(K106,'サイズ一覧(25年）'!$D:$AM,34,0))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IF(N106="","",VLOOKUP(N106,'サイズ一覧(25年）'!$D:$AM,34,0))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724" t="s">
        <v>591</v>
      </c>
      <c r="D107" s="719" t="s">
        <v>468</v>
      </c>
      <c r="E107" s="721"/>
      <c r="F107" s="721" t="str">
        <f>IF(E107="","",(VLOOKUP(E107,'サイズ一覧(25年）'!$D:$AG,13,0)))</f>
        <v/>
      </c>
      <c r="G107" s="722" t="str">
        <f>IF(E107="","",VLOOKUP(E107,'サイズ一覧(25年）'!$D:$AM,34,0))</f>
        <v/>
      </c>
      <c r="H107" s="725"/>
      <c r="I107" s="721" t="str">
        <f>IF(H107="","",(VLOOKUP(H107,'サイズ一覧(25年）'!$D:$AG,13,0)))</f>
        <v/>
      </c>
      <c r="J107" s="722" t="str">
        <f>IF(H107="","",VLOOKUP(H107,'サイズ一覧(25年）'!$D:$AM,34,0))</f>
        <v/>
      </c>
      <c r="K107" s="721"/>
      <c r="L107" s="721" t="str">
        <f>IF(K107="","",(VLOOKUP(K107,'サイズ一覧(25年）'!$D:$AG,13,0)))</f>
        <v/>
      </c>
      <c r="M107" s="723" t="str">
        <f>IF(K107="","",VLOOKUP(K107,'サイズ一覧(25年）'!$D:$AM,34,0))</f>
        <v/>
      </c>
      <c r="N107" s="720" t="s">
        <v>544</v>
      </c>
      <c r="O107" s="721" t="str">
        <f>IF(N107="","",(VLOOKUP(N107,'サイズ一覧(25年）'!$D:$AG,13,0)))</f>
        <v>△</v>
      </c>
      <c r="P107" s="722">
        <f>IF(N107="","",VLOOKUP(N107,'サイズ一覧(25年）'!$D:$AM,34,0))</f>
        <v>31600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IF(E108="","",VLOOKUP(E108,'サイズ一覧(25年）'!$D:$AM,34,0))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IF(H108="","",VLOOKUP(H108,'サイズ一覧(25年）'!$D:$AM,34,0))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IF(K108="","",VLOOKUP(K108,'サイズ一覧(25年）'!$D:$AM,34,0))</f>
        <v>18800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IF(N108="","",VLOOKUP(N108,'サイズ一覧(25年）'!$D:$AM,34,0))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724" t="s">
        <v>1831</v>
      </c>
      <c r="D109" s="722" t="s">
        <v>1832</v>
      </c>
      <c r="E109" s="723" t="s">
        <v>1799</v>
      </c>
      <c r="F109" s="723" t="str">
        <f>IF(E109="","",(VLOOKUP(E109,'サイズ一覧(25年）'!$D:$AG,13,0)))</f>
        <v>⑨</v>
      </c>
      <c r="G109" s="722">
        <f>IF(E109="","",VLOOKUP(E109,'サイズ一覧(25年）'!$D:$AM,34,0))</f>
        <v>24200</v>
      </c>
      <c r="H109" s="785" t="s">
        <v>1216</v>
      </c>
      <c r="I109" s="723" t="str">
        <f>IF(H109="","",(VLOOKUP(H109,'サイズ一覧(25年）'!$D:$AG,13,0)))</f>
        <v/>
      </c>
      <c r="J109" s="722">
        <f>IF(H109="","",VLOOKUP(H109,'サイズ一覧(25年）'!$D:$AM,34,0))</f>
        <v>22800</v>
      </c>
      <c r="K109" s="723" t="s">
        <v>651</v>
      </c>
      <c r="L109" s="723" t="str">
        <f>IF(K109="","",(VLOOKUP(K109,'サイズ一覧(25年）'!$D:$AG,13,0)))</f>
        <v>△</v>
      </c>
      <c r="M109" s="723">
        <f>IF(K109="","",VLOOKUP(K109,'サイズ一覧(25年）'!$D:$AM,34,0))</f>
        <v>21400</v>
      </c>
      <c r="N109" s="779"/>
      <c r="O109" s="723" t="str">
        <f>IF(N109="","",(VLOOKUP(N109,'サイズ一覧(25年）'!$D:$AG,13,0)))</f>
        <v/>
      </c>
      <c r="P109" s="722" t="str">
        <f>IF(N109="","",VLOOKUP(N109,'サイズ一覧(25年）'!$D:$AM,34,0))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A1:AH1"/>
    <mergeCell ref="A8:A9"/>
    <mergeCell ref="B8:B9"/>
    <mergeCell ref="C8:D9"/>
    <mergeCell ref="E8:G8"/>
    <mergeCell ref="H8:J8"/>
    <mergeCell ref="K8:M8"/>
    <mergeCell ref="N8:P8"/>
    <mergeCell ref="R8:R9"/>
    <mergeCell ref="S8:S9"/>
    <mergeCell ref="Y9:AA9"/>
    <mergeCell ref="Y8:AA8"/>
    <mergeCell ref="AB8:AD8"/>
    <mergeCell ref="AE8:AG8"/>
    <mergeCell ref="AB9:AD9"/>
    <mergeCell ref="AE9:AG9"/>
    <mergeCell ref="E9:G9"/>
    <mergeCell ref="H9:J9"/>
    <mergeCell ref="K9:M9"/>
    <mergeCell ref="N9:P9"/>
    <mergeCell ref="V9:X9"/>
    <mergeCell ref="T8:U9"/>
    <mergeCell ref="V8:X8"/>
    <mergeCell ref="BD38:BF38"/>
    <mergeCell ref="R37:R38"/>
    <mergeCell ref="S37:S38"/>
    <mergeCell ref="V37:X37"/>
    <mergeCell ref="Y37:AA37"/>
    <mergeCell ref="AB37:AD37"/>
    <mergeCell ref="AE37:AG37"/>
    <mergeCell ref="V38:X38"/>
    <mergeCell ref="Y38:AA38"/>
    <mergeCell ref="AB38:AD38"/>
    <mergeCell ref="AE38:AG38"/>
    <mergeCell ref="AT37:AT38"/>
    <mergeCell ref="AU37:AW38"/>
    <mergeCell ref="AX37:AZ37"/>
    <mergeCell ref="BA37:BC37"/>
    <mergeCell ref="BD37:BF37"/>
    <mergeCell ref="AX38:AZ38"/>
    <mergeCell ref="BA38:BC38"/>
    <mergeCell ref="T37:U38"/>
    <mergeCell ref="AM8:AO8"/>
    <mergeCell ref="AP8:AR8"/>
    <mergeCell ref="AM9:AO9"/>
    <mergeCell ref="AP9:AR9"/>
    <mergeCell ref="AB60:AD60"/>
    <mergeCell ref="AE60:AG60"/>
    <mergeCell ref="V61:X61"/>
    <mergeCell ref="Y61:AA61"/>
    <mergeCell ref="AB61:AD61"/>
    <mergeCell ref="AE61:AG61"/>
    <mergeCell ref="R60:R61"/>
    <mergeCell ref="S60:S61"/>
    <mergeCell ref="V60:X60"/>
    <mergeCell ref="Y60:AA60"/>
    <mergeCell ref="AB77:AD77"/>
    <mergeCell ref="V78:X78"/>
    <mergeCell ref="Y78:AA78"/>
    <mergeCell ref="AB78:AD78"/>
    <mergeCell ref="Y77:AA77"/>
    <mergeCell ref="T60:U61"/>
    <mergeCell ref="R90:R91"/>
    <mergeCell ref="S90:S91"/>
    <mergeCell ref="V90:X90"/>
    <mergeCell ref="V91:X91"/>
    <mergeCell ref="R77:R78"/>
    <mergeCell ref="S77:S78"/>
    <mergeCell ref="V77:X77"/>
    <mergeCell ref="T77:U78"/>
    <mergeCell ref="T90:U91"/>
    <mergeCell ref="AI1:BG1"/>
    <mergeCell ref="BH1:CF1"/>
    <mergeCell ref="BH8:BH9"/>
    <mergeCell ref="BI8:BI9"/>
    <mergeCell ref="BJ8:BP8"/>
    <mergeCell ref="BQ8:BS8"/>
    <mergeCell ref="BT8:BY8"/>
    <mergeCell ref="BK9:BM9"/>
    <mergeCell ref="BN9:BP9"/>
    <mergeCell ref="BQ9:BS9"/>
    <mergeCell ref="BT9:BV9"/>
    <mergeCell ref="BW9:BY9"/>
    <mergeCell ref="AX9:AZ9"/>
    <mergeCell ref="BA9:BC9"/>
    <mergeCell ref="BD9:BF9"/>
    <mergeCell ref="AV8:AW9"/>
    <mergeCell ref="AX8:AZ8"/>
    <mergeCell ref="BA8:BC8"/>
    <mergeCell ref="BD8:BF8"/>
    <mergeCell ref="AT8:AT9"/>
    <mergeCell ref="AU8:AU9"/>
    <mergeCell ref="AI8:AI9"/>
    <mergeCell ref="AJ8:AJ9"/>
    <mergeCell ref="AK8:AL9"/>
    <mergeCell ref="AT56:AT57"/>
    <mergeCell ref="AU56:AU57"/>
    <mergeCell ref="AV56:AW57"/>
    <mergeCell ref="AX56:AZ56"/>
    <mergeCell ref="AX57:AZ57"/>
    <mergeCell ref="BH54:BH55"/>
    <mergeCell ref="BI54:BI55"/>
    <mergeCell ref="BJ54:BM54"/>
    <mergeCell ref="BN54:BP54"/>
    <mergeCell ref="BK55:BM55"/>
    <mergeCell ref="BN55:BP55"/>
    <mergeCell ref="BI77:BJ78"/>
    <mergeCell ref="BK77:BS77"/>
    <mergeCell ref="BK78:BM78"/>
    <mergeCell ref="BN78:BP78"/>
    <mergeCell ref="BQ78:BS78"/>
    <mergeCell ref="AT65:AT66"/>
    <mergeCell ref="AU65:AV66"/>
    <mergeCell ref="AX65:AZ65"/>
    <mergeCell ref="AX66:AZ66"/>
    <mergeCell ref="BH77:BH78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F189"/>
  <sheetViews>
    <sheetView showGridLines="0" view="pageBreakPreview" zoomScale="55" zoomScaleNormal="75" zoomScaleSheetLayoutView="55" workbookViewId="0">
      <selection activeCell="K9" sqref="K9:M9"/>
    </sheetView>
  </sheetViews>
  <sheetFormatPr defaultColWidth="8.625" defaultRowHeight="19.5" customHeight="1"/>
  <cols>
    <col min="1" max="1" width="5.5" style="137" customWidth="1"/>
    <col min="2" max="2" width="5.5" style="133" customWidth="1"/>
    <col min="3" max="3" width="16" style="165" customWidth="1"/>
    <col min="4" max="4" width="8" style="133" customWidth="1"/>
    <col min="5" max="5" width="9.875" style="133" customWidth="1"/>
    <col min="6" max="6" width="9.75" style="133" customWidth="1"/>
    <col min="7" max="7" width="12.125" style="133" customWidth="1"/>
    <col min="8" max="8" width="10" style="133" customWidth="1"/>
    <col min="9" max="9" width="9.875" style="133" customWidth="1"/>
    <col min="10" max="10" width="12.375" style="133" customWidth="1"/>
    <col min="11" max="11" width="9.125" style="133" customWidth="1"/>
    <col min="12" max="12" width="9.125" style="133" bestFit="1" customWidth="1"/>
    <col min="13" max="13" width="11.375" style="133" bestFit="1" customWidth="1"/>
    <col min="14" max="14" width="9.125" style="134" customWidth="1"/>
    <col min="15" max="15" width="8.375" style="134" bestFit="1" customWidth="1"/>
    <col min="16" max="16" width="10.75" style="134" bestFit="1" customWidth="1"/>
    <col min="17" max="17" width="2.875" style="133" customWidth="1"/>
    <col min="18" max="19" width="5.5" style="133" customWidth="1"/>
    <col min="20" max="20" width="16.5" style="133" customWidth="1"/>
    <col min="21" max="21" width="8" style="133" customWidth="1"/>
    <col min="22" max="22" width="9.125" style="133" customWidth="1"/>
    <col min="23" max="23" width="9.875" style="133" customWidth="1"/>
    <col min="24" max="24" width="12.375" style="133" customWidth="1"/>
    <col min="25" max="25" width="9.25" style="133" customWidth="1"/>
    <col min="26" max="26" width="6.75" style="133" bestFit="1" customWidth="1"/>
    <col min="27" max="27" width="12.25" style="133" customWidth="1"/>
    <col min="28" max="28" width="9.375" style="133" bestFit="1" customWidth="1"/>
    <col min="29" max="29" width="9" style="133" bestFit="1" customWidth="1"/>
    <col min="30" max="30" width="11.375" style="133" customWidth="1"/>
    <col min="31" max="31" width="9.125" style="133" customWidth="1"/>
    <col min="32" max="32" width="12.625" style="133" bestFit="1" customWidth="1"/>
    <col min="33" max="33" width="11.375" style="133" customWidth="1"/>
    <col min="34" max="34" width="2.75" style="133" customWidth="1"/>
    <col min="35" max="35" width="5.5" style="137" customWidth="1"/>
    <col min="36" max="36" width="7.125" style="137" bestFit="1" customWidth="1"/>
    <col min="37" max="37" width="17.875" style="165" customWidth="1"/>
    <col min="38" max="38" width="9.75" style="133" customWidth="1"/>
    <col min="39" max="39" width="10" style="165" customWidth="1"/>
    <col min="40" max="40" width="7.5" style="133" customWidth="1"/>
    <col min="41" max="41" width="13.75" style="133" bestFit="1" customWidth="1"/>
    <col min="42" max="42" width="10" style="133" customWidth="1"/>
    <col min="43" max="43" width="7.5" style="133" customWidth="1"/>
    <col min="44" max="44" width="11.875" style="133" bestFit="1" customWidth="1"/>
    <col min="45" max="45" width="14.625" style="133" customWidth="1"/>
    <col min="46" max="46" width="5.875" style="133" customWidth="1"/>
    <col min="47" max="47" width="5.875" style="165" customWidth="1"/>
    <col min="48" max="48" width="17.875" style="133" customWidth="1"/>
    <col min="49" max="49" width="13.125" style="133" customWidth="1"/>
    <col min="50" max="50" width="10" style="133" customWidth="1"/>
    <col min="51" max="51" width="6.75" style="133" bestFit="1" customWidth="1"/>
    <col min="52" max="52" width="11.875" style="133" bestFit="1" customWidth="1"/>
    <col min="53" max="53" width="10" style="133" customWidth="1"/>
    <col min="54" max="54" width="6.25" style="133" customWidth="1"/>
    <col min="55" max="55" width="11.875" style="133" bestFit="1" customWidth="1"/>
    <col min="56" max="56" width="10" style="133" customWidth="1"/>
    <col min="57" max="57" width="4.875" style="133" customWidth="1"/>
    <col min="58" max="58" width="16.5" style="133" bestFit="1" customWidth="1"/>
    <col min="59" max="59" width="5.25" style="134" customWidth="1"/>
    <col min="60" max="60" width="9" style="165" customWidth="1"/>
    <col min="61" max="61" width="19" style="133" customWidth="1"/>
    <col min="62" max="62" width="14.375" style="133" customWidth="1"/>
    <col min="63" max="63" width="10.75" style="133" customWidth="1"/>
    <col min="64" max="64" width="9" style="133" bestFit="1" customWidth="1"/>
    <col min="65" max="65" width="11.875" style="133" bestFit="1" customWidth="1"/>
    <col min="66" max="66" width="10.75" style="133" customWidth="1"/>
    <col min="67" max="67" width="4.375" style="133" bestFit="1" customWidth="1"/>
    <col min="68" max="68" width="11.875" style="133" bestFit="1" customWidth="1"/>
    <col min="69" max="69" width="10.75" style="133" customWidth="1"/>
    <col min="70" max="70" width="9" style="133" bestFit="1" customWidth="1"/>
    <col min="71" max="71" width="11.875" style="133" bestFit="1" customWidth="1"/>
    <col min="72" max="72" width="10.75" style="133" customWidth="1"/>
    <col min="73" max="73" width="6" style="133" customWidth="1"/>
    <col min="74" max="74" width="11.875" style="133" bestFit="1" customWidth="1"/>
    <col min="75" max="75" width="10.75" style="133" customWidth="1"/>
    <col min="76" max="76" width="6" style="133" customWidth="1"/>
    <col min="77" max="77" width="11.875" style="133" bestFit="1" customWidth="1"/>
    <col min="78" max="81" width="8.625" style="133"/>
    <col min="82" max="82" width="6.875" style="133" customWidth="1"/>
    <col min="83" max="83" width="11.25" style="133" bestFit="1" customWidth="1"/>
    <col min="84" max="84" width="3.75" style="133" customWidth="1"/>
    <col min="85" max="16384" width="8.625" style="133"/>
  </cols>
  <sheetData>
    <row r="1" spans="1:84" s="132" customFormat="1" ht="37.5">
      <c r="A1" s="1037" t="s">
        <v>1757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37" t="str">
        <f>A1</f>
        <v>2025年9月  ヨコハマ・スタッドレスタイヤ 参考卸価格表</v>
      </c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37" t="str">
        <f>A1</f>
        <v>2025年9月  ヨコハマ・スタッドレスタイヤ 参考卸価格表</v>
      </c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</row>
    <row r="2" spans="1:84" s="132" customFormat="1" ht="21" customHeight="1">
      <c r="A2" s="248"/>
      <c r="B2" s="248"/>
      <c r="C2" s="161"/>
      <c r="D2" s="250"/>
      <c r="E2" s="250"/>
      <c r="F2" s="250"/>
      <c r="G2" s="250"/>
      <c r="H2" s="250"/>
      <c r="I2" s="173"/>
      <c r="J2" s="250"/>
      <c r="K2" s="251"/>
      <c r="L2" s="172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662">
        <v>45901</v>
      </c>
      <c r="AG2" s="662"/>
      <c r="AH2" s="251"/>
      <c r="AI2" s="248"/>
      <c r="AJ2" s="248"/>
      <c r="AK2" s="161"/>
      <c r="AL2" s="251"/>
      <c r="AM2" s="161"/>
      <c r="AN2" s="251"/>
      <c r="AO2" s="251"/>
      <c r="AP2" s="251"/>
      <c r="AQ2" s="251"/>
      <c r="AR2" s="251"/>
      <c r="AS2" s="251"/>
      <c r="AT2" s="251"/>
      <c r="AU2" s="161"/>
      <c r="AV2" s="251"/>
      <c r="AW2" s="251"/>
      <c r="AX2" s="251"/>
      <c r="AY2" s="251"/>
      <c r="AZ2" s="251"/>
      <c r="BA2" s="251"/>
      <c r="BB2" s="251"/>
      <c r="BC2" s="251"/>
      <c r="BD2" s="251"/>
      <c r="BE2" s="662">
        <f>AF2</f>
        <v>45901</v>
      </c>
      <c r="BF2" s="662"/>
      <c r="BG2" s="251"/>
      <c r="BH2" s="177"/>
      <c r="BI2" s="252"/>
      <c r="BJ2" s="252"/>
      <c r="BK2" s="252"/>
      <c r="BL2" s="252"/>
      <c r="BM2" s="252"/>
      <c r="BN2" s="252"/>
      <c r="BO2" s="252"/>
      <c r="BP2" s="252"/>
      <c r="BQ2" s="252"/>
      <c r="BR2" s="253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662">
        <f>AF2</f>
        <v>45901</v>
      </c>
      <c r="CE2" s="662"/>
      <c r="CF2" s="143"/>
    </row>
    <row r="3" spans="1:84" ht="21" customHeight="1">
      <c r="C3" s="162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45" t="s">
        <v>408</v>
      </c>
      <c r="AH3" s="134"/>
      <c r="AI3" s="135"/>
      <c r="AJ3" s="135"/>
      <c r="AK3" s="162"/>
      <c r="AL3" s="134"/>
      <c r="AM3" s="162"/>
      <c r="AN3" s="134"/>
      <c r="AO3" s="134"/>
      <c r="AP3" s="134"/>
      <c r="AQ3" s="134"/>
      <c r="AR3" s="134"/>
      <c r="AS3" s="134"/>
      <c r="AT3" s="134"/>
      <c r="AU3" s="162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45" t="s">
        <v>408</v>
      </c>
      <c r="BH3" s="177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240" t="s">
        <v>408</v>
      </c>
      <c r="CF3" s="145"/>
    </row>
    <row r="4" spans="1:84" ht="21" customHeight="1">
      <c r="C4" s="162"/>
      <c r="D4" s="134"/>
      <c r="E4" s="134"/>
      <c r="F4" s="134"/>
      <c r="G4" s="134"/>
      <c r="H4" s="134"/>
      <c r="I4" s="134"/>
      <c r="J4" s="134"/>
      <c r="K4" s="134"/>
      <c r="L4" s="134"/>
      <c r="M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5"/>
      <c r="AK4" s="162"/>
      <c r="AL4" s="134"/>
      <c r="AM4" s="162"/>
      <c r="AN4" s="134"/>
      <c r="AO4" s="134"/>
      <c r="AP4" s="134"/>
      <c r="AQ4" s="134"/>
      <c r="AR4" s="134"/>
      <c r="AS4" s="134"/>
      <c r="AT4" s="134"/>
      <c r="AU4" s="162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X4" s="137"/>
      <c r="BY4" s="137"/>
    </row>
    <row r="5" spans="1:84" ht="21" customHeight="1">
      <c r="C5" s="162"/>
      <c r="D5" s="134"/>
      <c r="E5" s="134"/>
      <c r="F5" s="134"/>
      <c r="G5" s="134"/>
      <c r="H5" s="134"/>
      <c r="I5" s="134"/>
      <c r="J5" s="134"/>
      <c r="K5" s="134"/>
      <c r="L5" s="134"/>
      <c r="M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5"/>
      <c r="AK5" s="162"/>
      <c r="AL5" s="134"/>
      <c r="AM5" s="162"/>
      <c r="AN5" s="134"/>
      <c r="AO5" s="134"/>
      <c r="AP5" s="134"/>
      <c r="AQ5" s="134"/>
      <c r="AR5" s="134"/>
      <c r="AS5" s="134"/>
      <c r="AT5" s="134"/>
      <c r="AU5" s="162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</row>
    <row r="6" spans="1:84" ht="21" customHeight="1">
      <c r="C6" s="162"/>
      <c r="D6" s="134"/>
      <c r="E6" s="134"/>
      <c r="F6" s="134"/>
      <c r="G6" s="134"/>
      <c r="H6" s="134"/>
      <c r="I6" s="134"/>
      <c r="J6" s="134"/>
      <c r="K6" s="134"/>
      <c r="L6" s="134"/>
      <c r="M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5"/>
      <c r="AK6" s="162"/>
      <c r="AL6" s="134"/>
      <c r="AM6" s="162"/>
      <c r="AN6" s="134"/>
      <c r="AO6" s="134"/>
      <c r="AP6" s="134"/>
      <c r="AQ6" s="134"/>
      <c r="AR6" s="134"/>
      <c r="AS6" s="134"/>
      <c r="AT6" s="134"/>
      <c r="AU6" s="162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</row>
    <row r="7" spans="1:84" ht="21" customHeight="1">
      <c r="A7" s="201" t="s">
        <v>871</v>
      </c>
      <c r="B7" s="179"/>
      <c r="C7" s="180"/>
      <c r="D7" s="181"/>
      <c r="E7" s="181"/>
      <c r="F7" s="181"/>
      <c r="G7" s="181"/>
      <c r="H7" s="181"/>
      <c r="I7" s="134"/>
      <c r="J7" s="134"/>
      <c r="K7" s="136"/>
      <c r="L7" s="136"/>
      <c r="M7" s="136"/>
      <c r="Q7" s="134"/>
      <c r="R7" s="142" t="s">
        <v>1634</v>
      </c>
      <c r="S7" s="194"/>
      <c r="T7" s="195"/>
      <c r="U7" s="166"/>
      <c r="V7" s="166"/>
      <c r="W7" s="166"/>
      <c r="X7" s="166"/>
      <c r="Y7" s="166"/>
      <c r="Z7" s="166"/>
      <c r="AA7" s="166"/>
      <c r="AB7" s="194"/>
      <c r="AC7" s="194"/>
      <c r="AD7" s="194"/>
      <c r="AE7" s="63"/>
      <c r="AF7" s="175"/>
      <c r="AG7" s="182"/>
      <c r="AH7" s="134"/>
      <c r="AI7" s="163" t="s">
        <v>410</v>
      </c>
      <c r="AL7" s="136"/>
      <c r="AM7" s="163"/>
      <c r="AN7" s="136"/>
      <c r="AO7" s="136"/>
      <c r="AP7" s="136"/>
      <c r="AQ7" s="136"/>
      <c r="AR7" s="136"/>
      <c r="AT7" s="136" t="s">
        <v>410</v>
      </c>
      <c r="AV7" s="165"/>
      <c r="AW7" s="136"/>
      <c r="AX7" s="163"/>
      <c r="AY7" s="136"/>
      <c r="AZ7" s="136"/>
      <c r="BA7" s="136"/>
      <c r="BB7" s="136"/>
      <c r="BC7" s="136"/>
      <c r="BH7" s="178" t="s">
        <v>412</v>
      </c>
      <c r="BZ7" s="134"/>
    </row>
    <row r="8" spans="1:84" s="134" customFormat="1" ht="21" customHeight="1">
      <c r="A8" s="1030" t="s">
        <v>413</v>
      </c>
      <c r="B8" s="1030" t="s">
        <v>414</v>
      </c>
      <c r="C8" s="1027" t="s">
        <v>937</v>
      </c>
      <c r="D8" s="992"/>
      <c r="E8" s="1027" t="s">
        <v>1457</v>
      </c>
      <c r="F8" s="1023"/>
      <c r="G8" s="1024"/>
      <c r="H8" s="1027" t="s">
        <v>587</v>
      </c>
      <c r="I8" s="1013"/>
      <c r="J8" s="992"/>
      <c r="K8" s="1027" t="s">
        <v>587</v>
      </c>
      <c r="L8" s="1013"/>
      <c r="M8" s="992"/>
      <c r="N8" s="1027" t="s">
        <v>587</v>
      </c>
      <c r="O8" s="1013"/>
      <c r="P8" s="992"/>
      <c r="Q8" s="139"/>
      <c r="R8" s="1030" t="s">
        <v>413</v>
      </c>
      <c r="S8" s="1030" t="s">
        <v>414</v>
      </c>
      <c r="T8" s="1027" t="s">
        <v>937</v>
      </c>
      <c r="U8" s="992"/>
      <c r="V8" s="1027" t="s">
        <v>587</v>
      </c>
      <c r="W8" s="1023"/>
      <c r="X8" s="1024"/>
      <c r="Y8" s="1027" t="s">
        <v>587</v>
      </c>
      <c r="Z8" s="1013"/>
      <c r="AA8" s="992"/>
      <c r="AB8" s="1027" t="s">
        <v>587</v>
      </c>
      <c r="AC8" s="1013"/>
      <c r="AD8" s="992"/>
      <c r="AE8" s="1019"/>
      <c r="AF8" s="1019"/>
      <c r="AG8" s="1019"/>
      <c r="AH8" s="658"/>
      <c r="AI8" s="1030" t="s">
        <v>413</v>
      </c>
      <c r="AJ8" s="1030" t="s">
        <v>414</v>
      </c>
      <c r="AK8" s="1027" t="s">
        <v>937</v>
      </c>
      <c r="AL8" s="992"/>
      <c r="AM8" s="1027" t="s">
        <v>420</v>
      </c>
      <c r="AN8" s="1013"/>
      <c r="AO8" s="992"/>
      <c r="AP8" s="1039" t="s">
        <v>932</v>
      </c>
      <c r="AQ8" s="1021"/>
      <c r="AR8" s="1022"/>
      <c r="AS8" s="138"/>
      <c r="AT8" s="1030" t="s">
        <v>413</v>
      </c>
      <c r="AU8" s="1030" t="s">
        <v>414</v>
      </c>
      <c r="AV8" s="1027" t="s">
        <v>937</v>
      </c>
      <c r="AW8" s="992"/>
      <c r="AX8" s="1027" t="s">
        <v>1846</v>
      </c>
      <c r="AY8" s="1013"/>
      <c r="AZ8" s="992"/>
      <c r="BA8" s="1027" t="s">
        <v>932</v>
      </c>
      <c r="BB8" s="1013"/>
      <c r="BC8" s="992"/>
      <c r="BD8" s="1027" t="s">
        <v>933</v>
      </c>
      <c r="BE8" s="1013"/>
      <c r="BF8" s="992"/>
      <c r="BG8" s="239"/>
      <c r="BH8" s="1030" t="s">
        <v>413</v>
      </c>
      <c r="BI8" s="1034" t="s">
        <v>937</v>
      </c>
      <c r="BJ8" s="1038" t="s">
        <v>1845</v>
      </c>
      <c r="BK8" s="1018" t="s">
        <v>1458</v>
      </c>
      <c r="BL8" s="1018"/>
      <c r="BM8" s="1018"/>
      <c r="BN8" s="1018"/>
      <c r="BO8" s="1018"/>
      <c r="BP8" s="1018"/>
      <c r="BQ8" s="1036" t="s">
        <v>934</v>
      </c>
      <c r="BR8" s="1007"/>
      <c r="BS8" s="1008"/>
      <c r="BT8" s="1036" t="s">
        <v>930</v>
      </c>
      <c r="BU8" s="1007"/>
      <c r="BV8" s="1007"/>
      <c r="BW8" s="1007"/>
      <c r="BX8" s="1007"/>
      <c r="BY8" s="1008"/>
    </row>
    <row r="9" spans="1:84" s="134" customFormat="1" ht="21" customHeight="1">
      <c r="A9" s="996"/>
      <c r="B9" s="996"/>
      <c r="C9" s="993"/>
      <c r="D9" s="994"/>
      <c r="E9" s="1033" t="s">
        <v>1728</v>
      </c>
      <c r="F9" s="1025"/>
      <c r="G9" s="1026"/>
      <c r="H9" s="1033" t="s">
        <v>1247</v>
      </c>
      <c r="I9" s="1016"/>
      <c r="J9" s="994"/>
      <c r="K9" s="1033" t="s">
        <v>670</v>
      </c>
      <c r="L9" s="1016"/>
      <c r="M9" s="994"/>
      <c r="N9" s="1033" t="s">
        <v>466</v>
      </c>
      <c r="O9" s="1016"/>
      <c r="P9" s="994"/>
      <c r="Q9" s="139"/>
      <c r="R9" s="996"/>
      <c r="S9" s="996"/>
      <c r="T9" s="993"/>
      <c r="U9" s="994"/>
      <c r="V9" s="1033" t="s">
        <v>1728</v>
      </c>
      <c r="W9" s="1025"/>
      <c r="X9" s="1026"/>
      <c r="Y9" s="1033" t="s">
        <v>1247</v>
      </c>
      <c r="Z9" s="1016"/>
      <c r="AA9" s="994"/>
      <c r="AB9" s="1033" t="s">
        <v>670</v>
      </c>
      <c r="AC9" s="1016"/>
      <c r="AD9" s="994"/>
      <c r="AE9" s="1019"/>
      <c r="AF9" s="1019"/>
      <c r="AG9" s="1019"/>
      <c r="AH9" s="658"/>
      <c r="AI9" s="996"/>
      <c r="AJ9" s="996"/>
      <c r="AK9" s="993"/>
      <c r="AL9" s="994"/>
      <c r="AM9" s="1033" t="s">
        <v>424</v>
      </c>
      <c r="AN9" s="1016"/>
      <c r="AO9" s="994"/>
      <c r="AP9" s="1033" t="s">
        <v>935</v>
      </c>
      <c r="AQ9" s="1016"/>
      <c r="AR9" s="994"/>
      <c r="AS9" s="138"/>
      <c r="AT9" s="996"/>
      <c r="AU9" s="996"/>
      <c r="AV9" s="993"/>
      <c r="AW9" s="994"/>
      <c r="AX9" s="1033" t="s">
        <v>424</v>
      </c>
      <c r="AY9" s="1016"/>
      <c r="AZ9" s="994"/>
      <c r="BA9" s="1033" t="s">
        <v>935</v>
      </c>
      <c r="BB9" s="1016"/>
      <c r="BC9" s="994"/>
      <c r="BD9" s="1033" t="s">
        <v>936</v>
      </c>
      <c r="BE9" s="1016"/>
      <c r="BF9" s="994"/>
      <c r="BG9" s="192"/>
      <c r="BH9" s="996"/>
      <c r="BI9" s="1004"/>
      <c r="BJ9" s="837" t="s">
        <v>938</v>
      </c>
      <c r="BK9" s="1036" t="s">
        <v>939</v>
      </c>
      <c r="BL9" s="1007"/>
      <c r="BM9" s="1008"/>
      <c r="BN9" s="1029" t="s">
        <v>941</v>
      </c>
      <c r="BO9" s="1001"/>
      <c r="BP9" s="1002"/>
      <c r="BQ9" s="1036" t="s">
        <v>940</v>
      </c>
      <c r="BR9" s="1007"/>
      <c r="BS9" s="1008"/>
      <c r="BT9" s="1036" t="s">
        <v>939</v>
      </c>
      <c r="BU9" s="1007"/>
      <c r="BV9" s="1008"/>
      <c r="BW9" s="1029" t="s">
        <v>941</v>
      </c>
      <c r="BX9" s="1001"/>
      <c r="BY9" s="1002"/>
    </row>
    <row r="10" spans="1:84" s="134" customFormat="1" ht="21" customHeight="1">
      <c r="A10" s="255">
        <v>21</v>
      </c>
      <c r="B10" s="256">
        <v>35</v>
      </c>
      <c r="C10" s="257" t="s">
        <v>1322</v>
      </c>
      <c r="D10" s="258" t="s">
        <v>969</v>
      </c>
      <c r="E10" s="259"/>
      <c r="F10" s="260" t="str">
        <f>IF(E10="","",(VLOOKUP(E10,'サイズ一覧(25年）'!$D:$AG,13,0)))</f>
        <v/>
      </c>
      <c r="G10" s="261" t="str">
        <f>IF(E10="","",VLOOKUP(E10,'サイズ一覧(25年）'!$D:$AQ,38,0))</f>
        <v/>
      </c>
      <c r="H10" s="262" t="s">
        <v>1277</v>
      </c>
      <c r="I10" s="260" t="str">
        <f>IF(H10="","",(VLOOKUP(H10,'サイズ一覧(25年）'!$D:$AG,13,0)))</f>
        <v>★◇</v>
      </c>
      <c r="J10" s="261">
        <f>IF(H10="","",VLOOKUP(H10,'サイズ一覧(25年）'!$D:$AQ,38,0))</f>
        <v>138050</v>
      </c>
      <c r="K10" s="260"/>
      <c r="L10" s="260" t="str">
        <f>IF(K10="","",(VLOOKUP(K10,'サイズ一覧(25年）'!$D:$AG,13,0)))</f>
        <v/>
      </c>
      <c r="M10" s="260" t="str">
        <f>IF(K10="","",VLOOKUP(K10,'サイズ一覧(25年）'!$D:$AQ,38,0))</f>
        <v/>
      </c>
      <c r="N10" s="263"/>
      <c r="O10" s="260" t="str">
        <f>IF(N10="","",(VLOOKUP(N10,'サイズ一覧(25年）'!$D:$AG,13,0)))</f>
        <v/>
      </c>
      <c r="P10" s="261" t="str">
        <f>IF(N10="","",VLOOKUP(N10,'サイズ一覧(25年）'!$D:$AQ,38,0))</f>
        <v/>
      </c>
      <c r="Q10" s="63"/>
      <c r="R10" s="264">
        <v>19</v>
      </c>
      <c r="S10" s="265">
        <v>60</v>
      </c>
      <c r="T10" s="266" t="s">
        <v>1283</v>
      </c>
      <c r="U10" s="267" t="s">
        <v>376</v>
      </c>
      <c r="V10" s="268"/>
      <c r="W10" s="268" t="str">
        <f>IF(V10="","",(VLOOKUP(V10,'サイズ一覧(25年）'!$D:$AG,13,0)))</f>
        <v/>
      </c>
      <c r="X10" s="269" t="str">
        <f>IF(V10="","",VLOOKUP(V10,'サイズ一覧(25年）'!$D:$AQ,38,0))</f>
        <v/>
      </c>
      <c r="Y10" s="270" t="s">
        <v>1273</v>
      </c>
      <c r="Z10" s="268" t="str">
        <f>IF(Y10="","",(VLOOKUP(Y10,'サイズ一覧(25年）'!$D:$AG,13,0)))</f>
        <v>△◇</v>
      </c>
      <c r="AA10" s="271">
        <f>IF(Y10="","",VLOOKUP(Y10,'サイズ一覧(25年）'!$D:$AQ,38,0))</f>
        <v>53900</v>
      </c>
      <c r="AB10" s="273"/>
      <c r="AC10" s="272" t="str">
        <f>IF(AB10="","",(VLOOKUP(AB10,'サイズ一覧(25年）'!$D:$AG,13,0)))</f>
        <v/>
      </c>
      <c r="AD10" s="274" t="str">
        <f>IF(AB10="","",VLOOKUP(AB10,'サイズ一覧(25年）'!$D:$AQ,38,0))</f>
        <v/>
      </c>
      <c r="AE10" s="849"/>
      <c r="AF10" s="849"/>
      <c r="AG10" s="850"/>
      <c r="AH10" s="63"/>
      <c r="AI10" s="275">
        <v>23</v>
      </c>
      <c r="AJ10" s="276">
        <v>30</v>
      </c>
      <c r="AK10" s="257" t="s">
        <v>1408</v>
      </c>
      <c r="AL10" s="277" t="s">
        <v>963</v>
      </c>
      <c r="AM10" s="278" t="s">
        <v>1438</v>
      </c>
      <c r="AN10" s="259" t="str">
        <f>IF(AM10="","",(VLOOKUP(AM10,'サイズ一覧(25年）'!$D:$AG,13,0)))</f>
        <v>★</v>
      </c>
      <c r="AO10" s="279">
        <f>IF(AM10="","",VLOOKUP(AM10,'サイズ一覧(25年）'!$D:$AQ,38,0))</f>
        <v>129910</v>
      </c>
      <c r="AP10" s="280"/>
      <c r="AQ10" s="259" t="str">
        <f>IF(AP10="","",(VLOOKUP(AP10,'サイズ一覧(25年）'!$D:$AG,13,0)))</f>
        <v/>
      </c>
      <c r="AR10" s="281" t="str">
        <f>IF(AP10="","",VLOOKUP(AP10,'サイズ一覧(25年）'!$D:$AQ,38,0))</f>
        <v/>
      </c>
      <c r="AS10" s="138"/>
      <c r="AT10" s="275">
        <v>16</v>
      </c>
      <c r="AU10" s="276">
        <v>60</v>
      </c>
      <c r="AV10" s="282" t="s">
        <v>170</v>
      </c>
      <c r="AW10" s="277" t="s">
        <v>339</v>
      </c>
      <c r="AX10" s="283" t="s">
        <v>704</v>
      </c>
      <c r="AY10" s="284" t="str">
        <f>IF(AX10="","",(VLOOKUP(AX10,'サイズ一覧(25年）'!$D:$AG,13,0)))</f>
        <v/>
      </c>
      <c r="AZ10" s="285">
        <f>IF(AX10="","",VLOOKUP(AX10,'サイズ一覧(25年）'!$D:$AQ,38,0))</f>
        <v>34320</v>
      </c>
      <c r="BA10" s="284"/>
      <c r="BB10" s="284" t="str">
        <f>IF(BA10="","",(VLOOKUP(BA10,'サイズ一覧(25年）'!$D:$AG,13,0)))</f>
        <v/>
      </c>
      <c r="BC10" s="166" t="str">
        <f>IF(BA10="","",VLOOKUP(BA10,'サイズ一覧(25年）'!$D:$AQ,38,0))</f>
        <v/>
      </c>
      <c r="BD10" s="286"/>
      <c r="BE10" s="284" t="str">
        <f>IF(BD10="","",(VLOOKUP(BD10,'サイズ一覧(25年）'!$D:$AG,13,0)))</f>
        <v/>
      </c>
      <c r="BF10" s="287" t="str">
        <f>IF(BD10="","",VLOOKUP(BD10,'サイズ一覧(25年）'!$D:$AQ,38,0))</f>
        <v/>
      </c>
      <c r="BG10" s="288"/>
      <c r="BH10" s="275">
        <v>16</v>
      </c>
      <c r="BI10" s="289" t="s">
        <v>61</v>
      </c>
      <c r="BJ10" s="290" t="s">
        <v>322</v>
      </c>
      <c r="BK10" s="291"/>
      <c r="BL10" s="292" t="str">
        <f>IF(BK10="","",(VLOOKUP(BK10,'サイズ一覧(25年）'!$D:$AG,13,0)))</f>
        <v/>
      </c>
      <c r="BM10" s="293" t="str">
        <f>IF(BK10="","",VLOOKUP(BK10,'サイズ一覧(25年）'!$D:$AQ,38,0))</f>
        <v/>
      </c>
      <c r="BN10" s="294"/>
      <c r="BO10" s="292" t="str">
        <f>IF(BN10="","",(VLOOKUP(BN10,'サイズ一覧(25年）'!$D:$AG,13,0)))</f>
        <v/>
      </c>
      <c r="BP10" s="293" t="str">
        <f>IF(BN10="","",VLOOKUP(BN10,'サイズ一覧(25年）'!$D:$AQ,38,0))</f>
        <v/>
      </c>
      <c r="BQ10" s="291"/>
      <c r="BR10" s="292" t="str">
        <f>IF(BQ10="","",(VLOOKUP(BQ10,'サイズ一覧(25年）'!$D:$AG,13,0)))</f>
        <v/>
      </c>
      <c r="BS10" s="295" t="str">
        <f>IF(BQ10="","",VLOOKUP(BQ10,'サイズ一覧(25年）'!$D:$AQ,38,0))</f>
        <v/>
      </c>
      <c r="BT10" s="296" t="s">
        <v>486</v>
      </c>
      <c r="BU10" s="297" t="str">
        <f>IF(BT10="","",(VLOOKUP(BT10,'サイズ一覧(25年）'!$D:$AG,13,0)))</f>
        <v/>
      </c>
      <c r="BV10" s="298">
        <f>IF(BT10="","",VLOOKUP(BT10,'サイズ一覧(25年）'!$D:$AQ,38,0))</f>
        <v>36630</v>
      </c>
      <c r="BW10" s="291"/>
      <c r="BX10" s="292" t="str">
        <f>IF(BW10="","",(VLOOKUP(BW10,'サイズ一覧(25年）'!$D:$AG,13,0)))</f>
        <v/>
      </c>
      <c r="BY10" s="295" t="str">
        <f>IF(BW10="","",VLOOKUP(BW10,'サイズ一覧(25年）'!$D:$AQ,38,0))</f>
        <v/>
      </c>
    </row>
    <row r="11" spans="1:84" s="134" customFormat="1" ht="21" customHeight="1">
      <c r="A11" s="255"/>
      <c r="B11" s="265">
        <v>40</v>
      </c>
      <c r="C11" s="667" t="s">
        <v>1499</v>
      </c>
      <c r="D11" s="668" t="s">
        <v>500</v>
      </c>
      <c r="E11" s="707"/>
      <c r="F11" s="707" t="str">
        <f>IF(E11="","",(VLOOKUP(E11,'サイズ一覧(25年）'!$D:$AG,13,0)))</f>
        <v/>
      </c>
      <c r="G11" s="671" t="str">
        <f>IF(E11="","",VLOOKUP(E11,'サイズ一覧(25年）'!$D:$AQ,38,0))</f>
        <v/>
      </c>
      <c r="H11" s="669" t="s">
        <v>1498</v>
      </c>
      <c r="I11" s="670" t="str">
        <f>IF(H11="","",(VLOOKUP(H11,'サイズ一覧(25年）'!$D:$AG,13,0)))</f>
        <v>★◇</v>
      </c>
      <c r="J11" s="671">
        <f>IF(H11="","",VLOOKUP(H11,'サイズ一覧(25年）'!$D:$AQ,38,0))</f>
        <v>104500</v>
      </c>
      <c r="K11" s="670"/>
      <c r="L11" s="670" t="str">
        <f>IF(K11="","",(VLOOKUP(K11,'サイズ一覧(25年）'!$D:$AG,13,0)))</f>
        <v/>
      </c>
      <c r="M11" s="670" t="str">
        <f>IF(K11="","",VLOOKUP(K11,'サイズ一覧(25年）'!$D:$AQ,38,0))</f>
        <v/>
      </c>
      <c r="N11" s="672"/>
      <c r="O11" s="670" t="str">
        <f>IF(N11="","",(VLOOKUP(N11,'サイズ一覧(25年）'!$D:$AG,13,0)))</f>
        <v/>
      </c>
      <c r="P11" s="671" t="str">
        <f>IF(N11="","",VLOOKUP(N11,'サイズ一覧(25年）'!$D:$AQ,38,0))</f>
        <v/>
      </c>
      <c r="Q11" s="63"/>
      <c r="R11" s="306">
        <v>18</v>
      </c>
      <c r="S11" s="265">
        <v>60</v>
      </c>
      <c r="T11" s="700" t="s">
        <v>1126</v>
      </c>
      <c r="U11" s="701" t="s">
        <v>832</v>
      </c>
      <c r="V11" s="703" t="s">
        <v>1759</v>
      </c>
      <c r="W11" s="703" t="str">
        <f>IF(V11="","",(VLOOKUP(V11,'サイズ一覧(25年）'!$D:$AG,13,0)))</f>
        <v>★⑩</v>
      </c>
      <c r="X11" s="693">
        <f>IF(V11="","",VLOOKUP(V11,'サイズ一覧(25年）'!$D:$AQ,38,0))</f>
        <v>52690</v>
      </c>
      <c r="Y11" s="702" t="s">
        <v>1163</v>
      </c>
      <c r="Z11" s="703" t="str">
        <f>IF(Y11="","",(VLOOKUP(Y11,'サイズ一覧(25年）'!$D:$AG,13,0)))</f>
        <v>△★</v>
      </c>
      <c r="AA11" s="704">
        <f>IF(Y11="","",VLOOKUP(Y11,'サイズ一覧(25年）'!$D:$AQ,38,0))</f>
        <v>51040</v>
      </c>
      <c r="AB11" s="702"/>
      <c r="AC11" s="703" t="str">
        <f>IF(AB11="","",(VLOOKUP(AB11,'サイズ一覧(25年）'!$D:$AG,13,0)))</f>
        <v/>
      </c>
      <c r="AD11" s="704" t="str">
        <f>IF(AB11="","",VLOOKUP(AB11,'サイズ一覧(25年）'!$D:$AQ,38,0))</f>
        <v/>
      </c>
      <c r="AE11" s="849"/>
      <c r="AF11" s="849"/>
      <c r="AG11" s="849"/>
      <c r="AH11" s="63"/>
      <c r="AI11" s="310"/>
      <c r="AJ11" s="311">
        <v>35</v>
      </c>
      <c r="AK11" s="676" t="s">
        <v>1409</v>
      </c>
      <c r="AL11" s="677" t="s">
        <v>467</v>
      </c>
      <c r="AM11" s="678" t="s">
        <v>1437</v>
      </c>
      <c r="AN11" s="679" t="str">
        <f>IF(AM11="","",(VLOOKUP(AM11,'サイズ一覧(25年）'!$D:$AG,13,0)))</f>
        <v>★</v>
      </c>
      <c r="AO11" s="680">
        <f>IF(AM11="","",VLOOKUP(AM11,'サイズ一覧(25年）'!$D:$AQ,38,0))</f>
        <v>113080</v>
      </c>
      <c r="AP11" s="681"/>
      <c r="AQ11" s="679" t="str">
        <f>IF(AP11="","",(VLOOKUP(AP11,'サイズ一覧(25年）'!$D:$AG,13,0)))</f>
        <v/>
      </c>
      <c r="AR11" s="682" t="str">
        <f>IF(AP11="","",VLOOKUP(AP11,'サイズ一覧(25年）'!$D:$AQ,38,0))</f>
        <v/>
      </c>
      <c r="AS11" s="138"/>
      <c r="AT11" s="319"/>
      <c r="AU11" s="320">
        <v>65</v>
      </c>
      <c r="AV11" s="683" t="s">
        <v>63</v>
      </c>
      <c r="AW11" s="684" t="s">
        <v>325</v>
      </c>
      <c r="AX11" s="683"/>
      <c r="AY11" s="685" t="str">
        <f>IF(AX11="","",(VLOOKUP(AX11,'サイズ一覧(25年）'!$D:$AG,13,0)))</f>
        <v/>
      </c>
      <c r="AZ11" s="686" t="str">
        <f>IF(AX11="","",VLOOKUP(AX11,'サイズ一覧(25年）'!$D:$AQ,38,0))</f>
        <v/>
      </c>
      <c r="BA11" s="685" t="s">
        <v>1101</v>
      </c>
      <c r="BB11" s="685" t="str">
        <f>IF(BA11="","",(VLOOKUP(BA11,'サイズ一覧(25年）'!$D:$AG,13,0)))</f>
        <v/>
      </c>
      <c r="BC11" s="687">
        <f>IF(BA11="","",VLOOKUP(BA11,'サイズ一覧(25年）'!$D:$AQ,38,0))</f>
        <v>27830</v>
      </c>
      <c r="BD11" s="688"/>
      <c r="BE11" s="685" t="str">
        <f>IF(BD11="","",(VLOOKUP(BD11,'サイズ一覧(25年）'!$D:$AG,13,0)))</f>
        <v/>
      </c>
      <c r="BF11" s="689" t="str">
        <f>IF(BD11="","",VLOOKUP(BD11,'サイズ一覧(25年）'!$D:$AQ,38,0))</f>
        <v/>
      </c>
      <c r="BG11" s="181"/>
      <c r="BH11" s="328"/>
      <c r="BI11" s="868" t="s">
        <v>62</v>
      </c>
      <c r="BJ11" s="869" t="s">
        <v>324</v>
      </c>
      <c r="BK11" s="804" t="s">
        <v>943</v>
      </c>
      <c r="BL11" s="774" t="str">
        <f>IF(BK11="","",(VLOOKUP(BK11,'サイズ一覧(25年）'!$D:$AG,13,0)))</f>
        <v/>
      </c>
      <c r="BM11" s="748">
        <f>IF(BK11="","",VLOOKUP(BK11,'サイズ一覧(25年）'!$D:$AQ,38,0))</f>
        <v>38610</v>
      </c>
      <c r="BN11" s="870"/>
      <c r="BO11" s="774" t="str">
        <f>IF(BN11="","",(VLOOKUP(BN11,'サイズ一覧(25年）'!$D:$AG,13,0)))</f>
        <v/>
      </c>
      <c r="BP11" s="748" t="str">
        <f>IF(BN11="","",VLOOKUP(BN11,'サイズ一覧(25年）'!$D:$AQ,38,0))</f>
        <v/>
      </c>
      <c r="BQ11" s="804"/>
      <c r="BR11" s="774" t="str">
        <f>IF(BQ11="","",(VLOOKUP(BQ11,'サイズ一覧(25年）'!$D:$AG,13,0)))</f>
        <v/>
      </c>
      <c r="BS11" s="739" t="str">
        <f>IF(BQ11="","",VLOOKUP(BQ11,'サイズ一覧(25年）'!$D:$AQ,38,0))</f>
        <v/>
      </c>
      <c r="BT11" s="871"/>
      <c r="BU11" s="872" t="str">
        <f>IF(BT11="","",(VLOOKUP(BT11,'サイズ一覧(25年）'!$D:$AG,13,0)))</f>
        <v/>
      </c>
      <c r="BV11" s="873" t="str">
        <f>IF(BT11="","",VLOOKUP(BT11,'サイズ一覧(25年）'!$D:$AQ,38,0))</f>
        <v/>
      </c>
      <c r="BW11" s="804"/>
      <c r="BX11" s="774" t="str">
        <f>IF(BW11="","",(VLOOKUP(BW11,'サイズ一覧(25年）'!$D:$AG,13,0)))</f>
        <v/>
      </c>
      <c r="BY11" s="739" t="str">
        <f>IF(BW11="","",VLOOKUP(BW11,'サイズ一覧(25年）'!$D:$AQ,38,0))</f>
        <v/>
      </c>
    </row>
    <row r="12" spans="1:84" s="134" customFormat="1" ht="21" customHeight="1">
      <c r="A12" s="339"/>
      <c r="B12" s="340"/>
      <c r="C12" s="341" t="s">
        <v>1323</v>
      </c>
      <c r="D12" s="342" t="s">
        <v>876</v>
      </c>
      <c r="E12" s="284"/>
      <c r="F12" s="284" t="str">
        <f>IF(E12="","",(VLOOKUP(E12,'サイズ一覧(25年）'!$D:$AG,13,0)))</f>
        <v/>
      </c>
      <c r="G12" s="343" t="str">
        <f>IF(E12="","",VLOOKUP(E12,'サイズ一覧(25年）'!$D:$AQ,38,0))</f>
        <v/>
      </c>
      <c r="H12" s="344" t="s">
        <v>1278</v>
      </c>
      <c r="I12" s="345" t="str">
        <f>IF(H12="","",(VLOOKUP(H12,'サイズ一覧(25年）'!$D:$AG,13,0)))</f>
        <v>★◇</v>
      </c>
      <c r="J12" s="343">
        <f>IF(H12="","",VLOOKUP(H12,'サイズ一覧(25年）'!$D:$AQ,38,0))</f>
        <v>122870</v>
      </c>
      <c r="K12" s="345"/>
      <c r="L12" s="345" t="str">
        <f>IF(K12="","",(VLOOKUP(K12,'サイズ一覧(25年）'!$D:$AG,13,0)))</f>
        <v/>
      </c>
      <c r="M12" s="345" t="str">
        <f>IF(K12="","",VLOOKUP(K12,'サイズ一覧(25年）'!$D:$AQ,38,0))</f>
        <v/>
      </c>
      <c r="N12" s="346"/>
      <c r="O12" s="345" t="str">
        <f>IF(N12="","",(VLOOKUP(N12,'サイズ一覧(25年）'!$D:$AG,13,0)))</f>
        <v/>
      </c>
      <c r="P12" s="343" t="str">
        <f>IF(N12="","",VLOOKUP(N12,'サイズ一覧(25年）'!$D:$AQ,38,0))</f>
        <v/>
      </c>
      <c r="Q12" s="347"/>
      <c r="R12" s="255"/>
      <c r="S12" s="348"/>
      <c r="T12" s="500" t="s">
        <v>145</v>
      </c>
      <c r="U12" s="350" t="s">
        <v>500</v>
      </c>
      <c r="V12" s="351"/>
      <c r="W12" s="351" t="str">
        <f>IF(V12="","",(VLOOKUP(V12,'サイズ一覧(25年）'!$D:$AG,13,0)))</f>
        <v/>
      </c>
      <c r="X12" s="352" t="str">
        <f>IF(V12="","",VLOOKUP(V12,'サイズ一覧(25年）'!$D:$AQ,38,0))</f>
        <v/>
      </c>
      <c r="Y12" s="353" t="s">
        <v>1164</v>
      </c>
      <c r="Z12" s="351" t="str">
        <f>IF(Y12="","",(VLOOKUP(Y12,'サイズ一覧(25年）'!$D:$AG,13,0)))</f>
        <v>△</v>
      </c>
      <c r="AA12" s="354">
        <f>IF(Y12="","",VLOOKUP(Y12,'サイズ一覧(25年）'!$D:$AQ,38,0))</f>
        <v>49280</v>
      </c>
      <c r="AB12" s="353"/>
      <c r="AC12" s="351" t="str">
        <f>IF(AB12="","",(VLOOKUP(AB12,'サイズ一覧(25年）'!$D:$AG,13,0)))</f>
        <v/>
      </c>
      <c r="AD12" s="354" t="str">
        <f>IF(AB12="","",VLOOKUP(AB12,'サイズ一覧(25年）'!$D:$AQ,38,0))</f>
        <v/>
      </c>
      <c r="AE12" s="849"/>
      <c r="AF12" s="849"/>
      <c r="AG12" s="850"/>
      <c r="AH12" s="347"/>
      <c r="AI12" s="328">
        <v>22</v>
      </c>
      <c r="AJ12" s="320">
        <v>30</v>
      </c>
      <c r="AK12" s="355" t="s">
        <v>1331</v>
      </c>
      <c r="AL12" s="175" t="s">
        <v>942</v>
      </c>
      <c r="AM12" s="239" t="s">
        <v>1293</v>
      </c>
      <c r="AN12" s="63" t="str">
        <f>IF(AM12="","",(VLOOKUP(AM12,'サイズ一覧(25年）'!$D:$AG,13,0)))</f>
        <v>★</v>
      </c>
      <c r="AO12" s="356">
        <f>IF(AM12="","",VLOOKUP(AM12,'サイズ一覧(25年）'!$D:$AQ,38,0))</f>
        <v>118140</v>
      </c>
      <c r="AP12" s="192"/>
      <c r="AQ12" s="63" t="str">
        <f>IF(AP12="","",(VLOOKUP(AP12,'サイズ一覧(25年）'!$D:$AG,13,0)))</f>
        <v/>
      </c>
      <c r="AR12" s="357" t="str">
        <f>IF(AP12="","",VLOOKUP(AP12,'サイズ一覧(25年）'!$D:$AQ,38,0))</f>
        <v/>
      </c>
      <c r="AS12" s="138"/>
      <c r="AT12" s="319"/>
      <c r="AU12" s="311"/>
      <c r="AV12" s="358" t="s">
        <v>171</v>
      </c>
      <c r="AW12" s="359" t="s">
        <v>371</v>
      </c>
      <c r="AX12" s="358"/>
      <c r="AY12" s="268" t="str">
        <f>IF(AX12="","",(VLOOKUP(AX12,'サイズ一覧(25年）'!$D:$AG,13,0)))</f>
        <v/>
      </c>
      <c r="AZ12" s="360" t="str">
        <f>IF(AX12="","",VLOOKUP(AX12,'サイズ一覧(25年）'!$D:$AQ,38,0))</f>
        <v/>
      </c>
      <c r="BA12" s="268"/>
      <c r="BB12" s="268" t="str">
        <f>IF(BA12="","",(VLOOKUP(BA12,'サイズ一覧(25年）'!$D:$AG,13,0)))</f>
        <v/>
      </c>
      <c r="BC12" s="361" t="str">
        <f>IF(BA12="","",VLOOKUP(BA12,'サイズ一覧(25年）'!$D:$AQ,38,0))</f>
        <v/>
      </c>
      <c r="BD12" s="362" t="s">
        <v>1103</v>
      </c>
      <c r="BE12" s="268" t="str">
        <f>IF(BD12="","",(VLOOKUP(BD12,'サイズ一覧(25年）'!$D:$AG,13,0)))</f>
        <v/>
      </c>
      <c r="BF12" s="363">
        <f>IF(BD12="","",VLOOKUP(BD12,'サイズ一覧(25年）'!$D:$AQ,38,0))</f>
        <v>34320</v>
      </c>
      <c r="BG12" s="181"/>
      <c r="BH12" s="328"/>
      <c r="BI12" s="289" t="s">
        <v>326</v>
      </c>
      <c r="BJ12" s="290" t="s">
        <v>327</v>
      </c>
      <c r="BK12" s="291"/>
      <c r="BL12" s="292" t="str">
        <f>IF(BK12="","",(VLOOKUP(BK12,'サイズ一覧(25年）'!$D:$AG,13,0)))</f>
        <v/>
      </c>
      <c r="BM12" s="293" t="str">
        <f>IF(BK12="","",VLOOKUP(BK12,'サイズ一覧(25年）'!$D:$AQ,38,0))</f>
        <v/>
      </c>
      <c r="BN12" s="294"/>
      <c r="BO12" s="292" t="str">
        <f>IF(BN12="","",(VLOOKUP(BN12,'サイズ一覧(25年）'!$D:$AG,13,0)))</f>
        <v/>
      </c>
      <c r="BP12" s="293" t="str">
        <f>IF(BN12="","",VLOOKUP(BN12,'サイズ一覧(25年）'!$D:$AQ,38,0))</f>
        <v/>
      </c>
      <c r="BQ12" s="291" t="s">
        <v>945</v>
      </c>
      <c r="BR12" s="292" t="str">
        <f>IF(BQ12="","",(VLOOKUP(BQ12,'サイズ一覧(25年）'!$D:$AG,13,0)))</f>
        <v/>
      </c>
      <c r="BS12" s="295">
        <f>IF(BQ12="","",VLOOKUP(BQ12,'サイズ一覧(25年）'!$D:$AQ,38,0))</f>
        <v>31460</v>
      </c>
      <c r="BT12" s="296"/>
      <c r="BU12" s="297" t="str">
        <f>IF(BT12="","",(VLOOKUP(BT12,'サイズ一覧(25年）'!$D:$AG,13,0)))</f>
        <v/>
      </c>
      <c r="BV12" s="298" t="str">
        <f>IF(BT12="","",VLOOKUP(BT12,'サイズ一覧(25年）'!$D:$AQ,38,0))</f>
        <v/>
      </c>
      <c r="BW12" s="291"/>
      <c r="BX12" s="292" t="str">
        <f>IF(BW12="","",(VLOOKUP(BW12,'サイズ一覧(25年）'!$D:$AG,13,0)))</f>
        <v/>
      </c>
      <c r="BY12" s="295" t="str">
        <f>IF(BW12="","",VLOOKUP(BW12,'サイズ一覧(25年）'!$D:$AQ,38,0))</f>
        <v/>
      </c>
    </row>
    <row r="13" spans="1:84" s="134" customFormat="1" ht="21" customHeight="1">
      <c r="A13" s="339"/>
      <c r="B13" s="348">
        <v>45</v>
      </c>
      <c r="C13" s="667" t="s">
        <v>1324</v>
      </c>
      <c r="D13" s="668" t="s">
        <v>286</v>
      </c>
      <c r="E13" s="707" t="s">
        <v>1732</v>
      </c>
      <c r="F13" s="707" t="str">
        <f>IF(E13="","",(VLOOKUP(E13,'サイズ一覧(25年）'!$D:$AG,13,0)))</f>
        <v>⑨</v>
      </c>
      <c r="G13" s="671">
        <f>IF(E13="","",VLOOKUP(E13,'サイズ一覧(25年）'!$D:$AQ,38,0))</f>
        <v>83270</v>
      </c>
      <c r="H13" s="669" t="s">
        <v>1279</v>
      </c>
      <c r="I13" s="670" t="str">
        <f>IF(H13="","",(VLOOKUP(H13,'サイズ一覧(25年）'!$D:$AG,13,0)))</f>
        <v>△</v>
      </c>
      <c r="J13" s="671">
        <f>IF(H13="","",VLOOKUP(H13,'サイズ一覧(25年）'!$D:$AQ,38,0))</f>
        <v>76450</v>
      </c>
      <c r="K13" s="670"/>
      <c r="L13" s="670" t="str">
        <f>IF(K13="","",(VLOOKUP(K13,'サイズ一覧(25年）'!$D:$AG,13,0)))</f>
        <v/>
      </c>
      <c r="M13" s="670" t="str">
        <f>IF(K13="","",VLOOKUP(K13,'サイズ一覧(25年）'!$D:$AQ,38,0))</f>
        <v/>
      </c>
      <c r="N13" s="672"/>
      <c r="O13" s="670" t="str">
        <f>IF(N13="","",(VLOOKUP(N13,'サイズ一覧(25年）'!$D:$AG,13,0)))</f>
        <v/>
      </c>
      <c r="P13" s="671" t="str">
        <f>IF(N13="","",VLOOKUP(N13,'サイズ一覧(25年）'!$D:$AQ,38,0))</f>
        <v/>
      </c>
      <c r="Q13" s="347"/>
      <c r="R13" s="255"/>
      <c r="S13" s="348"/>
      <c r="T13" s="733"/>
      <c r="U13" s="701" t="s">
        <v>467</v>
      </c>
      <c r="V13" s="703" t="s">
        <v>1760</v>
      </c>
      <c r="W13" s="703" t="str">
        <f>IF(V13="","",(VLOOKUP(V13,'サイズ一覧(25年）'!$D:$AG,13,0)))</f>
        <v>★⑨</v>
      </c>
      <c r="X13" s="693">
        <f>IF(V13="","",VLOOKUP(V13,'サイズ一覧(25年）'!$D:$AQ,38,0))</f>
        <v>54560</v>
      </c>
      <c r="Y13" s="702"/>
      <c r="Z13" s="703" t="str">
        <f>IF(Y13="","",(VLOOKUP(Y13,'サイズ一覧(25年）'!$D:$AG,13,0)))</f>
        <v/>
      </c>
      <c r="AA13" s="704" t="str">
        <f>IF(Y13="","",VLOOKUP(Y13,'サイズ一覧(25年）'!$D:$AQ,38,0))</f>
        <v/>
      </c>
      <c r="AB13" s="702"/>
      <c r="AC13" s="703" t="str">
        <f>IF(AB13="","",(VLOOKUP(AB13,'サイズ一覧(25年）'!$D:$AG,13,0)))</f>
        <v/>
      </c>
      <c r="AD13" s="704" t="str">
        <f>IF(AB13="","",VLOOKUP(AB13,'サイズ一覧(25年）'!$D:$AQ,38,0))</f>
        <v/>
      </c>
      <c r="AE13" s="849"/>
      <c r="AF13" s="849"/>
      <c r="AG13" s="850"/>
      <c r="AH13" s="347"/>
      <c r="AI13" s="328"/>
      <c r="AJ13" s="378">
        <v>35</v>
      </c>
      <c r="AK13" s="667" t="s">
        <v>1336</v>
      </c>
      <c r="AL13" s="705" t="s">
        <v>467</v>
      </c>
      <c r="AM13" s="706" t="s">
        <v>1297</v>
      </c>
      <c r="AN13" s="707" t="str">
        <f>IF(AM13="","",(VLOOKUP(AM13,'サイズ一覧(25年）'!$D:$AG,13,0)))</f>
        <v>★</v>
      </c>
      <c r="AO13" s="708">
        <f>IF(AM13="","",VLOOKUP(AM13,'サイズ一覧(25年）'!$D:$AQ,38,0))</f>
        <v>98780</v>
      </c>
      <c r="AP13" s="709"/>
      <c r="AQ13" s="707" t="str">
        <f>IF(AP13="","",(VLOOKUP(AP13,'サイズ一覧(25年）'!$D:$AG,13,0)))</f>
        <v/>
      </c>
      <c r="AR13" s="710" t="str">
        <f>IF(AP13="","",VLOOKUP(AP13,'サイズ一覧(25年）'!$D:$AQ,38,0))</f>
        <v/>
      </c>
      <c r="AS13" s="62"/>
      <c r="AT13" s="319"/>
      <c r="AU13" s="378">
        <v>70</v>
      </c>
      <c r="AV13" s="711" t="s">
        <v>157</v>
      </c>
      <c r="AW13" s="684" t="s">
        <v>500</v>
      </c>
      <c r="AX13" s="683" t="s">
        <v>442</v>
      </c>
      <c r="AY13" s="685" t="str">
        <f>IF(AX13="","",(VLOOKUP(AX13,'サイズ一覧(25年）'!$D:$AG,13,0)))</f>
        <v/>
      </c>
      <c r="AZ13" s="686">
        <f>IF(AX13="","",VLOOKUP(AX13,'サイズ一覧(25年）'!$D:$AQ,38,0))</f>
        <v>27610</v>
      </c>
      <c r="BA13" s="685"/>
      <c r="BB13" s="685" t="str">
        <f>IF(BA13="","",(VLOOKUP(BA13,'サイズ一覧(25年）'!$D:$AG,13,0)))</f>
        <v/>
      </c>
      <c r="BC13" s="687" t="str">
        <f>IF(BA13="","",VLOOKUP(BA13,'サイズ一覧(25年）'!$D:$AQ,38,0))</f>
        <v/>
      </c>
      <c r="BD13" s="688"/>
      <c r="BE13" s="685" t="str">
        <f>IF(BD13="","",(VLOOKUP(BD13,'サイズ一覧(25年）'!$D:$AG,13,0)))</f>
        <v/>
      </c>
      <c r="BF13" s="689" t="str">
        <f>IF(BD13="","",VLOOKUP(BD13,'サイズ一覧(25年）'!$D:$AQ,38,0))</f>
        <v/>
      </c>
      <c r="BG13" s="181"/>
      <c r="BH13" s="328"/>
      <c r="BI13" s="690" t="s">
        <v>329</v>
      </c>
      <c r="BJ13" s="691" t="s">
        <v>324</v>
      </c>
      <c r="BK13" s="692" t="s">
        <v>947</v>
      </c>
      <c r="BL13" s="693" t="str">
        <f>IF(BK13="","",(VLOOKUP(BK13,'サイズ一覧(25年）'!$D:$AG,13,0)))</f>
        <v/>
      </c>
      <c r="BM13" s="694">
        <f>IF(BK13="","",VLOOKUP(BK13,'サイズ一覧(25年）'!$D:$AQ,38,0))</f>
        <v>33330</v>
      </c>
      <c r="BN13" s="695"/>
      <c r="BO13" s="693" t="str">
        <f>IF(BN13="","",(VLOOKUP(BN13,'サイズ一覧(25年）'!$D:$AG,13,0)))</f>
        <v/>
      </c>
      <c r="BP13" s="694" t="str">
        <f>IF(BN13="","",VLOOKUP(BN13,'サイズ一覧(25年）'!$D:$AQ,38,0))</f>
        <v/>
      </c>
      <c r="BQ13" s="692"/>
      <c r="BR13" s="693" t="str">
        <f>IF(BQ13="","",(VLOOKUP(BQ13,'サイズ一覧(25年）'!$D:$AG,13,0)))</f>
        <v/>
      </c>
      <c r="BS13" s="696" t="str">
        <f>IF(BQ13="","",VLOOKUP(BQ13,'サイズ一覧(25年）'!$D:$AQ,38,0))</f>
        <v/>
      </c>
      <c r="BT13" s="697"/>
      <c r="BU13" s="698" t="str">
        <f>IF(BT13="","",(VLOOKUP(BT13,'サイズ一覧(25年）'!$D:$AG,13,0)))</f>
        <v/>
      </c>
      <c r="BV13" s="699" t="str">
        <f>IF(BT13="","",VLOOKUP(BT13,'サイズ一覧(25年）'!$D:$AQ,38,0))</f>
        <v/>
      </c>
      <c r="BW13" s="692"/>
      <c r="BX13" s="693" t="str">
        <f>IF(BW13="","",(VLOOKUP(BW13,'サイズ一覧(25年）'!$D:$AG,13,0)))</f>
        <v/>
      </c>
      <c r="BY13" s="696" t="str">
        <f>IF(BW13="","",VLOOKUP(BW13,'サイズ一覧(25年）'!$D:$AQ,38,0))</f>
        <v/>
      </c>
    </row>
    <row r="14" spans="1:84" s="134" customFormat="1" ht="21" customHeight="1">
      <c r="A14" s="339"/>
      <c r="B14" s="348"/>
      <c r="C14" s="266" t="s">
        <v>1447</v>
      </c>
      <c r="D14" s="267" t="s">
        <v>969</v>
      </c>
      <c r="E14" s="268" t="s">
        <v>1731</v>
      </c>
      <c r="F14" s="268" t="str">
        <f>IF(E14="","",(VLOOKUP(E14,'サイズ一覧(25年）'!$D:$AG,13,0)))</f>
        <v>★◇⑨</v>
      </c>
      <c r="G14" s="271">
        <f>IF(E14="","",VLOOKUP(E14,'サイズ一覧(25年）'!$D:$AQ,38,0))</f>
        <v>87120</v>
      </c>
      <c r="H14" s="385" t="s">
        <v>1448</v>
      </c>
      <c r="I14" s="269" t="str">
        <f>IF(H14="","",(VLOOKUP(H14,'サイズ一覧(25年）'!$D:$AG,13,0)))</f>
        <v>△★◇</v>
      </c>
      <c r="J14" s="271">
        <f>IF(H14="","",VLOOKUP(H14,'サイズ一覧(25年）'!$D:$AQ,38,0))</f>
        <v>76560</v>
      </c>
      <c r="K14" s="269"/>
      <c r="L14" s="269" t="str">
        <f>IF(K14="","",(VLOOKUP(K14,'サイズ一覧(25年）'!$D:$AG,13,0)))</f>
        <v/>
      </c>
      <c r="M14" s="269" t="str">
        <f>IF(K14="","",VLOOKUP(K14,'サイズ一覧(25年）'!$D:$AQ,38,0))</f>
        <v/>
      </c>
      <c r="N14" s="386"/>
      <c r="O14" s="269" t="str">
        <f>IF(N14="","",(VLOOKUP(N14,'サイズ一覧(25年）'!$D:$AG,13,0)))</f>
        <v/>
      </c>
      <c r="P14" s="271" t="str">
        <f>IF(N14="","",VLOOKUP(N14,'サイズ一覧(25年）'!$D:$AQ,38,0))</f>
        <v/>
      </c>
      <c r="Q14" s="347"/>
      <c r="R14" s="387"/>
      <c r="S14" s="340"/>
      <c r="T14" s="266" t="s">
        <v>979</v>
      </c>
      <c r="U14" s="267" t="s">
        <v>942</v>
      </c>
      <c r="V14" s="268"/>
      <c r="W14" s="268" t="str">
        <f>IF(V14="","",(VLOOKUP(V14,'サイズ一覧(25年）'!$D:$AG,13,0)))</f>
        <v/>
      </c>
      <c r="X14" s="269" t="str">
        <f>IF(V14="","",VLOOKUP(V14,'サイズ一覧(25年）'!$D:$AQ,38,0))</f>
        <v/>
      </c>
      <c r="Y14" s="362" t="s">
        <v>1268</v>
      </c>
      <c r="Z14" s="268" t="str">
        <f>IF(Y14="","",(VLOOKUP(Y14,'サイズ一覧(25年）'!$D:$AG,13,0)))</f>
        <v>★◇</v>
      </c>
      <c r="AA14" s="271">
        <f>IF(Y14="","",VLOOKUP(Y14,'サイズ一覧(25年）'!$D:$AQ,38,0))</f>
        <v>52800</v>
      </c>
      <c r="AB14" s="362"/>
      <c r="AC14" s="268" t="str">
        <f>IF(AB14="","",(VLOOKUP(AB14,'サイズ一覧(25年）'!$D:$AG,13,0)))</f>
        <v/>
      </c>
      <c r="AD14" s="271" t="str">
        <f>IF(AB14="","",VLOOKUP(AB14,'サイズ一覧(25年）'!$D:$AQ,38,0))</f>
        <v/>
      </c>
      <c r="AE14" s="849"/>
      <c r="AF14" s="849"/>
      <c r="AG14" s="850"/>
      <c r="AH14" s="347"/>
      <c r="AI14" s="328"/>
      <c r="AJ14" s="320"/>
      <c r="AK14" s="388" t="s">
        <v>1332</v>
      </c>
      <c r="AL14" s="389" t="s">
        <v>946</v>
      </c>
      <c r="AM14" s="390" t="s">
        <v>1294</v>
      </c>
      <c r="AN14" s="351" t="str">
        <f>IF(AM14="","",(VLOOKUP(AM14,'サイズ一覧(25年）'!$D:$AG,13,0)))</f>
        <v>★</v>
      </c>
      <c r="AO14" s="391">
        <f>IF(AM14="","",VLOOKUP(AM14,'サイズ一覧(25年）'!$D:$AQ,38,0))</f>
        <v>102740</v>
      </c>
      <c r="AP14" s="353"/>
      <c r="AQ14" s="351" t="str">
        <f>IF(AP14="","",(VLOOKUP(AP14,'サイズ一覧(25年）'!$D:$AG,13,0)))</f>
        <v/>
      </c>
      <c r="AR14" s="369" t="str">
        <f>IF(AP14="","",VLOOKUP(AP14,'サイズ一覧(25年）'!$D:$AQ,38,0))</f>
        <v/>
      </c>
      <c r="AS14" s="62"/>
      <c r="AT14" s="319"/>
      <c r="AU14" s="320"/>
      <c r="AV14" s="392" t="s">
        <v>158</v>
      </c>
      <c r="AW14" s="393" t="s">
        <v>833</v>
      </c>
      <c r="AX14" s="394" t="s">
        <v>444</v>
      </c>
      <c r="AY14" s="395" t="str">
        <f>IF(AX14="","",(VLOOKUP(AX14,'サイズ一覧(25年）'!$D:$AG,13,0)))</f>
        <v/>
      </c>
      <c r="AZ14" s="396">
        <f>IF(AX14="","",VLOOKUP(AX14,'サイズ一覧(25年）'!$D:$AQ,38,0))</f>
        <v>28710</v>
      </c>
      <c r="BA14" s="351"/>
      <c r="BB14" s="395" t="str">
        <f>IF(BA14="","",(VLOOKUP(BA14,'サイズ一覧(25年）'!$D:$AG,13,0)))</f>
        <v/>
      </c>
      <c r="BC14" s="397" t="str">
        <f>IF(BA14="","",VLOOKUP(BA14,'サイズ一覧(25年）'!$D:$AQ,38,0))</f>
        <v/>
      </c>
      <c r="BD14" s="398"/>
      <c r="BE14" s="395" t="str">
        <f>IF(BD14="","",(VLOOKUP(BD14,'サイズ一覧(25年）'!$D:$AG,13,0)))</f>
        <v/>
      </c>
      <c r="BF14" s="399" t="str">
        <f>IF(BD14="","",VLOOKUP(BD14,'サイズ一覧(25年）'!$D:$AQ,38,0))</f>
        <v/>
      </c>
      <c r="BG14" s="181"/>
      <c r="BH14" s="328"/>
      <c r="BI14" s="364" t="s">
        <v>331</v>
      </c>
      <c r="BJ14" s="365" t="s">
        <v>332</v>
      </c>
      <c r="BK14" s="366" t="s">
        <v>949</v>
      </c>
      <c r="BL14" s="352" t="str">
        <f>IF(BK14="","",(VLOOKUP(BK14,'サイズ一覧(25年）'!$D:$AG,13,0)))</f>
        <v/>
      </c>
      <c r="BM14" s="367">
        <f>IF(BK14="","",VLOOKUP(BK14,'サイズ一覧(25年）'!$D:$AQ,38,0))</f>
        <v>35200</v>
      </c>
      <c r="BN14" s="368"/>
      <c r="BO14" s="352" t="str">
        <f>IF(BN14="","",(VLOOKUP(BN14,'サイズ一覧(25年）'!$D:$AG,13,0)))</f>
        <v/>
      </c>
      <c r="BP14" s="367" t="str">
        <f>IF(BN14="","",VLOOKUP(BN14,'サイズ一覧(25年）'!$D:$AQ,38,0))</f>
        <v/>
      </c>
      <c r="BQ14" s="366"/>
      <c r="BR14" s="352" t="str">
        <f>IF(BQ14="","",(VLOOKUP(BQ14,'サイズ一覧(25年）'!$D:$AG,13,0)))</f>
        <v/>
      </c>
      <c r="BS14" s="369" t="str">
        <f>IF(BQ14="","",VLOOKUP(BQ14,'サイズ一覧(25年）'!$D:$AQ,38,0))</f>
        <v/>
      </c>
      <c r="BT14" s="370"/>
      <c r="BU14" s="371" t="str">
        <f>IF(BT14="","",(VLOOKUP(BT14,'サイズ一覧(25年）'!$D:$AG,13,0)))</f>
        <v/>
      </c>
      <c r="BV14" s="372" t="str">
        <f>IF(BT14="","",VLOOKUP(BT14,'サイズ一覧(25年）'!$D:$AQ,38,0))</f>
        <v/>
      </c>
      <c r="BW14" s="366"/>
      <c r="BX14" s="352" t="str">
        <f>IF(BW14="","",(VLOOKUP(BW14,'サイズ一覧(25年）'!$D:$AG,13,0)))</f>
        <v/>
      </c>
      <c r="BY14" s="369" t="str">
        <f>IF(BW14="","",VLOOKUP(BW14,'サイズ一覧(25年）'!$D:$AQ,38,0))</f>
        <v/>
      </c>
    </row>
    <row r="15" spans="1:84" s="134" customFormat="1" ht="21" customHeight="1">
      <c r="A15" s="400"/>
      <c r="B15" s="256">
        <v>50</v>
      </c>
      <c r="C15" s="712" t="s">
        <v>1325</v>
      </c>
      <c r="D15" s="713" t="s">
        <v>969</v>
      </c>
      <c r="E15" s="745" t="s">
        <v>1733</v>
      </c>
      <c r="F15" s="745" t="str">
        <f>IF(E15="","",(VLOOKUP(E15,'サイズ一覧(25年）'!$D:$AG,13,0)))</f>
        <v>◇⑩</v>
      </c>
      <c r="G15" s="716">
        <f>IF(E15="","",VLOOKUP(E15,'サイズ一覧(25年）'!$D:$AQ,38,0))</f>
        <v>78870</v>
      </c>
      <c r="H15" s="714" t="s">
        <v>1326</v>
      </c>
      <c r="I15" s="715" t="str">
        <f>IF(H15="","",(VLOOKUP(H15,'サイズ一覧(25年）'!$D:$AG,13,0)))</f>
        <v>△◇</v>
      </c>
      <c r="J15" s="716">
        <f>IF(H15="","",VLOOKUP(H15,'サイズ一覧(25年）'!$D:$AQ,38,0))</f>
        <v>76010</v>
      </c>
      <c r="K15" s="715"/>
      <c r="L15" s="715" t="str">
        <f>IF(K15="","",(VLOOKUP(K15,'サイズ一覧(25年）'!$D:$AG,13,0)))</f>
        <v/>
      </c>
      <c r="M15" s="715" t="str">
        <f>IF(K15="","",VLOOKUP(K15,'サイズ一覧(25年）'!$D:$AQ,38,0))</f>
        <v/>
      </c>
      <c r="N15" s="717"/>
      <c r="O15" s="715" t="str">
        <f>IF(N15="","",(VLOOKUP(N15,'サイズ一覧(25年）'!$D:$AG,13,0)))</f>
        <v/>
      </c>
      <c r="P15" s="716" t="str">
        <f>IF(N15="","",VLOOKUP(N15,'サイズ一覧(25年）'!$D:$AQ,38,0))</f>
        <v/>
      </c>
      <c r="Q15" s="63"/>
      <c r="R15" s="255">
        <v>17</v>
      </c>
      <c r="S15" s="348">
        <v>60</v>
      </c>
      <c r="T15" s="718" t="s">
        <v>1125</v>
      </c>
      <c r="U15" s="749" t="s">
        <v>506</v>
      </c>
      <c r="V15" s="685"/>
      <c r="W15" s="685" t="str">
        <f>IF(V15="","",(VLOOKUP(V15,'サイズ一覧(25年）'!$D:$AG,13,0)))</f>
        <v/>
      </c>
      <c r="X15" s="751" t="str">
        <f>IF(V15="","",VLOOKUP(V15,'サイズ一覧(25年）'!$D:$AQ,38,0))</f>
        <v/>
      </c>
      <c r="Y15" s="688" t="s">
        <v>1179</v>
      </c>
      <c r="Z15" s="685" t="str">
        <f>IF(Y15="","",(VLOOKUP(Y15,'サイズ一覧(25年）'!$D:$AG,13,0)))</f>
        <v/>
      </c>
      <c r="AA15" s="750">
        <f>IF(Y15="","",VLOOKUP(Y15,'サイズ一覧(25年）'!$D:$AQ,38,0))</f>
        <v>41470</v>
      </c>
      <c r="AB15" s="688" t="s">
        <v>1124</v>
      </c>
      <c r="AC15" s="685" t="str">
        <f>IF(AB15="","",(VLOOKUP(AB15,'サイズ一覧(25年）'!$D:$AG,13,0)))</f>
        <v>△</v>
      </c>
      <c r="AD15" s="750">
        <f>IF(AB15="","",VLOOKUP(AB15,'サイズ一覧(25年）'!$D:$AQ,38,0))</f>
        <v>38720</v>
      </c>
      <c r="AE15" s="849"/>
      <c r="AF15" s="849"/>
      <c r="AG15" s="850"/>
      <c r="AH15" s="63"/>
      <c r="AI15" s="328"/>
      <c r="AJ15" s="311"/>
      <c r="AK15" s="724" t="s">
        <v>1413</v>
      </c>
      <c r="AL15" s="725" t="s">
        <v>749</v>
      </c>
      <c r="AM15" s="726" t="s">
        <v>1443</v>
      </c>
      <c r="AN15" s="721" t="str">
        <f>IF(AM15="","",(VLOOKUP(AM15,'サイズ一覧(25年）'!$D:$AG,13,0)))</f>
        <v>★</v>
      </c>
      <c r="AO15" s="727">
        <f>IF(AM15="","",VLOOKUP(AM15,'サイズ一覧(25年）'!$D:$AQ,38,0))</f>
        <v>105820</v>
      </c>
      <c r="AP15" s="720"/>
      <c r="AQ15" s="721" t="str">
        <f>IF(AP15="","",(VLOOKUP(AP15,'サイズ一覧(25年）'!$D:$AG,13,0)))</f>
        <v/>
      </c>
      <c r="AR15" s="728" t="str">
        <f>IF(AP15="","",VLOOKUP(AP15,'サイズ一覧(25年）'!$D:$AQ,38,0))</f>
        <v/>
      </c>
      <c r="AS15" s="62"/>
      <c r="AT15" s="319"/>
      <c r="AU15" s="320"/>
      <c r="AV15" s="729" t="s">
        <v>159</v>
      </c>
      <c r="AW15" s="730" t="s">
        <v>946</v>
      </c>
      <c r="AX15" s="731" t="s">
        <v>446</v>
      </c>
      <c r="AY15" s="703" t="str">
        <f>IF(AX15="","",(VLOOKUP(AX15,'サイズ一覧(25年）'!$D:$AG,13,0)))</f>
        <v/>
      </c>
      <c r="AZ15" s="732">
        <f>IF(AX15="","",VLOOKUP(AX15,'サイズ一覧(25年）'!$D:$AQ,38,0))</f>
        <v>29920</v>
      </c>
      <c r="BA15" s="703"/>
      <c r="BB15" s="685" t="str">
        <f>IF(BA15="","",(VLOOKUP(BA15,'サイズ一覧(25年）'!$D:$AG,13,0)))</f>
        <v/>
      </c>
      <c r="BC15" s="694" t="str">
        <f>IF(BA15="","",VLOOKUP(BA15,'サイズ一覧(25年）'!$D:$AQ,38,0))</f>
        <v/>
      </c>
      <c r="BD15" s="702"/>
      <c r="BE15" s="703" t="str">
        <f>IF(BD15="","",(VLOOKUP(BD15,'サイズ一覧(25年）'!$D:$AG,13,0)))</f>
        <v/>
      </c>
      <c r="BF15" s="696" t="str">
        <f>IF(BD15="","",VLOOKUP(BD15,'サイズ一覧(25年）'!$D:$AQ,38,0))</f>
        <v/>
      </c>
      <c r="BG15" s="181"/>
      <c r="BH15" s="328"/>
      <c r="BI15" s="777" t="s">
        <v>158</v>
      </c>
      <c r="BJ15" s="778" t="s">
        <v>334</v>
      </c>
      <c r="BK15" s="779" t="s">
        <v>950</v>
      </c>
      <c r="BL15" s="723" t="str">
        <f>IF(BK15="","",(VLOOKUP(BK15,'サイズ一覧(25年）'!$D:$AG,13,0)))</f>
        <v/>
      </c>
      <c r="BM15" s="780">
        <f>IF(BK15="","",VLOOKUP(BK15,'サイズ一覧(25年）'!$D:$AQ,38,0))</f>
        <v>39270</v>
      </c>
      <c r="BN15" s="781"/>
      <c r="BO15" s="723" t="str">
        <f>IF(BN15="","",(VLOOKUP(BN15,'サイズ一覧(25年）'!$D:$AG,13,0)))</f>
        <v/>
      </c>
      <c r="BP15" s="780" t="str">
        <f>IF(BN15="","",VLOOKUP(BN15,'サイズ一覧(25年）'!$D:$AQ,38,0))</f>
        <v/>
      </c>
      <c r="BQ15" s="779"/>
      <c r="BR15" s="723" t="str">
        <f>IF(BQ15="","",(VLOOKUP(BQ15,'サイズ一覧(25年）'!$D:$AG,13,0)))</f>
        <v/>
      </c>
      <c r="BS15" s="728" t="str">
        <f>IF(BQ15="","",VLOOKUP(BQ15,'サイズ一覧(25年）'!$D:$AQ,38,0))</f>
        <v/>
      </c>
      <c r="BT15" s="782"/>
      <c r="BU15" s="783" t="str">
        <f>IF(BT15="","",(VLOOKUP(BT15,'サイズ一覧(25年）'!$D:$AG,13,0)))</f>
        <v/>
      </c>
      <c r="BV15" s="784" t="str">
        <f>IF(BT15="","",VLOOKUP(BT15,'サイズ一覧(25年）'!$D:$AQ,38,0))</f>
        <v/>
      </c>
      <c r="BW15" s="779"/>
      <c r="BX15" s="723" t="str">
        <f>IF(BW15="","",(VLOOKUP(BW15,'サイズ一覧(25年）'!$D:$AG,13,0)))</f>
        <v/>
      </c>
      <c r="BY15" s="728" t="str">
        <f>IF(BW15="","",VLOOKUP(BW15,'サイズ一覧(25年）'!$D:$AQ,38,0))</f>
        <v/>
      </c>
    </row>
    <row r="16" spans="1:84" s="134" customFormat="1" ht="21" customHeight="1">
      <c r="A16" s="255">
        <v>20</v>
      </c>
      <c r="B16" s="265">
        <v>30</v>
      </c>
      <c r="C16" s="341" t="s">
        <v>1381</v>
      </c>
      <c r="D16" s="342" t="s">
        <v>969</v>
      </c>
      <c r="E16" s="284"/>
      <c r="F16" s="284" t="str">
        <f>IF(E16="","",(VLOOKUP(E16,'サイズ一覧(25年）'!$D:$AG,13,0)))</f>
        <v/>
      </c>
      <c r="G16" s="343" t="str">
        <f>IF(E16="","",VLOOKUP(E16,'サイズ一覧(25年）'!$D:$AQ,38,0))</f>
        <v/>
      </c>
      <c r="H16" s="344" t="s">
        <v>1380</v>
      </c>
      <c r="I16" s="345" t="str">
        <f>IF(H16="","",(VLOOKUP(H16,'サイズ一覧(25年）'!$D:$AG,13,0)))</f>
        <v>★◇</v>
      </c>
      <c r="J16" s="343">
        <f>IF(H16="","",VLOOKUP(H16,'サイズ一覧(25年）'!$D:$AQ,38,0))</f>
        <v>129250</v>
      </c>
      <c r="K16" s="345"/>
      <c r="L16" s="345" t="str">
        <f>IF(K16="","",(VLOOKUP(K16,'サイズ一覧(25年）'!$D:$AG,13,0)))</f>
        <v/>
      </c>
      <c r="M16" s="345" t="str">
        <f>IF(K16="","",VLOOKUP(K16,'サイズ一覧(25年）'!$D:$AQ,38,0))</f>
        <v/>
      </c>
      <c r="N16" s="346"/>
      <c r="O16" s="345" t="str">
        <f>IF(N16="","",(VLOOKUP(N16,'サイズ一覧(25年）'!$D:$AG,13,0)))</f>
        <v/>
      </c>
      <c r="P16" s="343" t="str">
        <f>IF(N16="","",VLOOKUP(N16,'サイズ一覧(25年）'!$D:$AQ,38,0))</f>
        <v/>
      </c>
      <c r="Q16" s="63"/>
      <c r="R16" s="255"/>
      <c r="S16" s="348"/>
      <c r="T16" s="349"/>
      <c r="U16" s="350" t="s">
        <v>521</v>
      </c>
      <c r="V16" s="351" t="s">
        <v>1775</v>
      </c>
      <c r="W16" s="351" t="str">
        <f>IF(V16="","",(VLOOKUP(V16,'サイズ一覧(25年）'!$D:$AG,13,0)))</f>
        <v>★⑨</v>
      </c>
      <c r="X16" s="352">
        <f>IF(V16="","",VLOOKUP(V16,'サイズ一覧(25年）'!$D:$AQ,38,0))</f>
        <v>44110</v>
      </c>
      <c r="Y16" s="353"/>
      <c r="Z16" s="351" t="str">
        <f>IF(Y16="","",(VLOOKUP(Y16,'サイズ一覧(25年）'!$D:$AG,13,0)))</f>
        <v/>
      </c>
      <c r="AA16" s="354" t="str">
        <f>IF(Y16="","",VLOOKUP(Y16,'サイズ一覧(25年）'!$D:$AQ,38,0))</f>
        <v/>
      </c>
      <c r="AB16" s="353"/>
      <c r="AC16" s="351" t="str">
        <f>IF(AB16="","",(VLOOKUP(AB16,'サイズ一覧(25年）'!$D:$AG,13,0)))</f>
        <v/>
      </c>
      <c r="AD16" s="354" t="str">
        <f>IF(AB16="","",VLOOKUP(AB16,'サイズ一覧(25年）'!$D:$AQ,38,0))</f>
        <v/>
      </c>
      <c r="AE16" s="849"/>
      <c r="AF16" s="849"/>
      <c r="AG16" s="850"/>
      <c r="AH16" s="63"/>
      <c r="AI16" s="328"/>
      <c r="AJ16" s="320">
        <v>40</v>
      </c>
      <c r="AK16" s="426" t="s">
        <v>1414</v>
      </c>
      <c r="AL16" s="427" t="s">
        <v>942</v>
      </c>
      <c r="AM16" s="428" t="s">
        <v>1444</v>
      </c>
      <c r="AN16" s="429" t="str">
        <f>IF(AM16="","",(VLOOKUP(AM16,'サイズ一覧(25年）'!$D:$AG,13,0)))</f>
        <v>★</v>
      </c>
      <c r="AO16" s="430">
        <f>IF(AM16="","",VLOOKUP(AM16,'サイズ一覧(25年）'!$D:$AQ,38,0))</f>
        <v>92070</v>
      </c>
      <c r="AP16" s="431"/>
      <c r="AQ16" s="429" t="str">
        <f>IF(AP16="","",(VLOOKUP(AP16,'サイズ一覧(25年）'!$D:$AG,13,0)))</f>
        <v/>
      </c>
      <c r="AR16" s="295" t="str">
        <f>IF(AP16="","",VLOOKUP(AP16,'サイズ一覧(25年）'!$D:$AQ,38,0))</f>
        <v/>
      </c>
      <c r="AS16" s="62"/>
      <c r="AT16" s="319"/>
      <c r="AU16" s="320"/>
      <c r="AV16" s="432" t="s">
        <v>160</v>
      </c>
      <c r="AW16" s="389" t="s">
        <v>381</v>
      </c>
      <c r="AX16" s="432" t="s">
        <v>448</v>
      </c>
      <c r="AY16" s="351" t="str">
        <f>IF(AX16="","",(VLOOKUP(AX16,'サイズ一覧(25年）'!$D:$AG,13,0)))</f>
        <v/>
      </c>
      <c r="AZ16" s="391">
        <f>IF(AX16="","",VLOOKUP(AX16,'サイズ一覧(25年）'!$D:$AQ,38,0))</f>
        <v>33330</v>
      </c>
      <c r="BA16" s="351"/>
      <c r="BB16" s="395" t="str">
        <f>IF(BA16="","",(VLOOKUP(BA16,'サイズ一覧(25年）'!$D:$AG,13,0)))</f>
        <v/>
      </c>
      <c r="BC16" s="367" t="str">
        <f>IF(BA16="","",VLOOKUP(BA16,'サイズ一覧(25年）'!$D:$AQ,38,0))</f>
        <v/>
      </c>
      <c r="BD16" s="353"/>
      <c r="BE16" s="351" t="str">
        <f>IF(BD16="","",(VLOOKUP(BD16,'サイズ一覧(25年）'!$D:$AG,13,0)))</f>
        <v/>
      </c>
      <c r="BF16" s="369" t="str">
        <f>IF(BD16="","",VLOOKUP(BD16,'サイズ一覧(25年）'!$D:$AQ,38,0))</f>
        <v/>
      </c>
      <c r="BG16" s="181"/>
      <c r="BH16" s="328"/>
      <c r="BI16" s="289" t="s">
        <v>337</v>
      </c>
      <c r="BJ16" s="290" t="s">
        <v>338</v>
      </c>
      <c r="BK16" s="291" t="s">
        <v>951</v>
      </c>
      <c r="BL16" s="292" t="str">
        <f>IF(BK16="","",(VLOOKUP(BK16,'サイズ一覧(25年）'!$D:$AG,13,0)))</f>
        <v/>
      </c>
      <c r="BM16" s="293">
        <f>IF(BK16="","",VLOOKUP(BK16,'サイズ一覧(25年）'!$D:$AQ,38,0))</f>
        <v>34870</v>
      </c>
      <c r="BN16" s="294"/>
      <c r="BO16" s="292" t="str">
        <f>IF(BN16="","",(VLOOKUP(BN16,'サイズ一覧(25年）'!$D:$AG,13,0)))</f>
        <v/>
      </c>
      <c r="BP16" s="293" t="str">
        <f>IF(BN16="","",VLOOKUP(BN16,'サイズ一覧(25年）'!$D:$AQ,38,0))</f>
        <v/>
      </c>
      <c r="BQ16" s="291"/>
      <c r="BR16" s="292" t="str">
        <f>IF(BQ16="","",(VLOOKUP(BQ16,'サイズ一覧(25年）'!$D:$AG,13,0)))</f>
        <v/>
      </c>
      <c r="BS16" s="295" t="str">
        <f>IF(BQ16="","",VLOOKUP(BQ16,'サイズ一覧(25年）'!$D:$AQ,38,0))</f>
        <v/>
      </c>
      <c r="BT16" s="296"/>
      <c r="BU16" s="297" t="str">
        <f>IF(BT16="","",(VLOOKUP(BT16,'サイズ一覧(25年）'!$D:$AG,13,0)))</f>
        <v/>
      </c>
      <c r="BV16" s="298" t="str">
        <f>IF(BT16="","",VLOOKUP(BT16,'サイズ一覧(25年）'!$D:$AQ,38,0))</f>
        <v/>
      </c>
      <c r="BW16" s="291"/>
      <c r="BX16" s="292" t="str">
        <f>IF(BW16="","",(VLOOKUP(BW16,'サイズ一覧(25年）'!$D:$AG,13,0)))</f>
        <v/>
      </c>
      <c r="BY16" s="295" t="str">
        <f>IF(BW16="","",VLOOKUP(BW16,'サイズ一覧(25年）'!$D:$AQ,38,0))</f>
        <v/>
      </c>
    </row>
    <row r="17" spans="1:77" s="134" customFormat="1" ht="21" customHeight="1">
      <c r="A17" s="255"/>
      <c r="B17" s="265">
        <v>35</v>
      </c>
      <c r="C17" s="667" t="s">
        <v>1384</v>
      </c>
      <c r="D17" s="668" t="s">
        <v>529</v>
      </c>
      <c r="E17" s="707"/>
      <c r="F17" s="707" t="str">
        <f>IF(E17="","",(VLOOKUP(E17,'サイズ一覧(25年）'!$D:$AG,13,0)))</f>
        <v/>
      </c>
      <c r="G17" s="671" t="str">
        <f>IF(E17="","",VLOOKUP(E17,'サイズ一覧(25年）'!$D:$AQ,38,0))</f>
        <v/>
      </c>
      <c r="H17" s="669" t="s">
        <v>1382</v>
      </c>
      <c r="I17" s="670" t="str">
        <f>IF(H17="","",(VLOOKUP(H17,'サイズ一覧(25年）'!$D:$AG,13,0)))</f>
        <v>★◇</v>
      </c>
      <c r="J17" s="671">
        <f>IF(H17="","",VLOOKUP(H17,'サイズ一覧(25年）'!$D:$AQ,38,0))</f>
        <v>106040</v>
      </c>
      <c r="K17" s="670"/>
      <c r="L17" s="670" t="str">
        <f>IF(K17="","",(VLOOKUP(K17,'サイズ一覧(25年）'!$D:$AG,13,0)))</f>
        <v/>
      </c>
      <c r="M17" s="670" t="str">
        <f>IF(K17="","",VLOOKUP(K17,'サイズ一覧(25年）'!$D:$AQ,38,0))</f>
        <v/>
      </c>
      <c r="N17" s="672"/>
      <c r="O17" s="670" t="str">
        <f>IF(N17="","",(VLOOKUP(N17,'サイズ一覧(25年）'!$D:$AG,13,0)))</f>
        <v/>
      </c>
      <c r="P17" s="671" t="str">
        <f>IF(N17="","",VLOOKUP(N17,'サイズ一覧(25年）'!$D:$AQ,38,0))</f>
        <v/>
      </c>
      <c r="Q17" s="63"/>
      <c r="R17" s="255"/>
      <c r="S17" s="348"/>
      <c r="T17" s="740" t="s">
        <v>1771</v>
      </c>
      <c r="U17" s="701" t="s">
        <v>533</v>
      </c>
      <c r="V17" s="703" t="s">
        <v>1774</v>
      </c>
      <c r="W17" s="703" t="str">
        <f>IF(V17="","",(VLOOKUP(V17,'サイズ一覧(25年）'!$D:$AG,13,0)))</f>
        <v>★⑩</v>
      </c>
      <c r="X17" s="693">
        <f>IF(V17="","",VLOOKUP(V17,'サイズ一覧(25年）'!$D:$AQ,38,0))</f>
        <v>46090</v>
      </c>
      <c r="Y17" s="702"/>
      <c r="Z17" s="703" t="str">
        <f>IF(Y17="","",(VLOOKUP(Y17,'サイズ一覧(25年）'!$D:$AG,13,0)))</f>
        <v/>
      </c>
      <c r="AA17" s="704" t="str">
        <f>IF(Y17="","",VLOOKUP(Y17,'サイズ一覧(25年）'!$D:$AQ,38,0))</f>
        <v/>
      </c>
      <c r="AB17" s="702"/>
      <c r="AC17" s="703" t="str">
        <f>IF(AB17="","",(VLOOKUP(AB17,'サイズ一覧(25年）'!$D:$AG,13,0)))</f>
        <v/>
      </c>
      <c r="AD17" s="704" t="str">
        <f>IF(AB17="","",VLOOKUP(AB17,'サイズ一覧(25年）'!$D:$AQ,38,0))</f>
        <v/>
      </c>
      <c r="AE17" s="849"/>
      <c r="AF17" s="849"/>
      <c r="AG17" s="850"/>
      <c r="AH17" s="63"/>
      <c r="AI17" s="328"/>
      <c r="AJ17" s="320"/>
      <c r="AK17" s="700" t="s">
        <v>1415</v>
      </c>
      <c r="AL17" s="734" t="s">
        <v>948</v>
      </c>
      <c r="AM17" s="735" t="s">
        <v>1442</v>
      </c>
      <c r="AN17" s="736" t="str">
        <f>IF(AM17="","",(VLOOKUP(AM17,'サイズ一覧(25年）'!$D:$AG,13,0)))</f>
        <v>★</v>
      </c>
      <c r="AO17" s="737">
        <f>IF(AM17="","",VLOOKUP(AM17,'サイズ一覧(25年）'!$D:$AQ,38,0))</f>
        <v>94710</v>
      </c>
      <c r="AP17" s="738"/>
      <c r="AQ17" s="736" t="str">
        <f>IF(AP17="","",(VLOOKUP(AP17,'サイズ一覧(25年）'!$D:$AG,13,0)))</f>
        <v/>
      </c>
      <c r="AR17" s="739" t="str">
        <f>IF(AP17="","",VLOOKUP(AP17,'サイズ一覧(25年）'!$D:$AQ,38,0))</f>
        <v/>
      </c>
      <c r="AS17" s="62"/>
      <c r="AT17" s="319"/>
      <c r="AU17" s="320"/>
      <c r="AV17" s="731" t="s">
        <v>174</v>
      </c>
      <c r="AW17" s="730" t="s">
        <v>749</v>
      </c>
      <c r="AX17" s="731"/>
      <c r="AY17" s="703" t="str">
        <f>IF(AX17="","",(VLOOKUP(AX17,'サイズ一覧(25年）'!$D:$AG,13,0)))</f>
        <v/>
      </c>
      <c r="AZ17" s="732" t="str">
        <f>IF(AX17="","",VLOOKUP(AX17,'サイズ一覧(25年）'!$D:$AQ,38,0))</f>
        <v/>
      </c>
      <c r="BA17" s="703"/>
      <c r="BB17" s="703" t="str">
        <f>IF(BA17="","",(VLOOKUP(BA17,'サイズ一覧(25年）'!$D:$AG,13,0)))</f>
        <v/>
      </c>
      <c r="BC17" s="694" t="str">
        <f>IF(BA17="","",VLOOKUP(BA17,'サイズ一覧(25年）'!$D:$AQ,38,0))</f>
        <v/>
      </c>
      <c r="BD17" s="702" t="s">
        <v>1106</v>
      </c>
      <c r="BE17" s="703" t="str">
        <f>IF(BD17="","",(VLOOKUP(BD17,'サイズ一覧(25年）'!$D:$AG,13,0)))</f>
        <v/>
      </c>
      <c r="BF17" s="696">
        <f>IF(BD17="","",VLOOKUP(BD17,'サイズ一覧(25年）'!$D:$AQ,38,0))</f>
        <v>33440</v>
      </c>
      <c r="BG17" s="181"/>
      <c r="BH17" s="328"/>
      <c r="BI17" s="777" t="s">
        <v>341</v>
      </c>
      <c r="BJ17" s="778" t="s">
        <v>342</v>
      </c>
      <c r="BK17" s="779" t="s">
        <v>952</v>
      </c>
      <c r="BL17" s="723" t="str">
        <f>IF(BK17="","",(VLOOKUP(BK17,'サイズ一覧(25年）'!$D:$AG,13,0)))</f>
        <v/>
      </c>
      <c r="BM17" s="780">
        <f>IF(BK17="","",VLOOKUP(BK17,'サイズ一覧(25年）'!$D:$AQ,38,0))</f>
        <v>39600</v>
      </c>
      <c r="BN17" s="781"/>
      <c r="BO17" s="723" t="str">
        <f>IF(BN17="","",(VLOOKUP(BN17,'サイズ一覧(25年）'!$D:$AG,13,0)))</f>
        <v/>
      </c>
      <c r="BP17" s="780" t="str">
        <f>IF(BN17="","",VLOOKUP(BN17,'サイズ一覧(25年）'!$D:$AQ,38,0))</f>
        <v/>
      </c>
      <c r="BQ17" s="779"/>
      <c r="BR17" s="723" t="str">
        <f>IF(BQ17="","",(VLOOKUP(BQ17,'サイズ一覧(25年）'!$D:$AG,13,0)))</f>
        <v/>
      </c>
      <c r="BS17" s="728" t="str">
        <f>IF(BQ17="","",VLOOKUP(BQ17,'サイズ一覧(25年）'!$D:$AQ,38,0))</f>
        <v/>
      </c>
      <c r="BT17" s="782"/>
      <c r="BU17" s="783" t="str">
        <f>IF(BT17="","",(VLOOKUP(BT17,'サイズ一覧(25年）'!$D:$AG,13,0)))</f>
        <v/>
      </c>
      <c r="BV17" s="784" t="str">
        <f>IF(BT17="","",VLOOKUP(BT17,'サイズ一覧(25年）'!$D:$AQ,38,0))</f>
        <v/>
      </c>
      <c r="BW17" s="779"/>
      <c r="BX17" s="723" t="str">
        <f>IF(BW17="","",(VLOOKUP(BW17,'サイズ一覧(25年）'!$D:$AG,13,0)))</f>
        <v/>
      </c>
      <c r="BY17" s="728" t="str">
        <f>IF(BW17="","",VLOOKUP(BW17,'サイズ一覧(25年）'!$D:$AQ,38,0))</f>
        <v/>
      </c>
    </row>
    <row r="18" spans="1:77" s="134" customFormat="1" ht="21" customHeight="1">
      <c r="A18" s="255"/>
      <c r="B18" s="348"/>
      <c r="C18" s="341" t="s">
        <v>1385</v>
      </c>
      <c r="D18" s="342" t="s">
        <v>876</v>
      </c>
      <c r="E18" s="284"/>
      <c r="F18" s="284" t="str">
        <f>IF(E18="","",(VLOOKUP(E18,'サイズ一覧(25年）'!$D:$AG,13,0)))</f>
        <v/>
      </c>
      <c r="G18" s="343" t="str">
        <f>IF(E18="","",VLOOKUP(E18,'サイズ一覧(25年）'!$D:$AQ,38,0))</f>
        <v/>
      </c>
      <c r="H18" s="344" t="s">
        <v>1460</v>
      </c>
      <c r="I18" s="345" t="str">
        <f>IF(H18="","",(VLOOKUP(H18,'サイズ一覧(25年）'!$D:$AG,13,0)))</f>
        <v>★◇</v>
      </c>
      <c r="J18" s="343">
        <f>IF(H18="","",VLOOKUP(H18,'サイズ一覧(25年）'!$D:$AQ,38,0))</f>
        <v>116270</v>
      </c>
      <c r="K18" s="345"/>
      <c r="L18" s="345" t="str">
        <f>IF(K18="","",(VLOOKUP(K18,'サイズ一覧(25年）'!$D:$AG,13,0)))</f>
        <v/>
      </c>
      <c r="M18" s="345" t="str">
        <f>IF(K18="","",VLOOKUP(K18,'サイズ一覧(25年）'!$D:$AQ,38,0))</f>
        <v/>
      </c>
      <c r="N18" s="346"/>
      <c r="O18" s="345" t="str">
        <f>IF(N18="","",(VLOOKUP(N18,'サイズ一覧(25年）'!$D:$AG,13,0)))</f>
        <v/>
      </c>
      <c r="P18" s="343" t="str">
        <f>IF(N18="","",VLOOKUP(N18,'サイズ一覧(25年）'!$D:$AQ,38,0))</f>
        <v/>
      </c>
      <c r="Q18" s="175"/>
      <c r="R18" s="255"/>
      <c r="S18" s="348"/>
      <c r="T18" s="388" t="s">
        <v>983</v>
      </c>
      <c r="U18" s="350" t="s">
        <v>522</v>
      </c>
      <c r="V18" s="351" t="s">
        <v>1773</v>
      </c>
      <c r="W18" s="351" t="str">
        <f>IF(V18="","",(VLOOKUP(V18,'サイズ一覧(25年）'!$D:$AG,13,0)))</f>
        <v>⑨</v>
      </c>
      <c r="X18" s="352">
        <f>IF(V18="","",VLOOKUP(V18,'サイズ一覧(25年）'!$D:$AQ,38,0))</f>
        <v>47520</v>
      </c>
      <c r="Y18" s="353" t="s">
        <v>1180</v>
      </c>
      <c r="Z18" s="351" t="str">
        <f>IF(Y18="","",(VLOOKUP(Y18,'サイズ一覧(25年）'!$D:$AG,13,0)))</f>
        <v/>
      </c>
      <c r="AA18" s="354">
        <f>IF(Y18="","",VLOOKUP(Y18,'サイズ一覧(25年）'!$D:$AQ,38,0))</f>
        <v>44550</v>
      </c>
      <c r="AB18" s="353" t="s">
        <v>628</v>
      </c>
      <c r="AC18" s="351" t="str">
        <f>IF(AB18="","",(VLOOKUP(AB18,'サイズ一覧(25年）'!$D:$AG,13,0)))</f>
        <v>△</v>
      </c>
      <c r="AD18" s="354">
        <f>IF(AB18="","",VLOOKUP(AB18,'サイズ一覧(25年）'!$D:$AQ,38,0))</f>
        <v>41800</v>
      </c>
      <c r="AE18" s="849"/>
      <c r="AF18" s="849"/>
      <c r="AG18" s="850"/>
      <c r="AH18" s="175"/>
      <c r="AI18" s="328"/>
      <c r="AJ18" s="276">
        <v>45</v>
      </c>
      <c r="AK18" s="257" t="s">
        <v>129</v>
      </c>
      <c r="AL18" s="277" t="s">
        <v>748</v>
      </c>
      <c r="AM18" s="278" t="s">
        <v>880</v>
      </c>
      <c r="AN18" s="259" t="str">
        <f>IF(AM18="","",(VLOOKUP(AM18,'サイズ一覧(25年）'!$D:$AG,13,0)))</f>
        <v>★</v>
      </c>
      <c r="AO18" s="279">
        <f>IF(AM18="","",VLOOKUP(AM18,'サイズ一覧(25年）'!$D:$AQ,38,0))</f>
        <v>88110</v>
      </c>
      <c r="AP18" s="280"/>
      <c r="AQ18" s="259" t="str">
        <f>IF(AP18="","",(VLOOKUP(AP18,'サイズ一覧(25年）'!$D:$AG,13,0)))</f>
        <v/>
      </c>
      <c r="AR18" s="281" t="str">
        <f>IF(AP18="","",VLOOKUP(AP18,'サイズ一覧(25年）'!$D:$AQ,38,0))</f>
        <v/>
      </c>
      <c r="AS18" s="62"/>
      <c r="AT18" s="319"/>
      <c r="AU18" s="320"/>
      <c r="AV18" s="432" t="s">
        <v>161</v>
      </c>
      <c r="AW18" s="389" t="s">
        <v>372</v>
      </c>
      <c r="AX18" s="432" t="s">
        <v>450</v>
      </c>
      <c r="AY18" s="351" t="str">
        <f>IF(AX18="","",(VLOOKUP(AX18,'サイズ一覧(25年）'!$D:$AG,13,0)))</f>
        <v/>
      </c>
      <c r="AZ18" s="391">
        <f>IF(AX18="","",VLOOKUP(AX18,'サイズ一覧(25年）'!$D:$AQ,38,0))</f>
        <v>35200</v>
      </c>
      <c r="BA18" s="351"/>
      <c r="BB18" s="395" t="str">
        <f>IF(BA18="","",(VLOOKUP(BA18,'サイズ一覧(25年）'!$D:$AG,13,0)))</f>
        <v/>
      </c>
      <c r="BC18" s="367" t="str">
        <f>IF(BA18="","",VLOOKUP(BA18,'サイズ一覧(25年）'!$D:$AQ,38,0))</f>
        <v/>
      </c>
      <c r="BD18" s="353"/>
      <c r="BE18" s="351" t="str">
        <f>IF(BD18="","",(VLOOKUP(BD18,'サイズ一覧(25年）'!$D:$AG,13,0)))</f>
        <v/>
      </c>
      <c r="BF18" s="369" t="str">
        <f>IF(BD18="","",VLOOKUP(BD18,'サイズ一覧(25年）'!$D:$AQ,38,0))</f>
        <v/>
      </c>
      <c r="BG18" s="181"/>
      <c r="BH18" s="328"/>
      <c r="BI18" s="874" t="s">
        <v>169</v>
      </c>
      <c r="BJ18" s="875" t="s">
        <v>332</v>
      </c>
      <c r="BK18" s="876" t="s">
        <v>953</v>
      </c>
      <c r="BL18" s="424" t="str">
        <f>IF(BK18="","",(VLOOKUP(BK18,'サイズ一覧(25年）'!$D:$AG,13,0)))</f>
        <v/>
      </c>
      <c r="BM18" s="397">
        <f>IF(BK18="","",VLOOKUP(BK18,'サイズ一覧(25年）'!$D:$AQ,38,0))</f>
        <v>30800</v>
      </c>
      <c r="BN18" s="877"/>
      <c r="BO18" s="424" t="str">
        <f>IF(BN18="","",(VLOOKUP(BN18,'サイズ一覧(25年）'!$D:$AG,13,0)))</f>
        <v/>
      </c>
      <c r="BP18" s="397" t="str">
        <f>IF(BN18="","",VLOOKUP(BN18,'サイズ一覧(25年）'!$D:$AQ,38,0))</f>
        <v/>
      </c>
      <c r="BQ18" s="876"/>
      <c r="BR18" s="424" t="str">
        <f>IF(BQ18="","",(VLOOKUP(BQ18,'サイズ一覧(25年）'!$D:$AG,13,0)))</f>
        <v/>
      </c>
      <c r="BS18" s="399" t="str">
        <f>IF(BQ18="","",VLOOKUP(BQ18,'サイズ一覧(25年）'!$D:$AQ,38,0))</f>
        <v/>
      </c>
      <c r="BT18" s="878"/>
      <c r="BU18" s="879" t="str">
        <f>IF(BT18="","",(VLOOKUP(BT18,'サイズ一覧(25年）'!$D:$AG,13,0)))</f>
        <v/>
      </c>
      <c r="BV18" s="880" t="str">
        <f>IF(BT18="","",VLOOKUP(BT18,'サイズ一覧(25年）'!$D:$AQ,38,0))</f>
        <v/>
      </c>
      <c r="BW18" s="876"/>
      <c r="BX18" s="424" t="str">
        <f>IF(BW18="","",(VLOOKUP(BW18,'サイズ一覧(25年）'!$D:$AG,13,0)))</f>
        <v/>
      </c>
      <c r="BY18" s="399" t="str">
        <f>IF(BW18="","",VLOOKUP(BW18,'サイズ一覧(25年）'!$D:$AQ,38,0))</f>
        <v/>
      </c>
    </row>
    <row r="19" spans="1:77" s="134" customFormat="1" ht="21" customHeight="1">
      <c r="A19" s="255"/>
      <c r="B19" s="265">
        <v>40</v>
      </c>
      <c r="C19" s="667" t="s">
        <v>907</v>
      </c>
      <c r="D19" s="668" t="s">
        <v>286</v>
      </c>
      <c r="E19" s="707"/>
      <c r="F19" s="707" t="str">
        <f>IF(E19="","",(VLOOKUP(E19,'サイズ一覧(25年）'!$D:$AG,13,0)))</f>
        <v/>
      </c>
      <c r="G19" s="671" t="str">
        <f>IF(E19="","",VLOOKUP(E19,'サイズ一覧(25年）'!$D:$AQ,38,0))</f>
        <v/>
      </c>
      <c r="H19" s="705" t="s">
        <v>1136</v>
      </c>
      <c r="I19" s="707" t="str">
        <f>IF(H19="","",(VLOOKUP(H19,'サイズ一覧(25年）'!$D:$AG,13,0)))</f>
        <v>◇</v>
      </c>
      <c r="J19" s="671">
        <f>IF(H19="","",VLOOKUP(H19,'サイズ一覧(25年）'!$D:$AQ,38,0))</f>
        <v>102520</v>
      </c>
      <c r="K19" s="707"/>
      <c r="L19" s="707" t="str">
        <f>IF(K19="","",(VLOOKUP(K19,'サイズ一覧(25年）'!$D:$AG,13,0)))</f>
        <v/>
      </c>
      <c r="M19" s="670" t="str">
        <f>IF(K19="","",VLOOKUP(K19,'サイズ一覧(25年）'!$D:$AQ,38,0))</f>
        <v/>
      </c>
      <c r="N19" s="709"/>
      <c r="O19" s="707" t="str">
        <f>IF(N19="","",(VLOOKUP(N19,'サイズ一覧(25年）'!$D:$AG,13,0)))</f>
        <v/>
      </c>
      <c r="P19" s="671" t="str">
        <f>IF(N19="","",VLOOKUP(N19,'サイズ一覧(25年）'!$D:$AQ,38,0))</f>
        <v/>
      </c>
      <c r="Q19" s="175"/>
      <c r="R19" s="387"/>
      <c r="S19" s="340"/>
      <c r="T19" s="724" t="s">
        <v>470</v>
      </c>
      <c r="U19" s="719" t="s">
        <v>529</v>
      </c>
      <c r="V19" s="721" t="s">
        <v>1772</v>
      </c>
      <c r="W19" s="721" t="str">
        <f>IF(V19="","",(VLOOKUP(V19,'サイズ一覧(25年）'!$D:$AG,13,0)))</f>
        <v>⑨</v>
      </c>
      <c r="X19" s="723">
        <f>IF(V19="","",VLOOKUP(V19,'サイズ一覧(25年）'!$D:$AQ,38,0))</f>
        <v>49940</v>
      </c>
      <c r="Y19" s="720" t="s">
        <v>1181</v>
      </c>
      <c r="Z19" s="721" t="str">
        <f>IF(Y19="","",(VLOOKUP(Y19,'サイズ一覧(25年）'!$D:$AG,13,0)))</f>
        <v/>
      </c>
      <c r="AA19" s="722">
        <f>IF(Y19="","",VLOOKUP(Y19,'サイズ一覧(25年）'!$D:$AQ,38,0))</f>
        <v>46970</v>
      </c>
      <c r="AB19" s="720" t="s">
        <v>629</v>
      </c>
      <c r="AC19" s="721" t="str">
        <f>IF(AB19="","",(VLOOKUP(AB19,'サイズ一覧(25年）'!$D:$AG,13,0)))</f>
        <v>△</v>
      </c>
      <c r="AD19" s="722">
        <f>IF(AB19="","",VLOOKUP(AB19,'サイズ一覧(25年）'!$D:$AQ,38,0))</f>
        <v>43890</v>
      </c>
      <c r="AE19" s="849"/>
      <c r="AF19" s="849"/>
      <c r="AG19" s="850"/>
      <c r="AH19" s="175"/>
      <c r="AI19" s="310"/>
      <c r="AJ19" s="276">
        <v>50</v>
      </c>
      <c r="AK19" s="712" t="s">
        <v>1340</v>
      </c>
      <c r="AL19" s="741" t="s">
        <v>959</v>
      </c>
      <c r="AM19" s="742" t="s">
        <v>1301</v>
      </c>
      <c r="AN19" s="675" t="str">
        <f>IF(AM19="","",(VLOOKUP(AM19,'サイズ一覧(25年）'!$D:$AG,13,0)))</f>
        <v>★</v>
      </c>
      <c r="AO19" s="743">
        <f>IF(AM19="","",VLOOKUP(AM19,'サイズ一覧(25年）'!$D:$AQ,38,0))</f>
        <v>78430</v>
      </c>
      <c r="AP19" s="744"/>
      <c r="AQ19" s="745" t="str">
        <f>IF(AP19="","",(VLOOKUP(AP19,'サイズ一覧(25年）'!$D:$AG,13,0)))</f>
        <v/>
      </c>
      <c r="AR19" s="746" t="str">
        <f>IF(AP19="","",VLOOKUP(AP19,'サイズ一覧(25年）'!$D:$AQ,38,0))</f>
        <v/>
      </c>
      <c r="AS19" s="62"/>
      <c r="AT19" s="319"/>
      <c r="AU19" s="311"/>
      <c r="AV19" s="729" t="s">
        <v>162</v>
      </c>
      <c r="AW19" s="734" t="s">
        <v>402</v>
      </c>
      <c r="AX19" s="729" t="s">
        <v>452</v>
      </c>
      <c r="AY19" s="736" t="str">
        <f>IF(AX19="","",(VLOOKUP(AX19,'サイズ一覧(25年）'!$D:$AG,13,0)))</f>
        <v/>
      </c>
      <c r="AZ19" s="737">
        <f>IF(AX19="","",VLOOKUP(AX19,'サイズ一覧(25年）'!$D:$AQ,38,0))</f>
        <v>36740</v>
      </c>
      <c r="BA19" s="736"/>
      <c r="BB19" s="747" t="str">
        <f>IF(BA19="","",(VLOOKUP(BA19,'サイズ一覧(25年）'!$D:$AG,13,0)))</f>
        <v/>
      </c>
      <c r="BC19" s="748" t="str">
        <f>IF(BA19="","",VLOOKUP(BA19,'サイズ一覧(25年）'!$D:$AQ,38,0))</f>
        <v/>
      </c>
      <c r="BD19" s="738"/>
      <c r="BE19" s="736" t="str">
        <f>IF(BD19="","",(VLOOKUP(BD19,'サイズ一覧(25年）'!$D:$AG,13,0)))</f>
        <v/>
      </c>
      <c r="BF19" s="739" t="str">
        <f>IF(BD19="","",VLOOKUP(BD19,'サイズ一覧(25年）'!$D:$AQ,38,0))</f>
        <v/>
      </c>
      <c r="BG19" s="181"/>
      <c r="BH19" s="328"/>
      <c r="BI19" s="690" t="s">
        <v>344</v>
      </c>
      <c r="BJ19" s="691" t="s">
        <v>345</v>
      </c>
      <c r="BK19" s="692" t="s">
        <v>954</v>
      </c>
      <c r="BL19" s="693" t="str">
        <f>IF(BK19="","",(VLOOKUP(BK19,'サイズ一覧(25年）'!$D:$AG,13,0)))</f>
        <v/>
      </c>
      <c r="BM19" s="694">
        <f>IF(BK19="","",VLOOKUP(BK19,'サイズ一覧(25年）'!$D:$AQ,38,0))</f>
        <v>32340</v>
      </c>
      <c r="BN19" s="695"/>
      <c r="BO19" s="693" t="str">
        <f>IF(BN19="","",(VLOOKUP(BN19,'サイズ一覧(25年）'!$D:$AG,13,0)))</f>
        <v/>
      </c>
      <c r="BP19" s="694" t="str">
        <f>IF(BN19="","",VLOOKUP(BN19,'サイズ一覧(25年）'!$D:$AQ,38,0))</f>
        <v/>
      </c>
      <c r="BQ19" s="692"/>
      <c r="BR19" s="693" t="str">
        <f>IF(BQ19="","",(VLOOKUP(BQ19,'サイズ一覧(25年）'!$D:$AG,13,0)))</f>
        <v/>
      </c>
      <c r="BS19" s="696" t="str">
        <f>IF(BQ19="","",VLOOKUP(BQ19,'サイズ一覧(25年）'!$D:$AQ,38,0))</f>
        <v/>
      </c>
      <c r="BT19" s="697"/>
      <c r="BU19" s="698" t="str">
        <f>IF(BT19="","",(VLOOKUP(BT19,'サイズ一覧(25年）'!$D:$AG,13,0)))</f>
        <v/>
      </c>
      <c r="BV19" s="699" t="str">
        <f>IF(BT19="","",VLOOKUP(BT19,'サイズ一覧(25年）'!$D:$AQ,38,0))</f>
        <v/>
      </c>
      <c r="BW19" s="692"/>
      <c r="BX19" s="693" t="str">
        <f>IF(BW19="","",(VLOOKUP(BW19,'サイズ一覧(25年）'!$D:$AG,13,0)))</f>
        <v/>
      </c>
      <c r="BY19" s="696" t="str">
        <f>IF(BW19="","",VLOOKUP(BW19,'サイズ一覧(25年）'!$D:$AQ,38,0))</f>
        <v/>
      </c>
    </row>
    <row r="20" spans="1:77" s="134" customFormat="1" ht="21" customHeight="1">
      <c r="A20" s="255"/>
      <c r="B20" s="348"/>
      <c r="C20" s="388" t="s">
        <v>1321</v>
      </c>
      <c r="D20" s="350" t="s">
        <v>969</v>
      </c>
      <c r="E20" s="351"/>
      <c r="F20" s="351" t="str">
        <f>IF(E20="","",(VLOOKUP(E20,'サイズ一覧(25年）'!$D:$AG,13,0)))</f>
        <v/>
      </c>
      <c r="G20" s="354" t="str">
        <f>IF(E20="","",VLOOKUP(E20,'サイズ一覧(25年）'!$D:$AQ,38,0))</f>
        <v/>
      </c>
      <c r="H20" s="389" t="s">
        <v>1275</v>
      </c>
      <c r="I20" s="351" t="str">
        <f>IF(H20="","",(VLOOKUP(H20,'サイズ一覧(25年）'!$D:$AG,13,0)))</f>
        <v>★◇</v>
      </c>
      <c r="J20" s="354">
        <f>IF(H20="","",VLOOKUP(H20,'サイズ一覧(25年）'!$D:$AQ,38,0))</f>
        <v>104500</v>
      </c>
      <c r="K20" s="351"/>
      <c r="L20" s="351" t="str">
        <f>IF(K20="","",(VLOOKUP(K20,'サイズ一覧(25年）'!$D:$AG,13,0)))</f>
        <v/>
      </c>
      <c r="M20" s="352" t="str">
        <f>IF(K20="","",VLOOKUP(K20,'サイズ一覧(25年）'!$D:$AQ,38,0))</f>
        <v/>
      </c>
      <c r="N20" s="353"/>
      <c r="O20" s="351" t="str">
        <f>IF(N20="","",(VLOOKUP(N20,'サイズ一覧(25年）'!$D:$AG,13,0)))</f>
        <v/>
      </c>
      <c r="P20" s="354" t="str">
        <f>IF(N20="","",VLOOKUP(N20,'サイズ一覧(25年）'!$D:$AQ,38,0))</f>
        <v/>
      </c>
      <c r="Q20" s="175"/>
      <c r="R20" s="306">
        <v>16</v>
      </c>
      <c r="S20" s="265">
        <v>60</v>
      </c>
      <c r="T20" s="349" t="s">
        <v>1833</v>
      </c>
      <c r="U20" s="423" t="s">
        <v>1490</v>
      </c>
      <c r="V20" s="395" t="s">
        <v>1785</v>
      </c>
      <c r="W20" s="395" t="str">
        <f>IF(V20="","",(VLOOKUP(V20,'サイズ一覧(25年）'!$D:$AG,13,0)))</f>
        <v>⑨</v>
      </c>
      <c r="X20" s="425">
        <f>IF(V20="","",VLOOKUP(V20,'サイズ一覧(25年）'!$D:$AQ,38,0))</f>
        <v>34760</v>
      </c>
      <c r="Y20" s="393" t="s">
        <v>1190</v>
      </c>
      <c r="Z20" s="395" t="str">
        <f>IF(Y20="","",(VLOOKUP(Y20,'サイズ一覧(25年）'!$D:$AG,13,0)))</f>
        <v/>
      </c>
      <c r="AA20" s="425">
        <f>IF(Y20="","",VLOOKUP(Y20,'サイズ一覧(25年）'!$D:$AQ,38,0))</f>
        <v>32670</v>
      </c>
      <c r="AB20" s="398" t="s">
        <v>634</v>
      </c>
      <c r="AC20" s="395" t="str">
        <f>IF(AB20="","",(VLOOKUP(AB20,'サイズ一覧(25年）'!$D:$AG,13,0)))</f>
        <v>△</v>
      </c>
      <c r="AD20" s="425">
        <f>IF(AB20="","",VLOOKUP(AB20,'サイズ一覧(25年）'!$D:$AQ,38,0))</f>
        <v>30690</v>
      </c>
      <c r="AE20" s="849"/>
      <c r="AF20" s="849"/>
      <c r="AG20" s="850"/>
      <c r="AH20" s="175"/>
      <c r="AI20" s="275">
        <v>21</v>
      </c>
      <c r="AJ20" s="378">
        <v>35</v>
      </c>
      <c r="AK20" s="454" t="s">
        <v>127</v>
      </c>
      <c r="AL20" s="455" t="s">
        <v>942</v>
      </c>
      <c r="AM20" s="456" t="s">
        <v>881</v>
      </c>
      <c r="AN20" s="457" t="str">
        <f>IF(AM20="","",(VLOOKUP(AM20,'サイズ一覧(25年）'!$D:$AG,13,0)))</f>
        <v>★</v>
      </c>
      <c r="AO20" s="458">
        <f>IF(AM20="","",VLOOKUP(AM20,'サイズ一覧(25年）'!$D:$AQ,38,0))</f>
        <v>91740</v>
      </c>
      <c r="AP20" s="459"/>
      <c r="AQ20" s="457" t="str">
        <f>IF(AP20="","",(VLOOKUP(AP20,'サイズ一覧(25年）'!$D:$AG,13,0)))</f>
        <v/>
      </c>
      <c r="AR20" s="460" t="str">
        <f>IF(AP20="","",VLOOKUP(AP20,'サイズ一覧(25年）'!$D:$AQ,38,0))</f>
        <v/>
      </c>
      <c r="AS20" s="62"/>
      <c r="AT20" s="319"/>
      <c r="AU20" s="378">
        <v>80</v>
      </c>
      <c r="AV20" s="461" t="s">
        <v>168</v>
      </c>
      <c r="AW20" s="427" t="s">
        <v>340</v>
      </c>
      <c r="AX20" s="461" t="s">
        <v>463</v>
      </c>
      <c r="AY20" s="429" t="str">
        <f>IF(AX20="","",(VLOOKUP(AX20,'サイズ一覧(25年）'!$D:$AG,13,0)))</f>
        <v/>
      </c>
      <c r="AZ20" s="430">
        <f>IF(AX20="","",VLOOKUP(AX20,'サイズ一覧(25年）'!$D:$AQ,38,0))</f>
        <v>22220</v>
      </c>
      <c r="BA20" s="429"/>
      <c r="BB20" s="429" t="str">
        <f>IF(BA20="","",(VLOOKUP(BA20,'サイズ一覧(25年）'!$D:$AG,13,0)))</f>
        <v/>
      </c>
      <c r="BC20" s="293" t="str">
        <f>IF(BA20="","",VLOOKUP(BA20,'サイズ一覧(25年）'!$D:$AQ,38,0))</f>
        <v/>
      </c>
      <c r="BD20" s="431"/>
      <c r="BE20" s="429" t="str">
        <f>IF(BD20="","",(VLOOKUP(BD20,'サイズ一覧(25年）'!$D:$AG,13,0)))</f>
        <v/>
      </c>
      <c r="BF20" s="295" t="str">
        <f>IF(BD20="","",VLOOKUP(BD20,'サイズ一覧(25年）'!$D:$AQ,38,0))</f>
        <v/>
      </c>
      <c r="BG20" s="181"/>
      <c r="BH20" s="328"/>
      <c r="BI20" s="364" t="s">
        <v>347</v>
      </c>
      <c r="BJ20" s="365" t="s">
        <v>334</v>
      </c>
      <c r="BK20" s="366" t="s">
        <v>955</v>
      </c>
      <c r="BL20" s="352" t="str">
        <f>IF(BK20="","",(VLOOKUP(BK20,'サイズ一覧(25年）'!$D:$AG,13,0)))</f>
        <v/>
      </c>
      <c r="BM20" s="367">
        <f>IF(BK20="","",VLOOKUP(BK20,'サイズ一覧(25年）'!$D:$AQ,38,0))</f>
        <v>33330</v>
      </c>
      <c r="BN20" s="368"/>
      <c r="BO20" s="352" t="str">
        <f>IF(BN20="","",(VLOOKUP(BN20,'サイズ一覧(25年）'!$D:$AG,13,0)))</f>
        <v/>
      </c>
      <c r="BP20" s="367" t="str">
        <f>IF(BN20="","",VLOOKUP(BN20,'サイズ一覧(25年）'!$D:$AQ,38,0))</f>
        <v/>
      </c>
      <c r="BQ20" s="366"/>
      <c r="BR20" s="352" t="str">
        <f>IF(BQ20="","",(VLOOKUP(BQ20,'サイズ一覧(25年）'!$D:$AG,13,0)))</f>
        <v/>
      </c>
      <c r="BS20" s="369" t="str">
        <f>IF(BQ20="","",VLOOKUP(BQ20,'サイズ一覧(25年）'!$D:$AQ,38,0))</f>
        <v/>
      </c>
      <c r="BT20" s="370"/>
      <c r="BU20" s="371" t="str">
        <f>IF(BT20="","",(VLOOKUP(BT20,'サイズ一覧(25年）'!$D:$AG,13,0)))</f>
        <v/>
      </c>
      <c r="BV20" s="372" t="str">
        <f>IF(BT20="","",VLOOKUP(BT20,'サイズ一覧(25年）'!$D:$AQ,38,0))</f>
        <v/>
      </c>
      <c r="BW20" s="366"/>
      <c r="BX20" s="352" t="str">
        <f>IF(BW20="","",(VLOOKUP(BW20,'サイズ一覧(25年）'!$D:$AG,13,0)))</f>
        <v/>
      </c>
      <c r="BY20" s="369" t="str">
        <f>IF(BW20="","",VLOOKUP(BW20,'サイズ一覧(25年）'!$D:$AQ,38,0))</f>
        <v/>
      </c>
    </row>
    <row r="21" spans="1:77" s="134" customFormat="1" ht="21" customHeight="1">
      <c r="A21" s="255"/>
      <c r="B21" s="340"/>
      <c r="C21" s="724" t="s">
        <v>1394</v>
      </c>
      <c r="D21" s="719" t="s">
        <v>467</v>
      </c>
      <c r="E21" s="721"/>
      <c r="F21" s="721" t="str">
        <f>IF(E21="","",(VLOOKUP(E21,'サイズ一覧(25年）'!$D:$AG,13,0)))</f>
        <v/>
      </c>
      <c r="G21" s="722" t="str">
        <f>IF(E21="","",VLOOKUP(E21,'サイズ一覧(25年）'!$D:$AQ,38,0))</f>
        <v/>
      </c>
      <c r="H21" s="725" t="s">
        <v>1388</v>
      </c>
      <c r="I21" s="721" t="str">
        <f>IF(H21="","",(VLOOKUP(H21,'サイズ一覧(25年）'!$D:$AG,13,0)))</f>
        <v>★◇</v>
      </c>
      <c r="J21" s="722">
        <f>IF(H21="","",VLOOKUP(H21,'サイズ一覧(25年）'!$D:$AQ,38,0))</f>
        <v>104390</v>
      </c>
      <c r="K21" s="721"/>
      <c r="L21" s="721" t="str">
        <f>IF(K21="","",(VLOOKUP(K21,'サイズ一覧(25年）'!$D:$AG,13,0)))</f>
        <v/>
      </c>
      <c r="M21" s="723" t="str">
        <f>IF(K21="","",VLOOKUP(K21,'サイズ一覧(25年）'!$D:$AQ,38,0))</f>
        <v/>
      </c>
      <c r="N21" s="720"/>
      <c r="O21" s="721" t="str">
        <f>IF(N21="","",(VLOOKUP(N21,'サイズ一覧(25年）'!$D:$AG,13,0)))</f>
        <v/>
      </c>
      <c r="P21" s="722" t="str">
        <f>IF(N21="","",VLOOKUP(N21,'サイズ一覧(25年）'!$D:$AQ,38,0))</f>
        <v/>
      </c>
      <c r="Q21" s="175"/>
      <c r="R21" s="255"/>
      <c r="S21" s="348"/>
      <c r="T21" s="718" t="s">
        <v>592</v>
      </c>
      <c r="U21" s="749" t="s">
        <v>593</v>
      </c>
      <c r="V21" s="685"/>
      <c r="W21" s="685" t="str">
        <f>IF(V21="","",(VLOOKUP(V21,'サイズ一覧(25年）'!$D:$AG,13,0)))</f>
        <v/>
      </c>
      <c r="X21" s="704" t="str">
        <f>IF(V21="","",VLOOKUP(V21,'サイズ一覧(25年）'!$D:$AQ,38,0))</f>
        <v/>
      </c>
      <c r="Y21" s="684" t="s">
        <v>1191</v>
      </c>
      <c r="Z21" s="685" t="str">
        <f>IF(Y21="","",(VLOOKUP(Y21,'サイズ一覧(25年）'!$D:$AG,13,0)))</f>
        <v/>
      </c>
      <c r="AA21" s="704">
        <f>IF(Y21="","",VLOOKUP(Y21,'サイズ一覧(25年）'!$D:$AQ,38,0))</f>
        <v>34980</v>
      </c>
      <c r="AB21" s="688" t="s">
        <v>870</v>
      </c>
      <c r="AC21" s="685" t="str">
        <f>IF(AB21="","",(VLOOKUP(AB21,'サイズ一覧(25年）'!$D:$AG,13,0)))</f>
        <v>△</v>
      </c>
      <c r="AD21" s="704">
        <f>IF(AB21="","",VLOOKUP(AB21,'サイズ一覧(25年）'!$D:$AQ,38,0))</f>
        <v>32670</v>
      </c>
      <c r="AE21" s="849"/>
      <c r="AF21" s="849"/>
      <c r="AG21" s="850"/>
      <c r="AH21" s="175"/>
      <c r="AI21" s="328"/>
      <c r="AJ21" s="311"/>
      <c r="AK21" s="700" t="s">
        <v>1337</v>
      </c>
      <c r="AL21" s="734" t="s">
        <v>749</v>
      </c>
      <c r="AM21" s="735" t="s">
        <v>1298</v>
      </c>
      <c r="AN21" s="721" t="str">
        <f>IF(AM21="","",(VLOOKUP(AM21,'サイズ一覧(25年）'!$D:$AG,13,0)))</f>
        <v>★</v>
      </c>
      <c r="AO21" s="727">
        <f>IF(AM21="","",VLOOKUP(AM21,'サイズ一覧(25年）'!$D:$AQ,38,0))</f>
        <v>96250</v>
      </c>
      <c r="AP21" s="738"/>
      <c r="AQ21" s="736" t="str">
        <f>IF(AP21="","",(VLOOKUP(AP21,'サイズ一覧(25年）'!$D:$AG,13,0)))</f>
        <v/>
      </c>
      <c r="AR21" s="739" t="str">
        <f>IF(AP21="","",VLOOKUP(AP21,'サイズ一覧(25年）'!$D:$AQ,38,0))</f>
        <v/>
      </c>
      <c r="AS21" s="62"/>
      <c r="AT21" s="466"/>
      <c r="AU21" s="311"/>
      <c r="AV21" s="729" t="s">
        <v>175</v>
      </c>
      <c r="AW21" s="734" t="s">
        <v>376</v>
      </c>
      <c r="AX21" s="752" t="s">
        <v>707</v>
      </c>
      <c r="AY21" s="747" t="str">
        <f>IF(AX21="","",(VLOOKUP(AX21,'サイズ一覧(25年）'!$D:$AG,13,0)))</f>
        <v/>
      </c>
      <c r="AZ21" s="753">
        <f>IF(AX21="","",VLOOKUP(AX21,'サイズ一覧(25年）'!$D:$AQ,38,0))</f>
        <v>28380</v>
      </c>
      <c r="BA21" s="747"/>
      <c r="BB21" s="679" t="str">
        <f>IF(BA21="","",(VLOOKUP(BA21,'サイズ一覧(25年）'!$D:$AG,13,0)))</f>
        <v/>
      </c>
      <c r="BC21" s="754" t="str">
        <f>IF(BA21="","",VLOOKUP(BA21,'サイズ一覧(25年）'!$D:$AQ,38,0))</f>
        <v/>
      </c>
      <c r="BD21" s="755"/>
      <c r="BE21" s="747" t="str">
        <f>IF(BD21="","",(VLOOKUP(BD21,'サイズ一覧(25年）'!$D:$AG,13,0)))</f>
        <v/>
      </c>
      <c r="BF21" s="756" t="str">
        <f>IF(BD21="","",VLOOKUP(BD21,'サイズ一覧(25年）'!$D:$AQ,38,0))</f>
        <v/>
      </c>
      <c r="BG21" s="181"/>
      <c r="BH21" s="328"/>
      <c r="BI21" s="690" t="s">
        <v>349</v>
      </c>
      <c r="BJ21" s="691" t="s">
        <v>350</v>
      </c>
      <c r="BK21" s="692" t="s">
        <v>957</v>
      </c>
      <c r="BL21" s="693" t="str">
        <f>IF(BK21="","",(VLOOKUP(BK21,'サイズ一覧(25年）'!$D:$AG,13,0)))</f>
        <v/>
      </c>
      <c r="BM21" s="694">
        <f>IF(BK21="","",VLOOKUP(BK21,'サイズ一覧(25年）'!$D:$AQ,38,0))</f>
        <v>35090</v>
      </c>
      <c r="BN21" s="695"/>
      <c r="BO21" s="693" t="str">
        <f>IF(BN21="","",(VLOOKUP(BN21,'サイズ一覧(25年）'!$D:$AG,13,0)))</f>
        <v/>
      </c>
      <c r="BP21" s="694" t="str">
        <f>IF(BN21="","",VLOOKUP(BN21,'サイズ一覧(25年）'!$D:$AQ,38,0))</f>
        <v/>
      </c>
      <c r="BQ21" s="692"/>
      <c r="BR21" s="693" t="str">
        <f>IF(BQ21="","",(VLOOKUP(BQ21,'サイズ一覧(25年）'!$D:$AG,13,0)))</f>
        <v/>
      </c>
      <c r="BS21" s="696" t="str">
        <f>IF(BQ21="","",VLOOKUP(BQ21,'サイズ一覧(25年）'!$D:$AQ,38,0))</f>
        <v/>
      </c>
      <c r="BT21" s="697"/>
      <c r="BU21" s="698" t="str">
        <f>IF(BT21="","",(VLOOKUP(BT21,'サイズ一覧(25年）'!$D:$AG,13,0)))</f>
        <v/>
      </c>
      <c r="BV21" s="699" t="str">
        <f>IF(BT21="","",VLOOKUP(BT21,'サイズ一覧(25年）'!$D:$AQ,38,0))</f>
        <v/>
      </c>
      <c r="BW21" s="692"/>
      <c r="BX21" s="693" t="str">
        <f>IF(BW21="","",(VLOOKUP(BW21,'サイズ一覧(25年）'!$D:$AG,13,0)))</f>
        <v/>
      </c>
      <c r="BY21" s="696" t="str">
        <f>IF(BW21="","",VLOOKUP(BW21,'サイズ一覧(25年）'!$D:$AQ,38,0))</f>
        <v/>
      </c>
    </row>
    <row r="22" spans="1:77" s="134" customFormat="1" ht="21" customHeight="1">
      <c r="A22" s="255"/>
      <c r="B22" s="265">
        <v>45</v>
      </c>
      <c r="C22" s="426" t="s">
        <v>1395</v>
      </c>
      <c r="D22" s="446" t="s">
        <v>833</v>
      </c>
      <c r="E22" s="429"/>
      <c r="F22" s="429" t="str">
        <f>IF(E22="","",(VLOOKUP(E22,'サイズ一覧(25年）'!$D:$AG,13,0)))</f>
        <v/>
      </c>
      <c r="G22" s="447" t="str">
        <f>IF(E22="","",VLOOKUP(E22,'サイズ一覧(25年）'!$D:$AQ,38,0))</f>
        <v/>
      </c>
      <c r="H22" s="427" t="s">
        <v>1389</v>
      </c>
      <c r="I22" s="429" t="str">
        <f>IF(H22="","",(VLOOKUP(H22,'サイズ一覧(25年）'!$D:$AG,13,0)))</f>
        <v>★◇</v>
      </c>
      <c r="J22" s="447">
        <f>IF(H22="","",VLOOKUP(H22,'サイズ一覧(25年）'!$D:$AQ,38,0))</f>
        <v>79970</v>
      </c>
      <c r="K22" s="429"/>
      <c r="L22" s="429" t="str">
        <f>IF(K22="","",(VLOOKUP(K22,'サイズ一覧(25年）'!$D:$AG,13,0)))</f>
        <v/>
      </c>
      <c r="M22" s="292" t="str">
        <f>IF(K22="","",VLOOKUP(K22,'サイズ一覧(25年）'!$D:$AQ,38,0))</f>
        <v/>
      </c>
      <c r="N22" s="431"/>
      <c r="O22" s="429" t="str">
        <f>IF(N22="","",(VLOOKUP(N22,'サイズ一覧(25年）'!$D:$AG,13,0)))</f>
        <v/>
      </c>
      <c r="P22" s="447" t="str">
        <f>IF(N22="","",VLOOKUP(N22,'サイズ一覧(25年）'!$D:$AQ,38,0))</f>
        <v/>
      </c>
      <c r="Q22" s="175"/>
      <c r="R22" s="255"/>
      <c r="S22" s="348"/>
      <c r="T22" s="349"/>
      <c r="U22" s="350" t="s">
        <v>506</v>
      </c>
      <c r="V22" s="351" t="s">
        <v>1784</v>
      </c>
      <c r="W22" s="351" t="str">
        <f>IF(V22="","",(VLOOKUP(V22,'サイズ一覧(25年）'!$D:$AG,13,0)))</f>
        <v>★⑨</v>
      </c>
      <c r="X22" s="354">
        <f>IF(V22="","",VLOOKUP(V22,'サイズ一覧(25年）'!$D:$AQ,38,0))</f>
        <v>37180</v>
      </c>
      <c r="Y22" s="389"/>
      <c r="Z22" s="351" t="str">
        <f>IF(Y22="","",(VLOOKUP(Y22,'サイズ一覧(25年）'!$D:$AG,13,0)))</f>
        <v/>
      </c>
      <c r="AA22" s="354" t="str">
        <f>IF(Y22="","",VLOOKUP(Y22,'サイズ一覧(25年）'!$D:$AQ,38,0))</f>
        <v/>
      </c>
      <c r="AB22" s="353"/>
      <c r="AC22" s="351" t="str">
        <f>IF(AB22="","",(VLOOKUP(AB22,'サイズ一覧(25年）'!$D:$AG,13,0)))</f>
        <v/>
      </c>
      <c r="AD22" s="354" t="str">
        <f>IF(AB22="","",VLOOKUP(AB22,'サイズ一覧(25年）'!$D:$AQ,38,0))</f>
        <v/>
      </c>
      <c r="AE22" s="849"/>
      <c r="AF22" s="849"/>
      <c r="AG22" s="850"/>
      <c r="AH22" s="175"/>
      <c r="AI22" s="328"/>
      <c r="AJ22" s="378">
        <v>40</v>
      </c>
      <c r="AK22" s="454" t="s">
        <v>1323</v>
      </c>
      <c r="AL22" s="455" t="s">
        <v>876</v>
      </c>
      <c r="AM22" s="456" t="s">
        <v>1295</v>
      </c>
      <c r="AN22" s="351" t="str">
        <f>IF(AM22="","",(VLOOKUP(AM22,'サイズ一覧(25年）'!$D:$AG,13,0)))</f>
        <v>★</v>
      </c>
      <c r="AO22" s="391">
        <f>IF(AM22="","",VLOOKUP(AM22,'サイズ一覧(25年）'!$D:$AQ,38,0))</f>
        <v>80300</v>
      </c>
      <c r="AP22" s="459"/>
      <c r="AQ22" s="457" t="str">
        <f>IF(AP22="","",(VLOOKUP(AP22,'サイズ一覧(25年）'!$D:$AG,13,0)))</f>
        <v/>
      </c>
      <c r="AR22" s="460" t="str">
        <f>IF(AP22="","",VLOOKUP(AP22,'サイズ一覧(25年）'!$D:$AQ,38,0))</f>
        <v/>
      </c>
      <c r="AS22" s="62"/>
      <c r="AT22" s="275">
        <v>15</v>
      </c>
      <c r="AU22" s="378">
        <v>70</v>
      </c>
      <c r="AV22" s="461" t="s">
        <v>83</v>
      </c>
      <c r="AW22" s="427" t="s">
        <v>522</v>
      </c>
      <c r="AX22" s="461" t="s">
        <v>436</v>
      </c>
      <c r="AY22" s="429" t="str">
        <f>IF(AX22="","",(VLOOKUP(AX22,'サイズ一覧(25年）'!$D:$AG,13,0)))</f>
        <v/>
      </c>
      <c r="AZ22" s="430">
        <f>IF(AX22="","",VLOOKUP(AX22,'サイズ一覧(25年）'!$D:$AQ,38,0))</f>
        <v>25080</v>
      </c>
      <c r="BA22" s="429"/>
      <c r="BB22" s="395" t="str">
        <f>IF(BA22="","",(VLOOKUP(BA22,'サイズ一覧(25年）'!$D:$AG,13,0)))</f>
        <v/>
      </c>
      <c r="BC22" s="293" t="str">
        <f>IF(BA22="","",VLOOKUP(BA22,'サイズ一覧(25年）'!$D:$AQ,38,0))</f>
        <v/>
      </c>
      <c r="BD22" s="431"/>
      <c r="BE22" s="429" t="str">
        <f>IF(BD22="","",(VLOOKUP(BD22,'サイズ一覧(25年）'!$D:$AG,13,0)))</f>
        <v/>
      </c>
      <c r="BF22" s="295" t="str">
        <f>IF(BD22="","",VLOOKUP(BD22,'サイズ一覧(25年）'!$D:$AQ,38,0))</f>
        <v/>
      </c>
      <c r="BG22" s="181"/>
      <c r="BH22" s="328"/>
      <c r="BI22" s="472" t="s">
        <v>352</v>
      </c>
      <c r="BJ22" s="473" t="s">
        <v>353</v>
      </c>
      <c r="BK22" s="386" t="s">
        <v>960</v>
      </c>
      <c r="BL22" s="269" t="str">
        <f>IF(BK22="","",(VLOOKUP(BK22,'サイズ一覧(25年）'!$D:$AG,13,0)))</f>
        <v/>
      </c>
      <c r="BM22" s="361">
        <f>IF(BK22="","",VLOOKUP(BK22,'サイズ一覧(25年）'!$D:$AQ,38,0))</f>
        <v>36300</v>
      </c>
      <c r="BN22" s="474"/>
      <c r="BO22" s="269" t="str">
        <f>IF(BN22="","",(VLOOKUP(BN22,'サイズ一覧(25年）'!$D:$AG,13,0)))</f>
        <v/>
      </c>
      <c r="BP22" s="361" t="str">
        <f>IF(BN22="","",VLOOKUP(BN22,'サイズ一覧(25年）'!$D:$AQ,38,0))</f>
        <v/>
      </c>
      <c r="BQ22" s="386"/>
      <c r="BR22" s="269" t="str">
        <f>IF(BQ22="","",(VLOOKUP(BQ22,'サイズ一覧(25年）'!$D:$AG,13,0)))</f>
        <v/>
      </c>
      <c r="BS22" s="363" t="str">
        <f>IF(BQ22="","",VLOOKUP(BQ22,'サイズ一覧(25年）'!$D:$AQ,38,0))</f>
        <v/>
      </c>
      <c r="BT22" s="475"/>
      <c r="BU22" s="476" t="str">
        <f>IF(BT22="","",(VLOOKUP(BT22,'サイズ一覧(25年）'!$D:$AG,13,0)))</f>
        <v/>
      </c>
      <c r="BV22" s="477" t="str">
        <f>IF(BT22="","",VLOOKUP(BT22,'サイズ一覧(25年）'!$D:$AQ,38,0))</f>
        <v/>
      </c>
      <c r="BW22" s="386"/>
      <c r="BX22" s="269" t="str">
        <f>IF(BW22="","",(VLOOKUP(BW22,'サイズ一覧(25年）'!$D:$AG,13,0)))</f>
        <v/>
      </c>
      <c r="BY22" s="363" t="str">
        <f>IF(BW22="","",VLOOKUP(BW22,'サイズ一覧(25年）'!$D:$AQ,38,0))</f>
        <v/>
      </c>
    </row>
    <row r="23" spans="1:77" s="134" customFormat="1" ht="21" customHeight="1">
      <c r="A23" s="255"/>
      <c r="B23" s="340"/>
      <c r="C23" s="724" t="s">
        <v>1396</v>
      </c>
      <c r="D23" s="719" t="s">
        <v>876</v>
      </c>
      <c r="E23" s="721"/>
      <c r="F23" s="721" t="str">
        <f>IF(E23="","",(VLOOKUP(E23,'サイズ一覧(25年）'!$D:$AG,13,0)))</f>
        <v/>
      </c>
      <c r="G23" s="722" t="str">
        <f>IF(E23="","",VLOOKUP(E23,'サイズ一覧(25年）'!$D:$AQ,38,0))</f>
        <v/>
      </c>
      <c r="H23" s="725" t="s">
        <v>1390</v>
      </c>
      <c r="I23" s="721" t="str">
        <f>IF(H23="","",(VLOOKUP(H23,'サイズ一覧(25年）'!$D:$AG,13,0)))</f>
        <v>★◇</v>
      </c>
      <c r="J23" s="722">
        <f>IF(H23="","",VLOOKUP(H23,'サイズ一覧(25年）'!$D:$AQ,38,0))</f>
        <v>82390</v>
      </c>
      <c r="K23" s="721"/>
      <c r="L23" s="721" t="str">
        <f>IF(K23="","",(VLOOKUP(K23,'サイズ一覧(25年）'!$D:$AG,13,0)))</f>
        <v/>
      </c>
      <c r="M23" s="723" t="str">
        <f>IF(K23="","",VLOOKUP(K23,'サイズ一覧(25年）'!$D:$AQ,38,0))</f>
        <v/>
      </c>
      <c r="N23" s="720"/>
      <c r="O23" s="721" t="str">
        <f>IF(N23="","",(VLOOKUP(N23,'サイズ一覧(25年）'!$D:$AG,13,0)))</f>
        <v/>
      </c>
      <c r="P23" s="722" t="str">
        <f>IF(N23="","",VLOOKUP(N23,'サイズ一覧(25年）'!$D:$AQ,38,0))</f>
        <v/>
      </c>
      <c r="Q23" s="175"/>
      <c r="R23" s="255"/>
      <c r="S23" s="348"/>
      <c r="T23" s="740" t="s">
        <v>1841</v>
      </c>
      <c r="U23" s="701" t="s">
        <v>1379</v>
      </c>
      <c r="V23" s="703" t="s">
        <v>1783</v>
      </c>
      <c r="W23" s="703" t="str">
        <f>IF(V23="","",(VLOOKUP(V23,'サイズ一覧(25年）'!$D:$AG,13,0)))</f>
        <v>⑨</v>
      </c>
      <c r="X23" s="704">
        <f>IF(V23="","",VLOOKUP(V23,'サイズ一覧(25年）'!$D:$AQ,38,0))</f>
        <v>39490</v>
      </c>
      <c r="Y23" s="730" t="s">
        <v>1192</v>
      </c>
      <c r="Z23" s="703" t="str">
        <f>IF(Y23="","",(VLOOKUP(Y23,'サイズ一覧(25年）'!$D:$AG,13,0)))</f>
        <v/>
      </c>
      <c r="AA23" s="704">
        <f>IF(Y23="","",VLOOKUP(Y23,'サイズ一覧(25年）'!$D:$AQ,38,0))</f>
        <v>37180</v>
      </c>
      <c r="AB23" s="702" t="s">
        <v>635</v>
      </c>
      <c r="AC23" s="703" t="str">
        <f>IF(AB23="","",(VLOOKUP(AB23,'サイズ一覧(25年）'!$D:$AG,13,0)))</f>
        <v>△</v>
      </c>
      <c r="AD23" s="704">
        <f>IF(AB23="","",VLOOKUP(AB23,'サイズ一覧(25年）'!$D:$AQ,38,0))</f>
        <v>34760</v>
      </c>
      <c r="AE23" s="849"/>
      <c r="AF23" s="849"/>
      <c r="AG23" s="850"/>
      <c r="AH23" s="175"/>
      <c r="AI23" s="319"/>
      <c r="AJ23" s="320"/>
      <c r="AK23" s="740" t="s">
        <v>1328</v>
      </c>
      <c r="AL23" s="730" t="s">
        <v>942</v>
      </c>
      <c r="AM23" s="757" t="s">
        <v>1290</v>
      </c>
      <c r="AN23" s="703" t="str">
        <f>IF(AM23="","",(VLOOKUP(AM23,'サイズ一覧(25年）'!$D:$AG,13,0)))</f>
        <v>★</v>
      </c>
      <c r="AO23" s="732">
        <f>IF(AM23="","",VLOOKUP(AM23,'サイズ一覧(25年）'!$D:$AQ,38,0))</f>
        <v>83710</v>
      </c>
      <c r="AP23" s="702"/>
      <c r="AQ23" s="703" t="str">
        <f>IF(AP23="","",(VLOOKUP(AP23,'サイズ一覧(25年）'!$D:$AG,13,0)))</f>
        <v/>
      </c>
      <c r="AR23" s="696" t="str">
        <f>IF(AP23="","",VLOOKUP(AP23,'サイズ一覧(25年）'!$D:$AQ,38,0))</f>
        <v/>
      </c>
      <c r="AS23" s="62"/>
      <c r="AT23" s="319"/>
      <c r="AU23" s="320"/>
      <c r="AV23" s="731" t="s">
        <v>84</v>
      </c>
      <c r="AW23" s="730" t="s">
        <v>325</v>
      </c>
      <c r="AX23" s="731" t="s">
        <v>438</v>
      </c>
      <c r="AY23" s="703" t="str">
        <f>IF(AX23="","",(VLOOKUP(AX23,'サイズ一覧(25年）'!$D:$AG,13,0)))</f>
        <v/>
      </c>
      <c r="AZ23" s="732">
        <f>IF(AX23="","",VLOOKUP(AX23,'サイズ一覧(25年）'!$D:$AQ,38,0))</f>
        <v>26730</v>
      </c>
      <c r="BA23" s="703"/>
      <c r="BB23" s="685" t="str">
        <f>IF(BA23="","",(VLOOKUP(BA23,'サイズ一覧(25年）'!$D:$AG,13,0)))</f>
        <v/>
      </c>
      <c r="BC23" s="694" t="str">
        <f>IF(BA23="","",VLOOKUP(BA23,'サイズ一覧(25年）'!$D:$AQ,38,0))</f>
        <v/>
      </c>
      <c r="BD23" s="702"/>
      <c r="BE23" s="703" t="str">
        <f>IF(BD23="","",(VLOOKUP(BD23,'サイズ一覧(25年）'!$D:$AG,13,0)))</f>
        <v/>
      </c>
      <c r="BF23" s="696" t="str">
        <f>IF(BD23="","",VLOOKUP(BD23,'サイズ一覧(25年）'!$D:$AQ,38,0))</f>
        <v/>
      </c>
      <c r="BG23" s="181"/>
      <c r="BH23" s="275">
        <v>15</v>
      </c>
      <c r="BI23" s="758" t="s">
        <v>78</v>
      </c>
      <c r="BJ23" s="759" t="s">
        <v>355</v>
      </c>
      <c r="BK23" s="672" t="s">
        <v>961</v>
      </c>
      <c r="BL23" s="670" t="str">
        <f>IF(BK23="","",(VLOOKUP(BK23,'サイズ一覧(25年）'!$D:$AG,13,0)))</f>
        <v/>
      </c>
      <c r="BM23" s="760">
        <f>IF(BK23="","",VLOOKUP(BK23,'サイズ一覧(25年）'!$D:$AQ,38,0))</f>
        <v>33000</v>
      </c>
      <c r="BN23" s="761"/>
      <c r="BO23" s="670" t="str">
        <f>IF(BN23="","",(VLOOKUP(BN23,'サイズ一覧(25年）'!$D:$AG,13,0)))</f>
        <v/>
      </c>
      <c r="BP23" s="760" t="str">
        <f>IF(BN23="","",VLOOKUP(BN23,'サイズ一覧(25年）'!$D:$AQ,38,0))</f>
        <v/>
      </c>
      <c r="BQ23" s="672"/>
      <c r="BR23" s="670" t="str">
        <f>IF(BQ23="","",(VLOOKUP(BQ23,'サイズ一覧(25年）'!$D:$AG,13,0)))</f>
        <v/>
      </c>
      <c r="BS23" s="710" t="str">
        <f>IF(BQ23="","",VLOOKUP(BQ23,'サイズ一覧(25年）'!$D:$AQ,38,0))</f>
        <v/>
      </c>
      <c r="BT23" s="762"/>
      <c r="BU23" s="763" t="str">
        <f>IF(BT23="","",(VLOOKUP(BT23,'サイズ一覧(25年）'!$D:$AG,13,0)))</f>
        <v/>
      </c>
      <c r="BV23" s="764" t="str">
        <f>IF(BT23="","",VLOOKUP(BT23,'サイズ一覧(25年）'!$D:$AQ,38,0))</f>
        <v/>
      </c>
      <c r="BW23" s="672"/>
      <c r="BX23" s="670" t="str">
        <f>IF(BW23="","",(VLOOKUP(BW23,'サイズ一覧(25年）'!$D:$AG,13,0)))</f>
        <v/>
      </c>
      <c r="BY23" s="710" t="str">
        <f>IF(BW23="","",VLOOKUP(BW23,'サイズ一覧(25年）'!$D:$AQ,38,0))</f>
        <v/>
      </c>
    </row>
    <row r="24" spans="1:77" s="134" customFormat="1" ht="21" customHeight="1">
      <c r="A24" s="255"/>
      <c r="B24" s="348">
        <v>50</v>
      </c>
      <c r="C24" s="426" t="s">
        <v>1333</v>
      </c>
      <c r="D24" s="446" t="s">
        <v>467</v>
      </c>
      <c r="E24" s="429"/>
      <c r="F24" s="429" t="str">
        <f>IF(E24="","",(VLOOKUP(E24,'サイズ一覧(25年）'!$D:$AG,13,0)))</f>
        <v/>
      </c>
      <c r="G24" s="447" t="str">
        <f>IF(E24="","",VLOOKUP(E24,'サイズ一覧(25年）'!$D:$AQ,38,0))</f>
        <v/>
      </c>
      <c r="H24" s="427" t="s">
        <v>1391</v>
      </c>
      <c r="I24" s="429" t="str">
        <f>IF(H24="","",(VLOOKUP(H24,'サイズ一覧(25年）'!$D:$AG,13,0)))</f>
        <v>★◇</v>
      </c>
      <c r="J24" s="447">
        <f>IF(H24="","",VLOOKUP(H24,'サイズ一覧(25年）'!$D:$AQ,38,0))</f>
        <v>67870</v>
      </c>
      <c r="K24" s="429"/>
      <c r="L24" s="429" t="str">
        <f>IF(K24="","",(VLOOKUP(K24,'サイズ一覧(25年）'!$D:$AG,13,0)))</f>
        <v/>
      </c>
      <c r="M24" s="292" t="str">
        <f>IF(K24="","",VLOOKUP(K24,'サイズ一覧(25年）'!$D:$AQ,38,0))</f>
        <v/>
      </c>
      <c r="N24" s="431"/>
      <c r="O24" s="429" t="str">
        <f>IF(N24="","",(VLOOKUP(N24,'サイズ一覧(25年）'!$D:$AG,13,0)))</f>
        <v/>
      </c>
      <c r="P24" s="447" t="str">
        <f>IF(N24="","",VLOOKUP(N24,'サイズ一覧(25年）'!$D:$AQ,38,0))</f>
        <v/>
      </c>
      <c r="Q24" s="175"/>
      <c r="R24" s="255"/>
      <c r="S24" s="348"/>
      <c r="T24" s="388" t="s">
        <v>1842</v>
      </c>
      <c r="U24" s="350" t="s">
        <v>522</v>
      </c>
      <c r="V24" s="351" t="s">
        <v>1782</v>
      </c>
      <c r="W24" s="351" t="str">
        <f>IF(V24="","",(VLOOKUP(V24,'サイズ一覧(25年）'!$D:$AG,13,0)))</f>
        <v>★⑨</v>
      </c>
      <c r="X24" s="354">
        <f>IF(V24="","",VLOOKUP(V24,'サイズ一覧(25年）'!$D:$AQ,38,0))</f>
        <v>41800</v>
      </c>
      <c r="Y24" s="389" t="s">
        <v>1193</v>
      </c>
      <c r="Z24" s="351" t="str">
        <f>IF(Y24="","",(VLOOKUP(Y24,'サイズ一覧(25年）'!$D:$AG,13,0)))</f>
        <v>★</v>
      </c>
      <c r="AA24" s="354">
        <f>IF(Y24="","",VLOOKUP(Y24,'サイズ一覧(25年）'!$D:$AQ,38,0))</f>
        <v>39160</v>
      </c>
      <c r="AB24" s="353" t="s">
        <v>1843</v>
      </c>
      <c r="AC24" s="351" t="str">
        <f>IF(AB24="","",(VLOOKUP(AB24,'サイズ一覧(25年）'!$D:$AG,13,0)))</f>
        <v>△★</v>
      </c>
      <c r="AD24" s="354">
        <f>IF(AB24="","",VLOOKUP(AB24,'サイズ一覧(25年）'!$D:$AQ,38,0))</f>
        <v>36630</v>
      </c>
      <c r="AE24" s="849"/>
      <c r="AF24" s="849"/>
      <c r="AG24" s="850"/>
      <c r="AH24" s="175"/>
      <c r="AI24" s="319"/>
      <c r="AJ24" s="320"/>
      <c r="AK24" s="388" t="s">
        <v>1329</v>
      </c>
      <c r="AL24" s="389" t="s">
        <v>750</v>
      </c>
      <c r="AM24" s="390" t="s">
        <v>1291</v>
      </c>
      <c r="AN24" s="351" t="str">
        <f>IF(AM24="","",(VLOOKUP(AM24,'サイズ一覧(25年）'!$D:$AG,13,0)))</f>
        <v>★</v>
      </c>
      <c r="AO24" s="391">
        <f>IF(AM24="","",VLOOKUP(AM24,'サイズ一覧(25年）'!$D:$AQ,38,0))</f>
        <v>86240</v>
      </c>
      <c r="AP24" s="353"/>
      <c r="AQ24" s="351" t="str">
        <f>IF(AP24="","",(VLOOKUP(AP24,'サイズ一覧(25年）'!$D:$AG,13,0)))</f>
        <v/>
      </c>
      <c r="AR24" s="369" t="str">
        <f>IF(AP24="","",VLOOKUP(AP24,'サイズ一覧(25年）'!$D:$AQ,38,0))</f>
        <v/>
      </c>
      <c r="AS24" s="62"/>
      <c r="AT24" s="319"/>
      <c r="AU24" s="320"/>
      <c r="AV24" s="432" t="s">
        <v>172</v>
      </c>
      <c r="AW24" s="389" t="s">
        <v>339</v>
      </c>
      <c r="AX24" s="432"/>
      <c r="AY24" s="351" t="str">
        <f>IF(AX24="","",(VLOOKUP(AX24,'サイズ一覧(25年）'!$D:$AG,13,0)))</f>
        <v/>
      </c>
      <c r="AZ24" s="391" t="str">
        <f>IF(AX24="","",VLOOKUP(AX24,'サイズ一覧(25年）'!$D:$AQ,38,0))</f>
        <v/>
      </c>
      <c r="BA24" s="351"/>
      <c r="BB24" s="351" t="str">
        <f>IF(BA24="","",(VLOOKUP(BA24,'サイズ一覧(25年）'!$D:$AG,13,0)))</f>
        <v/>
      </c>
      <c r="BC24" s="367" t="str">
        <f>IF(BA24="","",VLOOKUP(BA24,'サイズ一覧(25年）'!$D:$AQ,38,0))</f>
        <v/>
      </c>
      <c r="BD24" s="353" t="s">
        <v>1104</v>
      </c>
      <c r="BE24" s="351" t="str">
        <f>IF(BD24="","",(VLOOKUP(BD24,'サイズ一覧(25年）'!$D:$AG,13,0)))</f>
        <v/>
      </c>
      <c r="BF24" s="369">
        <f>IF(BD24="","",VLOOKUP(BD24,'サイズ一覧(25年）'!$D:$AQ,38,0))</f>
        <v>26620</v>
      </c>
      <c r="BG24" s="181"/>
      <c r="BH24" s="328"/>
      <c r="BI24" s="364" t="s">
        <v>80</v>
      </c>
      <c r="BJ24" s="365" t="s">
        <v>362</v>
      </c>
      <c r="BK24" s="366" t="s">
        <v>589</v>
      </c>
      <c r="BL24" s="352" t="str">
        <f>IF(BK24="","",(VLOOKUP(BK24,'サイズ一覧(25年）'!$D:$AG,13,0)))</f>
        <v/>
      </c>
      <c r="BM24" s="367">
        <f>IF(BK24="","",VLOOKUP(BK24,'サイズ一覧(25年）'!$D:$AQ,38,0))</f>
        <v>36190</v>
      </c>
      <c r="BN24" s="368"/>
      <c r="BO24" s="352" t="str">
        <f>IF(BN24="","",(VLOOKUP(BN24,'サイズ一覧(25年）'!$D:$AG,13,0)))</f>
        <v/>
      </c>
      <c r="BP24" s="367" t="str">
        <f>IF(BN24="","",VLOOKUP(BN24,'サイズ一覧(25年）'!$D:$AQ,38,0))</f>
        <v/>
      </c>
      <c r="BQ24" s="366"/>
      <c r="BR24" s="352" t="str">
        <f>IF(BQ24="","",(VLOOKUP(BQ24,'サイズ一覧(25年）'!$D:$AG,13,0)))</f>
        <v/>
      </c>
      <c r="BS24" s="369" t="str">
        <f>IF(BQ24="","",VLOOKUP(BQ24,'サイズ一覧(25年）'!$D:$AQ,38,0))</f>
        <v/>
      </c>
      <c r="BT24" s="370"/>
      <c r="BU24" s="371" t="str">
        <f>IF(BT24="","",(VLOOKUP(BT24,'サイズ一覧(25年）'!$D:$AG,13,0)))</f>
        <v/>
      </c>
      <c r="BV24" s="372" t="str">
        <f>IF(BT24="","",VLOOKUP(BT24,'サイズ一覧(25年）'!$D:$AQ,38,0))</f>
        <v/>
      </c>
      <c r="BW24" s="366"/>
      <c r="BX24" s="352" t="str">
        <f>IF(BW24="","",(VLOOKUP(BW24,'サイズ一覧(25年）'!$D:$AG,13,0)))</f>
        <v/>
      </c>
      <c r="BY24" s="369" t="str">
        <f>IF(BW24="","",VLOOKUP(BW24,'サイズ一覧(25年）'!$D:$AQ,38,0))</f>
        <v/>
      </c>
    </row>
    <row r="25" spans="1:77" s="134" customFormat="1" ht="21" customHeight="1">
      <c r="A25" s="255"/>
      <c r="B25" s="348"/>
      <c r="C25" s="718" t="s">
        <v>1501</v>
      </c>
      <c r="D25" s="765" t="s">
        <v>749</v>
      </c>
      <c r="E25" s="747"/>
      <c r="F25" s="747" t="str">
        <f>IF(E25="","",(VLOOKUP(E25,'サイズ一覧(25年）'!$D:$AG,13,0)))</f>
        <v/>
      </c>
      <c r="G25" s="767" t="str">
        <f>IF(E25="","",VLOOKUP(E25,'サイズ一覧(25年）'!$D:$AQ,38,0))</f>
        <v/>
      </c>
      <c r="H25" s="766" t="s">
        <v>1502</v>
      </c>
      <c r="I25" s="747" t="str">
        <f>IF(H25="","",(VLOOKUP(H25,'サイズ一覧(25年）'!$D:$AG,13,0)))</f>
        <v>★◇</v>
      </c>
      <c r="J25" s="767">
        <f>IF(H25="","",VLOOKUP(H25,'サイズ一覧(25年）'!$D:$AQ,38,0))</f>
        <v>70510</v>
      </c>
      <c r="K25" s="747"/>
      <c r="L25" s="747" t="str">
        <f>IF(K25="","",(VLOOKUP(K25,'サイズ一覧(25年）'!$D:$AG,13,0)))</f>
        <v/>
      </c>
      <c r="M25" s="768" t="str">
        <f>IF(K25="","",VLOOKUP(K25,'サイズ一覧(25年）'!$D:$AQ,38,0))</f>
        <v/>
      </c>
      <c r="N25" s="755"/>
      <c r="O25" s="747" t="str">
        <f>IF(N25="","",(VLOOKUP(N25,'サイズ一覧(25年）'!$D:$AG,13,0)))</f>
        <v/>
      </c>
      <c r="P25" s="767" t="str">
        <f>IF(N25="","",VLOOKUP(N25,'サイズ一覧(25年）'!$D:$AQ,38,0))</f>
        <v/>
      </c>
      <c r="Q25" s="175"/>
      <c r="R25" s="255"/>
      <c r="S25" s="348"/>
      <c r="T25" s="733" t="s">
        <v>59</v>
      </c>
      <c r="U25" s="749" t="s">
        <v>323</v>
      </c>
      <c r="V25" s="685" t="s">
        <v>1781</v>
      </c>
      <c r="W25" s="685" t="str">
        <f>IF(V25="","",(VLOOKUP(V25,'サイズ一覧(25年）'!$D:$AG,13,0)))</f>
        <v>⑨</v>
      </c>
      <c r="X25" s="751">
        <f>IF(V25="","",VLOOKUP(V25,'サイズ一覧(25年）'!$D:$AQ,38,0))</f>
        <v>44110</v>
      </c>
      <c r="Y25" s="688" t="s">
        <v>1194</v>
      </c>
      <c r="Z25" s="685" t="str">
        <f>IF(Y25="","",(VLOOKUP(Y25,'サイズ一覧(25年）'!$D:$AG,13,0)))</f>
        <v/>
      </c>
      <c r="AA25" s="750">
        <f>IF(Y25="","",VLOOKUP(Y25,'サイズ一覧(25年）'!$D:$AQ,38,0))</f>
        <v>41470</v>
      </c>
      <c r="AB25" s="688" t="s">
        <v>637</v>
      </c>
      <c r="AC25" s="685" t="str">
        <f>IF(AB25="","",(VLOOKUP(AB25,'サイズ一覧(25年）'!$D:$AG,13,0)))</f>
        <v>△</v>
      </c>
      <c r="AD25" s="750">
        <f>IF(AB25="","",VLOOKUP(AB25,'サイズ一覧(25年）'!$D:$AQ,38,0))</f>
        <v>38720</v>
      </c>
      <c r="AE25" s="849"/>
      <c r="AF25" s="849"/>
      <c r="AG25" s="850"/>
      <c r="AH25" s="175"/>
      <c r="AI25" s="319"/>
      <c r="AJ25" s="320"/>
      <c r="AK25" s="718" t="s">
        <v>795</v>
      </c>
      <c r="AL25" s="766" t="s">
        <v>1327</v>
      </c>
      <c r="AM25" s="770" t="s">
        <v>794</v>
      </c>
      <c r="AN25" s="747" t="str">
        <f>IF(AM25="","",(VLOOKUP(AM25,'サイズ一覧(25年）'!$D:$AG,13,0)))</f>
        <v>★</v>
      </c>
      <c r="AO25" s="753">
        <f>IF(AM25="","",VLOOKUP(AM25,'サイズ一覧(25年）'!$D:$AQ,38,0))</f>
        <v>87230</v>
      </c>
      <c r="AP25" s="755"/>
      <c r="AQ25" s="747" t="str">
        <f>IF(AP25="","",(VLOOKUP(AP25,'サイズ一覧(25年）'!$D:$AG,13,0)))</f>
        <v/>
      </c>
      <c r="AR25" s="756" t="str">
        <f>IF(AP25="","",VLOOKUP(AP25,'サイズ一覧(25年）'!$D:$AQ,38,0))</f>
        <v/>
      </c>
      <c r="AS25" s="62"/>
      <c r="AT25" s="319"/>
      <c r="AU25" s="320"/>
      <c r="AV25" s="731" t="s">
        <v>173</v>
      </c>
      <c r="AW25" s="730" t="s">
        <v>376</v>
      </c>
      <c r="AX25" s="731"/>
      <c r="AY25" s="703" t="str">
        <f>IF(AX25="","",(VLOOKUP(AX25,'サイズ一覧(25年）'!$D:$AG,13,0)))</f>
        <v/>
      </c>
      <c r="AZ25" s="732" t="str">
        <f>IF(AX25="","",VLOOKUP(AX25,'サイズ一覧(25年）'!$D:$AQ,38,0))</f>
        <v/>
      </c>
      <c r="BA25" s="703"/>
      <c r="BB25" s="703" t="str">
        <f>IF(BA25="","",(VLOOKUP(BA25,'サイズ一覧(25年）'!$D:$AG,13,0)))</f>
        <v/>
      </c>
      <c r="BC25" s="694" t="str">
        <f>IF(BA25="","",VLOOKUP(BA25,'サイズ一覧(25年）'!$D:$AQ,38,0))</f>
        <v/>
      </c>
      <c r="BD25" s="702" t="s">
        <v>1105</v>
      </c>
      <c r="BE25" s="703" t="str">
        <f>IF(BD25="","",(VLOOKUP(BD25,'サイズ一覧(25年）'!$D:$AG,13,0)))</f>
        <v/>
      </c>
      <c r="BF25" s="696">
        <f>IF(BD25="","",VLOOKUP(BD25,'サイズ一覧(25年）'!$D:$AQ,38,0))</f>
        <v>29480</v>
      </c>
      <c r="BG25" s="181"/>
      <c r="BH25" s="328"/>
      <c r="BI25" s="777" t="s">
        <v>81</v>
      </c>
      <c r="BJ25" s="778" t="s">
        <v>357</v>
      </c>
      <c r="BK25" s="779" t="s">
        <v>962</v>
      </c>
      <c r="BL25" s="723" t="str">
        <f>IF(BK25="","",(VLOOKUP(BK25,'サイズ一覧(25年）'!$D:$AG,13,0)))</f>
        <v/>
      </c>
      <c r="BM25" s="780">
        <f>IF(BK25="","",VLOOKUP(BK25,'サイズ一覧(25年）'!$D:$AQ,38,0))</f>
        <v>38500</v>
      </c>
      <c r="BN25" s="781"/>
      <c r="BO25" s="723" t="str">
        <f>IF(BN25="","",(VLOOKUP(BN25,'サイズ一覧(25年）'!$D:$AG,13,0)))</f>
        <v/>
      </c>
      <c r="BP25" s="780" t="str">
        <f>IF(BN25="","",VLOOKUP(BN25,'サイズ一覧(25年）'!$D:$AQ,38,0))</f>
        <v/>
      </c>
      <c r="BQ25" s="779"/>
      <c r="BR25" s="723" t="str">
        <f>IF(BQ25="","",(VLOOKUP(BQ25,'サイズ一覧(25年）'!$D:$AG,13,0)))</f>
        <v/>
      </c>
      <c r="BS25" s="728" t="str">
        <f>IF(BQ25="","",VLOOKUP(BQ25,'サイズ一覧(25年）'!$D:$AQ,38,0))</f>
        <v/>
      </c>
      <c r="BT25" s="782"/>
      <c r="BU25" s="783" t="str">
        <f>IF(BT25="","",(VLOOKUP(BT25,'サイズ一覧(25年）'!$D:$AG,13,0)))</f>
        <v/>
      </c>
      <c r="BV25" s="784" t="str">
        <f>IF(BT25="","",VLOOKUP(BT25,'サイズ一覧(25年）'!$D:$AQ,38,0))</f>
        <v/>
      </c>
      <c r="BW25" s="779"/>
      <c r="BX25" s="723" t="str">
        <f>IF(BW25="","",(VLOOKUP(BW25,'サイズ一覧(25年）'!$D:$AG,13,0)))</f>
        <v/>
      </c>
      <c r="BY25" s="728" t="str">
        <f>IF(BW25="","",VLOOKUP(BW25,'サイズ一覧(25年）'!$D:$AQ,38,0))</f>
        <v/>
      </c>
    </row>
    <row r="26" spans="1:77" s="134" customFormat="1" ht="21" customHeight="1">
      <c r="A26" s="306">
        <v>19</v>
      </c>
      <c r="B26" s="265">
        <v>35</v>
      </c>
      <c r="C26" s="426" t="s">
        <v>423</v>
      </c>
      <c r="D26" s="446" t="s">
        <v>538</v>
      </c>
      <c r="E26" s="429"/>
      <c r="F26" s="429" t="str">
        <f>IF(E26="","",(VLOOKUP(E26,'サイズ一覧(25年）'!$D:$AG,13,0)))</f>
        <v/>
      </c>
      <c r="G26" s="447" t="str">
        <f>IF(E26="","",VLOOKUP(E26,'サイズ一覧(25年）'!$D:$AQ,38,0))</f>
        <v/>
      </c>
      <c r="H26" s="427" t="s">
        <v>1137</v>
      </c>
      <c r="I26" s="429" t="str">
        <f>IF(H26="","",(VLOOKUP(H26,'サイズ一覧(25年）'!$D:$AG,13,0)))</f>
        <v>★◇</v>
      </c>
      <c r="J26" s="447">
        <f>IF(H26="","",VLOOKUP(H26,'サイズ一覧(25年）'!$D:$AQ,38,0))</f>
        <v>93830</v>
      </c>
      <c r="K26" s="429"/>
      <c r="L26" s="429" t="str">
        <f>IF(K26="","",(VLOOKUP(K26,'サイズ一覧(25年）'!$D:$AG,13,0)))</f>
        <v/>
      </c>
      <c r="M26" s="292" t="str">
        <f>IF(K26="","",VLOOKUP(K26,'サイズ一覧(25年）'!$D:$AQ,38,0))</f>
        <v/>
      </c>
      <c r="N26" s="431"/>
      <c r="O26" s="429" t="str">
        <f>IF(N26="","",(VLOOKUP(N26,'サイズ一覧(25年）'!$D:$AG,13,0)))</f>
        <v/>
      </c>
      <c r="P26" s="447" t="str">
        <f>IF(N26="","",VLOOKUP(N26,'サイズ一覧(25年）'!$D:$AQ,38,0))</f>
        <v/>
      </c>
      <c r="Q26" s="175"/>
      <c r="R26" s="387"/>
      <c r="S26" s="340"/>
      <c r="T26" s="266" t="s">
        <v>60</v>
      </c>
      <c r="U26" s="267" t="s">
        <v>325</v>
      </c>
      <c r="V26" s="268"/>
      <c r="W26" s="268" t="str">
        <f>IF(V26="","",(VLOOKUP(V26,'サイズ一覧(25年）'!$D:$AG,13,0)))</f>
        <v/>
      </c>
      <c r="X26" s="269" t="str">
        <f>IF(V26="","",VLOOKUP(V26,'サイズ一覧(25年）'!$D:$AQ,38,0))</f>
        <v/>
      </c>
      <c r="Y26" s="362" t="s">
        <v>1195</v>
      </c>
      <c r="Z26" s="268" t="str">
        <f>IF(Y26="","",(VLOOKUP(Y26,'サイズ一覧(25年）'!$D:$AG,13,0)))</f>
        <v/>
      </c>
      <c r="AA26" s="271">
        <f>IF(Y26="","",VLOOKUP(Y26,'サイズ一覧(25年）'!$D:$AQ,38,0))</f>
        <v>45100</v>
      </c>
      <c r="AB26" s="362"/>
      <c r="AC26" s="268" t="str">
        <f>IF(AB26="","",(VLOOKUP(AB26,'サイズ一覧(25年）'!$D:$AG,13,0)))</f>
        <v/>
      </c>
      <c r="AD26" s="271" t="str">
        <f>IF(AB26="","",VLOOKUP(AB26,'サイズ一覧(25年）'!$D:$AQ,38,0))</f>
        <v/>
      </c>
      <c r="AE26" s="849"/>
      <c r="AF26" s="849"/>
      <c r="AG26" s="850"/>
      <c r="AH26" s="175"/>
      <c r="AI26" s="319"/>
      <c r="AJ26" s="311"/>
      <c r="AK26" s="266" t="s">
        <v>1338</v>
      </c>
      <c r="AL26" s="359" t="s">
        <v>986</v>
      </c>
      <c r="AM26" s="488" t="s">
        <v>1299</v>
      </c>
      <c r="AN26" s="268" t="str">
        <f>IF(AM26="","",(VLOOKUP(AM26,'サイズ一覧(25年）'!$D:$AG,13,0)))</f>
        <v>★</v>
      </c>
      <c r="AO26" s="360">
        <f>IF(AM26="","",VLOOKUP(AM26,'サイズ一覧(25年）'!$D:$AQ,38,0))</f>
        <v>91410</v>
      </c>
      <c r="AP26" s="362"/>
      <c r="AQ26" s="268" t="str">
        <f>IF(AP26="","",(VLOOKUP(AP26,'サイズ一覧(25年）'!$D:$AG,13,0)))</f>
        <v/>
      </c>
      <c r="AR26" s="363" t="str">
        <f>IF(AP26="","",VLOOKUP(AP26,'サイズ一覧(25年）'!$D:$AQ,38,0))</f>
        <v/>
      </c>
      <c r="AS26" s="62"/>
      <c r="AT26" s="319"/>
      <c r="AU26" s="311"/>
      <c r="AV26" s="392" t="s">
        <v>156</v>
      </c>
      <c r="AW26" s="359" t="s">
        <v>959</v>
      </c>
      <c r="AX26" s="358" t="s">
        <v>440</v>
      </c>
      <c r="AY26" s="268" t="str">
        <f>IF(AX26="","",(VLOOKUP(AX26,'サイズ一覧(25年）'!$D:$AG,13,0)))</f>
        <v/>
      </c>
      <c r="AZ26" s="360">
        <f>IF(AX26="","",VLOOKUP(AX26,'サイズ一覧(25年）'!$D:$AQ,38,0))</f>
        <v>33660</v>
      </c>
      <c r="BA26" s="268"/>
      <c r="BB26" s="63" t="str">
        <f>IF(BA26="","",(VLOOKUP(BA26,'サイズ一覧(25年）'!$D:$AG,13,0)))</f>
        <v/>
      </c>
      <c r="BC26" s="361" t="str">
        <f>IF(BA26="","",VLOOKUP(BA26,'サイズ一覧(25年）'!$D:$AQ,38,0))</f>
        <v/>
      </c>
      <c r="BD26" s="362"/>
      <c r="BE26" s="268" t="str">
        <f>IF(BD26="","",(VLOOKUP(BD26,'サイズ一覧(25年）'!$D:$AG,13,0)))</f>
        <v/>
      </c>
      <c r="BF26" s="363" t="str">
        <f>IF(BD26="","",VLOOKUP(BD26,'サイズ一覧(25年）'!$D:$AQ,38,0))</f>
        <v/>
      </c>
      <c r="BG26" s="181"/>
      <c r="BH26" s="328"/>
      <c r="BI26" s="289" t="s">
        <v>82</v>
      </c>
      <c r="BJ26" s="290" t="s">
        <v>322</v>
      </c>
      <c r="BK26" s="291" t="s">
        <v>964</v>
      </c>
      <c r="BL26" s="292" t="str">
        <f>IF(BK26="","",(VLOOKUP(BK26,'サイズ一覧(25年）'!$D:$AG,13,0)))</f>
        <v/>
      </c>
      <c r="BM26" s="293">
        <f>IF(BK26="","",VLOOKUP(BK26,'サイズ一覧(25年）'!$D:$AQ,38,0))</f>
        <v>31680</v>
      </c>
      <c r="BN26" s="294"/>
      <c r="BO26" s="292" t="str">
        <f>IF(BN26="","",(VLOOKUP(BN26,'サイズ一覧(25年）'!$D:$AG,13,0)))</f>
        <v/>
      </c>
      <c r="BP26" s="293" t="str">
        <f>IF(BN26="","",VLOOKUP(BN26,'サイズ一覧(25年）'!$D:$AQ,38,0))</f>
        <v/>
      </c>
      <c r="BQ26" s="291"/>
      <c r="BR26" s="292" t="str">
        <f>IF(BQ26="","",(VLOOKUP(BQ26,'サイズ一覧(25年）'!$D:$AG,13,0)))</f>
        <v/>
      </c>
      <c r="BS26" s="295" t="str">
        <f>IF(BQ26="","",VLOOKUP(BQ26,'サイズ一覧(25年）'!$D:$AQ,38,0))</f>
        <v/>
      </c>
      <c r="BT26" s="296"/>
      <c r="BU26" s="297" t="str">
        <f>IF(BT26="","",(VLOOKUP(BT26,'サイズ一覧(25年）'!$D:$AG,13,0)))</f>
        <v/>
      </c>
      <c r="BV26" s="298" t="str">
        <f>IF(BT26="","",VLOOKUP(BT26,'サイズ一覧(25年）'!$D:$AQ,38,0))</f>
        <v/>
      </c>
      <c r="BW26" s="291"/>
      <c r="BX26" s="292" t="str">
        <f>IF(BW26="","",(VLOOKUP(BW26,'サイズ一覧(25年）'!$D:$AG,13,0)))</f>
        <v/>
      </c>
      <c r="BY26" s="295" t="str">
        <f>IF(BW26="","",VLOOKUP(BW26,'サイズ一覧(25年）'!$D:$AQ,38,0))</f>
        <v/>
      </c>
    </row>
    <row r="27" spans="1:77" s="134" customFormat="1" ht="21" customHeight="1">
      <c r="A27" s="489"/>
      <c r="B27" s="348"/>
      <c r="C27" s="740" t="s">
        <v>1461</v>
      </c>
      <c r="D27" s="701" t="s">
        <v>522</v>
      </c>
      <c r="E27" s="703" t="s">
        <v>1735</v>
      </c>
      <c r="F27" s="703" t="str">
        <f>IF(E27="","",(VLOOKUP(E27,'サイズ一覧(25年）'!$D:$AG,13,0)))</f>
        <v>★◇⑨</v>
      </c>
      <c r="G27" s="704">
        <f>IF(E27="","",VLOOKUP(E27,'サイズ一覧(25年）'!$D:$AQ,38,0))</f>
        <v>99770</v>
      </c>
      <c r="H27" s="730" t="s">
        <v>1138</v>
      </c>
      <c r="I27" s="703" t="str">
        <f>IF(H27="","",(VLOOKUP(H27,'サイズ一覧(25年）'!$D:$AG,13,0)))</f>
        <v>△★◇</v>
      </c>
      <c r="J27" s="704">
        <f>IF(H27="","",VLOOKUP(H27,'サイズ一覧(25年）'!$D:$AQ,38,0))</f>
        <v>91410</v>
      </c>
      <c r="K27" s="703"/>
      <c r="L27" s="703" t="str">
        <f>IF(K27="","",(VLOOKUP(K27,'サイズ一覧(25年）'!$D:$AG,13,0)))</f>
        <v/>
      </c>
      <c r="M27" s="693" t="str">
        <f>IF(K27="","",VLOOKUP(K27,'サイズ一覧(25年）'!$D:$AQ,38,0))</f>
        <v/>
      </c>
      <c r="N27" s="702"/>
      <c r="O27" s="703" t="str">
        <f>IF(N27="","",(VLOOKUP(N27,'サイズ一覧(25年）'!$D:$AG,13,0)))</f>
        <v/>
      </c>
      <c r="P27" s="704" t="str">
        <f>IF(N27="","",VLOOKUP(N27,'サイズ一覧(25年）'!$D:$AQ,38,0))</f>
        <v/>
      </c>
      <c r="Q27" s="175"/>
      <c r="R27" s="306">
        <v>15</v>
      </c>
      <c r="S27" s="265">
        <v>60</v>
      </c>
      <c r="T27" s="733" t="s">
        <v>594</v>
      </c>
      <c r="U27" s="749" t="s">
        <v>595</v>
      </c>
      <c r="V27" s="685" t="s">
        <v>1793</v>
      </c>
      <c r="W27" s="685" t="str">
        <f>IF(V27="","",(VLOOKUP(V27,'サイズ一覧(25年）'!$D:$AG,13,0)))</f>
        <v>⑨</v>
      </c>
      <c r="X27" s="751">
        <f>IF(V27="","",VLOOKUP(V27,'サイズ一覧(25年）'!$D:$AQ,38,0))</f>
        <v>29040</v>
      </c>
      <c r="Y27" s="688" t="s">
        <v>1204</v>
      </c>
      <c r="Z27" s="685" t="str">
        <f>IF(Y27="","",(VLOOKUP(Y27,'サイズ一覧(25年）'!$D:$AG,13,0)))</f>
        <v/>
      </c>
      <c r="AA27" s="750">
        <f>IF(Y27="","",VLOOKUP(Y27,'サイズ一覧(25年）'!$D:$AQ,38,0))</f>
        <v>27060</v>
      </c>
      <c r="AB27" s="688" t="s">
        <v>643</v>
      </c>
      <c r="AC27" s="685" t="str">
        <f>IF(AB27="","",(VLOOKUP(AB27,'サイズ一覧(25年）'!$D:$AG,13,0)))</f>
        <v>△</v>
      </c>
      <c r="AD27" s="750">
        <f>IF(AB27="","",VLOOKUP(AB27,'サイズ一覧(25年）'!$D:$AQ,38,0))</f>
        <v>25410</v>
      </c>
      <c r="AE27" s="849"/>
      <c r="AF27" s="849"/>
      <c r="AG27" s="850"/>
      <c r="AH27" s="175"/>
      <c r="AI27" s="319"/>
      <c r="AJ27" s="378">
        <v>45</v>
      </c>
      <c r="AK27" s="667" t="s">
        <v>128</v>
      </c>
      <c r="AL27" s="705" t="s">
        <v>467</v>
      </c>
      <c r="AM27" s="706" t="s">
        <v>882</v>
      </c>
      <c r="AN27" s="707" t="str">
        <f>IF(AM27="","",(VLOOKUP(AM27,'サイズ一覧(25年）'!$D:$AG,13,0)))</f>
        <v/>
      </c>
      <c r="AO27" s="708">
        <f>IF(AM27="","",VLOOKUP(AM27,'サイズ一覧(25年）'!$D:$AQ,38,0))</f>
        <v>78320</v>
      </c>
      <c r="AP27" s="709"/>
      <c r="AQ27" s="707" t="str">
        <f>IF(AP27="","",(VLOOKUP(AP27,'サイズ一覧(25年）'!$D:$AG,13,0)))</f>
        <v/>
      </c>
      <c r="AR27" s="710" t="str">
        <f>IF(AP27="","",VLOOKUP(AP27,'サイズ一覧(25年）'!$D:$AQ,38,0))</f>
        <v/>
      </c>
      <c r="AS27" s="62"/>
      <c r="AT27" s="319"/>
      <c r="AU27" s="378">
        <v>80</v>
      </c>
      <c r="AV27" s="771" t="s">
        <v>164</v>
      </c>
      <c r="AW27" s="705" t="s">
        <v>405</v>
      </c>
      <c r="AX27" s="771" t="s">
        <v>456</v>
      </c>
      <c r="AY27" s="707" t="str">
        <f>IF(AX27="","",(VLOOKUP(AX27,'サイズ一覧(25年）'!$D:$AG,13,0)))</f>
        <v/>
      </c>
      <c r="AZ27" s="708">
        <f>IF(AX27="","",VLOOKUP(AX27,'サイズ一覧(25年）'!$D:$AQ,38,0))</f>
        <v>19800</v>
      </c>
      <c r="BA27" s="707"/>
      <c r="BB27" s="707" t="str">
        <f>IF(BA27="","",(VLOOKUP(BA27,'サイズ一覧(25年）'!$D:$AG,13,0)))</f>
        <v/>
      </c>
      <c r="BC27" s="760" t="str">
        <f>IF(BA27="","",VLOOKUP(BA27,'サイズ一覧(25年）'!$D:$AQ,38,0))</f>
        <v/>
      </c>
      <c r="BD27" s="709"/>
      <c r="BE27" s="707" t="str">
        <f>IF(BD27="","",(VLOOKUP(BD27,'サイズ一覧(25年）'!$D:$AG,13,0)))</f>
        <v/>
      </c>
      <c r="BF27" s="710" t="str">
        <f>IF(BD27="","",VLOOKUP(BD27,'サイズ一覧(25年）'!$D:$AQ,38,0))</f>
        <v/>
      </c>
      <c r="BG27" s="181"/>
      <c r="BH27" s="328"/>
      <c r="BI27" s="690" t="s">
        <v>83</v>
      </c>
      <c r="BJ27" s="691" t="s">
        <v>360</v>
      </c>
      <c r="BK27" s="692"/>
      <c r="BL27" s="693" t="str">
        <f>IF(BK27="","",(VLOOKUP(BK27,'サイズ一覧(25年）'!$D:$AG,13,0)))</f>
        <v/>
      </c>
      <c r="BM27" s="694" t="str">
        <f>IF(BK27="","",VLOOKUP(BK27,'サイズ一覧(25年）'!$D:$AQ,38,0))</f>
        <v/>
      </c>
      <c r="BN27" s="695"/>
      <c r="BO27" s="693" t="str">
        <f>IF(BN27="","",(VLOOKUP(BN27,'サイズ一覧(25年）'!$D:$AG,13,0)))</f>
        <v/>
      </c>
      <c r="BP27" s="694" t="str">
        <f>IF(BN27="","",VLOOKUP(BN27,'サイズ一覧(25年）'!$D:$AQ,38,0))</f>
        <v/>
      </c>
      <c r="BQ27" s="692"/>
      <c r="BR27" s="693" t="str">
        <f>IF(BQ27="","",(VLOOKUP(BQ27,'サイズ一覧(25年）'!$D:$AG,13,0)))</f>
        <v/>
      </c>
      <c r="BS27" s="696" t="str">
        <f>IF(BQ27="","",VLOOKUP(BQ27,'サイズ一覧(25年）'!$D:$AQ,38,0))</f>
        <v/>
      </c>
      <c r="BT27" s="697" t="s">
        <v>487</v>
      </c>
      <c r="BU27" s="698" t="str">
        <f>IF(BT27="","",(VLOOKUP(BT27,'サイズ一覧(25年）'!$D:$AG,13,0)))</f>
        <v>△</v>
      </c>
      <c r="BV27" s="699">
        <f>IF(BT27="","",VLOOKUP(BT27,'サイズ一覧(25年）'!$D:$AQ,38,0))</f>
        <v>33220</v>
      </c>
      <c r="BW27" s="692"/>
      <c r="BX27" s="693" t="str">
        <f>IF(BW27="","",(VLOOKUP(BW27,'サイズ一覧(25年）'!$D:$AG,13,0)))</f>
        <v/>
      </c>
      <c r="BY27" s="696" t="str">
        <f>IF(BW27="","",VLOOKUP(BW27,'サイズ一覧(25年）'!$D:$AQ,38,0))</f>
        <v/>
      </c>
    </row>
    <row r="28" spans="1:77" s="134" customFormat="1" ht="21" customHeight="1">
      <c r="A28" s="489"/>
      <c r="B28" s="348"/>
      <c r="C28" s="388" t="s">
        <v>743</v>
      </c>
      <c r="D28" s="350" t="s">
        <v>521</v>
      </c>
      <c r="E28" s="351"/>
      <c r="F28" s="351" t="str">
        <f>IF(E28="","",(VLOOKUP(E28,'サイズ一覧(25年）'!$D:$AG,13,0)))</f>
        <v/>
      </c>
      <c r="G28" s="354" t="str">
        <f>IF(E28="","",VLOOKUP(E28,'サイズ一覧(25年）'!$D:$AQ,38,0))</f>
        <v/>
      </c>
      <c r="H28" s="389" t="s">
        <v>1139</v>
      </c>
      <c r="I28" s="351" t="str">
        <f>IF(H28="","",(VLOOKUP(H28,'サイズ一覧(25年）'!$D:$AG,13,0)))</f>
        <v>◇</v>
      </c>
      <c r="J28" s="354">
        <f>IF(H28="","",VLOOKUP(H28,'サイズ一覧(25年）'!$D:$AQ,38,0))</f>
        <v>98670</v>
      </c>
      <c r="K28" s="351"/>
      <c r="L28" s="351" t="str">
        <f>IF(K28="","",(VLOOKUP(K28,'サイズ一覧(25年）'!$D:$AG,13,0)))</f>
        <v/>
      </c>
      <c r="M28" s="352" t="str">
        <f>IF(K28="","",VLOOKUP(K28,'サイズ一覧(25年）'!$D:$AQ,38,0))</f>
        <v/>
      </c>
      <c r="N28" s="353"/>
      <c r="O28" s="351" t="str">
        <f>IF(N28="","",(VLOOKUP(N28,'サイズ一覧(25年）'!$D:$AG,13,0)))</f>
        <v/>
      </c>
      <c r="P28" s="354" t="str">
        <f>IF(N28="","",VLOOKUP(N28,'サイズ一覧(25年）'!$D:$AQ,38,0))</f>
        <v/>
      </c>
      <c r="Q28" s="175"/>
      <c r="R28" s="255"/>
      <c r="S28" s="348"/>
      <c r="T28" s="388" t="s">
        <v>71</v>
      </c>
      <c r="U28" s="350" t="s">
        <v>330</v>
      </c>
      <c r="V28" s="351"/>
      <c r="W28" s="351" t="str">
        <f>IF(V28="","",(VLOOKUP(V28,'サイズ一覧(25年）'!$D:$AG,13,0)))</f>
        <v/>
      </c>
      <c r="X28" s="352" t="str">
        <f>IF(V28="","",VLOOKUP(V28,'サイズ一覧(25年）'!$D:$AQ,38,0))</f>
        <v/>
      </c>
      <c r="Y28" s="353"/>
      <c r="Z28" s="351" t="str">
        <f>IF(Y28="","",(VLOOKUP(Y28,'サイズ一覧(25年）'!$D:$AG,13,0)))</f>
        <v/>
      </c>
      <c r="AA28" s="354" t="str">
        <f>IF(Y28="","",VLOOKUP(Y28,'サイズ一覧(25年）'!$D:$AQ,38,0))</f>
        <v/>
      </c>
      <c r="AB28" s="353" t="s">
        <v>644</v>
      </c>
      <c r="AC28" s="351" t="str">
        <f>IF(AB28="","",(VLOOKUP(AB28,'サイズ一覧(25年）'!$D:$AG,13,0)))</f>
        <v/>
      </c>
      <c r="AD28" s="354">
        <f>IF(AB28="","",VLOOKUP(AB28,'サイズ一覧(25年）'!$D:$AQ,38,0))</f>
        <v>29370</v>
      </c>
      <c r="AE28" s="849"/>
      <c r="AF28" s="849"/>
      <c r="AG28" s="850"/>
      <c r="AH28" s="175"/>
      <c r="AI28" s="319"/>
      <c r="AJ28" s="320"/>
      <c r="AK28" s="388" t="s">
        <v>1330</v>
      </c>
      <c r="AL28" s="389" t="s">
        <v>948</v>
      </c>
      <c r="AM28" s="390" t="s">
        <v>1292</v>
      </c>
      <c r="AN28" s="351" t="str">
        <f>IF(AM28="","",(VLOOKUP(AM28,'サイズ一覧(25年）'!$D:$AG,13,0)))</f>
        <v>★</v>
      </c>
      <c r="AO28" s="391">
        <f>IF(AM28="","",VLOOKUP(AM28,'サイズ一覧(25年）'!$D:$AQ,38,0))</f>
        <v>79530</v>
      </c>
      <c r="AP28" s="353"/>
      <c r="AQ28" s="351" t="str">
        <f>IF(AP28="","",(VLOOKUP(AP28,'サイズ一覧(25年）'!$D:$AG,13,0)))</f>
        <v/>
      </c>
      <c r="AR28" s="369" t="str">
        <f>IF(AP28="","",VLOOKUP(AP28,'サイズ一覧(25年）'!$D:$AQ,38,0))</f>
        <v/>
      </c>
      <c r="AS28" s="62"/>
      <c r="AT28" s="319"/>
      <c r="AU28" s="320"/>
      <c r="AV28" s="432" t="s">
        <v>165</v>
      </c>
      <c r="AW28" s="389" t="s">
        <v>343</v>
      </c>
      <c r="AX28" s="432" t="s">
        <v>458</v>
      </c>
      <c r="AY28" s="351" t="str">
        <f>IF(AX28="","",(VLOOKUP(AX28,'サイズ一覧(25年）'!$D:$AG,13,0)))</f>
        <v/>
      </c>
      <c r="AZ28" s="391">
        <f>IF(AX28="","",VLOOKUP(AX28,'サイズ一覧(25年）'!$D:$AQ,38,0))</f>
        <v>23320</v>
      </c>
      <c r="BA28" s="351"/>
      <c r="BB28" s="395" t="str">
        <f>IF(BA28="","",(VLOOKUP(BA28,'サイズ一覧(25年）'!$D:$AG,13,0)))</f>
        <v/>
      </c>
      <c r="BC28" s="367" t="str">
        <f>IF(BA28="","",VLOOKUP(BA28,'サイズ一覧(25年）'!$D:$AQ,38,0))</f>
        <v/>
      </c>
      <c r="BD28" s="353"/>
      <c r="BE28" s="351" t="str">
        <f>IF(BD28="","",(VLOOKUP(BD28,'サイズ一覧(25年）'!$D:$AG,13,0)))</f>
        <v/>
      </c>
      <c r="BF28" s="369" t="str">
        <f>IF(BD28="","",VLOOKUP(BD28,'サイズ一覧(25年）'!$D:$AQ,38,0))</f>
        <v/>
      </c>
      <c r="BG28" s="181"/>
      <c r="BH28" s="328"/>
      <c r="BI28" s="472" t="s">
        <v>84</v>
      </c>
      <c r="BJ28" s="473" t="s">
        <v>362</v>
      </c>
      <c r="BK28" s="386" t="s">
        <v>965</v>
      </c>
      <c r="BL28" s="269" t="str">
        <f>IF(BK28="","",(VLOOKUP(BK28,'サイズ一覧(25年）'!$D:$AG,13,0)))</f>
        <v/>
      </c>
      <c r="BM28" s="361">
        <f>IF(BK28="","",VLOOKUP(BK28,'サイズ一覧(25年）'!$D:$AQ,38,0))</f>
        <v>35090</v>
      </c>
      <c r="BN28" s="474"/>
      <c r="BO28" s="269" t="str">
        <f>IF(BN28="","",(VLOOKUP(BN28,'サイズ一覧(25年）'!$D:$AG,13,0)))</f>
        <v/>
      </c>
      <c r="BP28" s="361" t="str">
        <f>IF(BN28="","",VLOOKUP(BN28,'サイズ一覧(25年）'!$D:$AQ,38,0))</f>
        <v/>
      </c>
      <c r="BQ28" s="386"/>
      <c r="BR28" s="269" t="str">
        <f>IF(BQ28="","",(VLOOKUP(BQ28,'サイズ一覧(25年）'!$D:$AG,13,0)))</f>
        <v/>
      </c>
      <c r="BS28" s="363" t="str">
        <f>IF(BQ28="","",VLOOKUP(BQ28,'サイズ一覧(25年）'!$D:$AQ,38,0))</f>
        <v/>
      </c>
      <c r="BT28" s="475"/>
      <c r="BU28" s="476" t="str">
        <f>IF(BT28="","",(VLOOKUP(BT28,'サイズ一覧(25年）'!$D:$AG,13,0)))</f>
        <v/>
      </c>
      <c r="BV28" s="477" t="str">
        <f>IF(BT28="","",VLOOKUP(BT28,'サイズ一覧(25年）'!$D:$AQ,38,0))</f>
        <v/>
      </c>
      <c r="BW28" s="386"/>
      <c r="BX28" s="269" t="str">
        <f>IF(BW28="","",(VLOOKUP(BW28,'サイズ一覧(25年）'!$D:$AG,13,0)))</f>
        <v/>
      </c>
      <c r="BY28" s="363" t="str">
        <f>IF(BW28="","",VLOOKUP(BW28,'サイズ一覧(25年）'!$D:$AQ,38,0))</f>
        <v/>
      </c>
    </row>
    <row r="29" spans="1:77" s="134" customFormat="1" ht="21" customHeight="1">
      <c r="A29" s="489"/>
      <c r="B29" s="348"/>
      <c r="C29" s="740" t="s">
        <v>830</v>
      </c>
      <c r="D29" s="701" t="s">
        <v>500</v>
      </c>
      <c r="E29" s="703" t="s">
        <v>1734</v>
      </c>
      <c r="F29" s="703" t="str">
        <f>IF(E29="","",(VLOOKUP(E29,'サイズ一覧(25年）'!$D:$AG,13,0)))</f>
        <v>★◇⑨</v>
      </c>
      <c r="G29" s="704">
        <f>IF(E29="","",VLOOKUP(E29,'サイズ一覧(25年）'!$D:$AQ,38,0))</f>
        <v>104830</v>
      </c>
      <c r="H29" s="730" t="s">
        <v>1140</v>
      </c>
      <c r="I29" s="703" t="str">
        <f>IF(H29="","",(VLOOKUP(H29,'サイズ一覧(25年）'!$D:$AG,13,0)))</f>
        <v>△★◇</v>
      </c>
      <c r="J29" s="704">
        <f>IF(H29="","",VLOOKUP(H29,'サイズ一覧(25年）'!$D:$AQ,38,0))</f>
        <v>96030</v>
      </c>
      <c r="K29" s="703"/>
      <c r="L29" s="703" t="str">
        <f>IF(K29="","",(VLOOKUP(K29,'サイズ一覧(25年）'!$D:$AG,13,0)))</f>
        <v/>
      </c>
      <c r="M29" s="693" t="str">
        <f>IF(K29="","",VLOOKUP(K29,'サイズ一覧(25年）'!$D:$AQ,38,0))</f>
        <v/>
      </c>
      <c r="N29" s="702"/>
      <c r="O29" s="703" t="str">
        <f>IF(N29="","",(VLOOKUP(N29,'サイズ一覧(25年）'!$D:$AG,13,0)))</f>
        <v/>
      </c>
      <c r="P29" s="704" t="str">
        <f>IF(N29="","",VLOOKUP(N29,'サイズ一覧(25年）'!$D:$AQ,38,0))</f>
        <v/>
      </c>
      <c r="Q29" s="175"/>
      <c r="R29" s="255"/>
      <c r="S29" s="348"/>
      <c r="T29" s="740" t="s">
        <v>72</v>
      </c>
      <c r="U29" s="701" t="s">
        <v>333</v>
      </c>
      <c r="V29" s="703" t="s">
        <v>1792</v>
      </c>
      <c r="W29" s="703" t="str">
        <f>IF(V29="","",(VLOOKUP(V29,'サイズ一覧(25年）'!$D:$AG,13,0)))</f>
        <v>⑨</v>
      </c>
      <c r="X29" s="693">
        <f>IF(V29="","",VLOOKUP(V29,'サイズ一覧(25年）'!$D:$AQ,38,0))</f>
        <v>33770</v>
      </c>
      <c r="Y29" s="702" t="s">
        <v>1205</v>
      </c>
      <c r="Z29" s="703" t="str">
        <f>IF(Y29="","",(VLOOKUP(Y29,'サイズ一覧(25年）'!$D:$AG,13,0)))</f>
        <v/>
      </c>
      <c r="AA29" s="704">
        <f>IF(Y29="","",VLOOKUP(Y29,'サイズ一覧(25年）'!$D:$AQ,38,0))</f>
        <v>31680</v>
      </c>
      <c r="AB29" s="702" t="s">
        <v>645</v>
      </c>
      <c r="AC29" s="703" t="str">
        <f>IF(AB29="","",(VLOOKUP(AB29,'サイズ一覧(25年）'!$D:$AG,13,0)))</f>
        <v>△</v>
      </c>
      <c r="AD29" s="704">
        <f>IF(AB29="","",VLOOKUP(AB29,'サイズ一覧(25年）'!$D:$AQ,38,0))</f>
        <v>29590</v>
      </c>
      <c r="AE29" s="849"/>
      <c r="AF29" s="849"/>
      <c r="AG29" s="850"/>
      <c r="AH29" s="175"/>
      <c r="AI29" s="319"/>
      <c r="AJ29" s="311"/>
      <c r="AK29" s="724" t="s">
        <v>1417</v>
      </c>
      <c r="AL29" s="725" t="s">
        <v>956</v>
      </c>
      <c r="AM29" s="726" t="s">
        <v>1445</v>
      </c>
      <c r="AN29" s="721" t="str">
        <f>IF(AM29="","",(VLOOKUP(AM29,'サイズ一覧(25年）'!$D:$AG,13,0)))</f>
        <v>★</v>
      </c>
      <c r="AO29" s="727">
        <f>IF(AM29="","",VLOOKUP(AM29,'サイズ一覧(25年）'!$D:$AQ,38,0))</f>
        <v>81950</v>
      </c>
      <c r="AP29" s="720"/>
      <c r="AQ29" s="721" t="str">
        <f>IF(AP29="","",(VLOOKUP(AP29,'サイズ一覧(25年）'!$D:$AG,13,0)))</f>
        <v/>
      </c>
      <c r="AR29" s="728" t="str">
        <f>IF(AP29="","",VLOOKUP(AP29,'サイズ一覧(25年）'!$D:$AQ,38,0))</f>
        <v/>
      </c>
      <c r="AS29" s="62"/>
      <c r="AT29" s="319"/>
      <c r="AU29" s="320"/>
      <c r="AV29" s="729" t="s">
        <v>166</v>
      </c>
      <c r="AW29" s="734" t="s">
        <v>832</v>
      </c>
      <c r="AX29" s="729" t="s">
        <v>459</v>
      </c>
      <c r="AY29" s="736" t="str">
        <f>IF(AX29="","",(VLOOKUP(AX29,'サイズ一覧(25年）'!$D:$AG,13,0)))</f>
        <v/>
      </c>
      <c r="AZ29" s="737">
        <f>IF(AX29="","",VLOOKUP(AX29,'サイズ一覧(25年）'!$D:$AQ,38,0))</f>
        <v>26950</v>
      </c>
      <c r="BA29" s="736"/>
      <c r="BB29" s="685" t="str">
        <f>IF(BA29="","",(VLOOKUP(BA29,'サイズ一覧(25年）'!$D:$AG,13,0)))</f>
        <v/>
      </c>
      <c r="BC29" s="748" t="str">
        <f>IF(BA29="","",VLOOKUP(BA29,'サイズ一覧(25年）'!$D:$AQ,38,0))</f>
        <v/>
      </c>
      <c r="BD29" s="738"/>
      <c r="BE29" s="736" t="str">
        <f>IF(BD29="","",(VLOOKUP(BD29,'サイズ一覧(25年）'!$D:$AG,13,0)))</f>
        <v/>
      </c>
      <c r="BF29" s="739" t="str">
        <f>IF(BD29="","",VLOOKUP(BD29,'サイズ一覧(25年）'!$D:$AQ,38,0))</f>
        <v/>
      </c>
      <c r="BG29" s="181"/>
      <c r="BH29" s="328"/>
      <c r="BI29" s="887" t="s">
        <v>363</v>
      </c>
      <c r="BJ29" s="817" t="s">
        <v>364</v>
      </c>
      <c r="BK29" s="888" t="s">
        <v>967</v>
      </c>
      <c r="BL29" s="751" t="str">
        <f>IF(BK29="","",(VLOOKUP(BK29,'サイズ一覧(25年）'!$D:$AG,13,0)))</f>
        <v/>
      </c>
      <c r="BM29" s="687">
        <f>IF(BK29="","",VLOOKUP(BK29,'サイズ一覧(25年）'!$D:$AQ,38,0))</f>
        <v>25520</v>
      </c>
      <c r="BN29" s="889"/>
      <c r="BO29" s="751" t="str">
        <f>IF(BN29="","",(VLOOKUP(BN29,'サイズ一覧(25年）'!$D:$AG,13,0)))</f>
        <v/>
      </c>
      <c r="BP29" s="687" t="str">
        <f>IF(BN29="","",VLOOKUP(BN29,'サイズ一覧(25年）'!$D:$AQ,38,0))</f>
        <v/>
      </c>
      <c r="BQ29" s="888"/>
      <c r="BR29" s="751" t="str">
        <f>IF(BQ29="","",(VLOOKUP(BQ29,'サイズ一覧(25年）'!$D:$AG,13,0)))</f>
        <v/>
      </c>
      <c r="BS29" s="689" t="str">
        <f>IF(BQ29="","",VLOOKUP(BQ29,'サイズ一覧(25年）'!$D:$AQ,38,0))</f>
        <v/>
      </c>
      <c r="BT29" s="890"/>
      <c r="BU29" s="891" t="str">
        <f>IF(BT29="","",(VLOOKUP(BT29,'サイズ一覧(25年）'!$D:$AG,13,0)))</f>
        <v/>
      </c>
      <c r="BV29" s="892" t="str">
        <f>IF(BT29="","",VLOOKUP(BT29,'サイズ一覧(25年）'!$D:$AQ,38,0))</f>
        <v/>
      </c>
      <c r="BW29" s="888"/>
      <c r="BX29" s="751" t="str">
        <f>IF(BW29="","",(VLOOKUP(BW29,'サイズ一覧(25年）'!$D:$AG,13,0)))</f>
        <v/>
      </c>
      <c r="BY29" s="689" t="str">
        <f>IF(BW29="","",VLOOKUP(BW29,'サイズ一覧(25年）'!$D:$AQ,38,0))</f>
        <v/>
      </c>
    </row>
    <row r="30" spans="1:77" s="134" customFormat="1" ht="21" customHeight="1">
      <c r="A30" s="489"/>
      <c r="B30" s="348"/>
      <c r="C30" s="349" t="s">
        <v>1398</v>
      </c>
      <c r="D30" s="423" t="s">
        <v>467</v>
      </c>
      <c r="E30" s="395"/>
      <c r="F30" s="395" t="str">
        <f>IF(E30="","",(VLOOKUP(E30,'サイズ一覧(25年）'!$D:$AG,13,0)))</f>
        <v/>
      </c>
      <c r="G30" s="425" t="str">
        <f>IF(E30="","",VLOOKUP(E30,'サイズ一覧(25年）'!$D:$AQ,38,0))</f>
        <v/>
      </c>
      <c r="H30" s="393" t="s">
        <v>1397</v>
      </c>
      <c r="I30" s="395" t="str">
        <f>IF(H30="","",(VLOOKUP(H30,'サイズ一覧(25年）'!$D:$AG,13,0)))</f>
        <v>★◇</v>
      </c>
      <c r="J30" s="425">
        <f>IF(H30="","",VLOOKUP(H30,'サイズ一覧(25年）'!$D:$AQ,38,0))</f>
        <v>108240</v>
      </c>
      <c r="K30" s="395"/>
      <c r="L30" s="395" t="str">
        <f>IF(K30="","",(VLOOKUP(K30,'サイズ一覧(25年）'!$D:$AG,13,0)))</f>
        <v/>
      </c>
      <c r="M30" s="424" t="str">
        <f>IF(K30="","",VLOOKUP(K30,'サイズ一覧(25年）'!$D:$AQ,38,0))</f>
        <v/>
      </c>
      <c r="N30" s="398"/>
      <c r="O30" s="395" t="str">
        <f>IF(N30="","",(VLOOKUP(N30,'サイズ一覧(25年）'!$D:$AG,13,0)))</f>
        <v/>
      </c>
      <c r="P30" s="425" t="str">
        <f>IF(N30="","",VLOOKUP(N30,'サイズ一覧(25年）'!$D:$AQ,38,0))</f>
        <v/>
      </c>
      <c r="Q30" s="175"/>
      <c r="R30" s="255"/>
      <c r="S30" s="348"/>
      <c r="T30" s="388" t="s">
        <v>73</v>
      </c>
      <c r="U30" s="350" t="s">
        <v>336</v>
      </c>
      <c r="V30" s="351"/>
      <c r="W30" s="351" t="str">
        <f>IF(V30="","",(VLOOKUP(V30,'サイズ一覧(25年）'!$D:$AG,13,0)))</f>
        <v/>
      </c>
      <c r="X30" s="352" t="str">
        <f>IF(V30="","",VLOOKUP(V30,'サイズ一覧(25年）'!$D:$AQ,38,0))</f>
        <v/>
      </c>
      <c r="Y30" s="353" t="s">
        <v>1206</v>
      </c>
      <c r="Z30" s="351" t="str">
        <f>IF(Y30="","",(VLOOKUP(Y30,'サイズ一覧(25年）'!$D:$AG,13,0)))</f>
        <v/>
      </c>
      <c r="AA30" s="354">
        <f>IF(Y30="","",VLOOKUP(Y30,'サイズ一覧(25年）'!$D:$AQ,38,0))</f>
        <v>34760</v>
      </c>
      <c r="AB30" s="353"/>
      <c r="AC30" s="351" t="str">
        <f>IF(AB30="","",(VLOOKUP(AB30,'サイズ一覧(25年）'!$D:$AG,13,0)))</f>
        <v/>
      </c>
      <c r="AD30" s="354" t="str">
        <f>IF(AB30="","",VLOOKUP(AB30,'サイズ一覧(25年）'!$D:$AQ,38,0))</f>
        <v/>
      </c>
      <c r="AE30" s="849"/>
      <c r="AF30" s="849"/>
      <c r="AG30" s="850"/>
      <c r="AH30" s="175"/>
      <c r="AI30" s="319"/>
      <c r="AJ30" s="311">
        <v>50</v>
      </c>
      <c r="AK30" s="341" t="s">
        <v>746</v>
      </c>
      <c r="AL30" s="491" t="s">
        <v>956</v>
      </c>
      <c r="AM30" s="492" t="s">
        <v>693</v>
      </c>
      <c r="AN30" s="284" t="str">
        <f>IF(AM30="","",(VLOOKUP(AM30,'サイズ一覧(25年）'!$D:$AG,13,0)))</f>
        <v>★</v>
      </c>
      <c r="AO30" s="285">
        <f>IF(AM30="","",VLOOKUP(AM30,'サイズ一覧(25年）'!$D:$AQ,38,0))</f>
        <v>76340</v>
      </c>
      <c r="AP30" s="286"/>
      <c r="AQ30" s="284" t="str">
        <f>IF(AP30="","",(VLOOKUP(AP30,'サイズ一覧(25年）'!$D:$AG,13,0)))</f>
        <v/>
      </c>
      <c r="AR30" s="287" t="str">
        <f>IF(AP30="","",VLOOKUP(AP30,'サイズ一覧(25年）'!$D:$AQ,38,0))</f>
        <v/>
      </c>
      <c r="AS30" s="62"/>
      <c r="AT30" s="466"/>
      <c r="AU30" s="311"/>
      <c r="AV30" s="358" t="s">
        <v>167</v>
      </c>
      <c r="AW30" s="359" t="s">
        <v>407</v>
      </c>
      <c r="AX30" s="358" t="s">
        <v>461</v>
      </c>
      <c r="AY30" s="268" t="str">
        <f>IF(AX30="","",(VLOOKUP(AX30,'サイズ一覧(25年）'!$D:$AG,13,0)))</f>
        <v/>
      </c>
      <c r="AZ30" s="360">
        <f>IF(AX30="","",VLOOKUP(AX30,'サイズ一覧(25年）'!$D:$AQ,38,0))</f>
        <v>28930</v>
      </c>
      <c r="BA30" s="268"/>
      <c r="BB30" s="284" t="str">
        <f>IF(BA30="","",(VLOOKUP(BA30,'サイズ一覧(25年）'!$D:$AG,13,0)))</f>
        <v/>
      </c>
      <c r="BC30" s="361" t="str">
        <f>IF(BA30="","",VLOOKUP(BA30,'サイズ一覧(25年）'!$D:$AQ,38,0))</f>
        <v/>
      </c>
      <c r="BD30" s="362"/>
      <c r="BE30" s="268" t="str">
        <f>IF(BD30="","",(VLOOKUP(BD30,'サイズ一覧(25年）'!$D:$AG,13,0)))</f>
        <v/>
      </c>
      <c r="BF30" s="363" t="str">
        <f>IF(BD30="","",VLOOKUP(BD30,'サイズ一覧(25年）'!$D:$AQ,38,0))</f>
        <v/>
      </c>
      <c r="BG30" s="62"/>
      <c r="BH30" s="328"/>
      <c r="BI30" s="364" t="s">
        <v>365</v>
      </c>
      <c r="BJ30" s="365" t="s">
        <v>322</v>
      </c>
      <c r="BK30" s="366" t="s">
        <v>970</v>
      </c>
      <c r="BL30" s="352" t="str">
        <f>IF(BK30="","",(VLOOKUP(BK30,'サイズ一覧(25年）'!$D:$AG,13,0)))</f>
        <v/>
      </c>
      <c r="BM30" s="367">
        <f>IF(BK30="","",VLOOKUP(BK30,'サイズ一覧(25年）'!$D:$AQ,38,0))</f>
        <v>26840</v>
      </c>
      <c r="BN30" s="368"/>
      <c r="BO30" s="352" t="str">
        <f>IF(BN30="","",(VLOOKUP(BN30,'サイズ一覧(25年）'!$D:$AG,13,0)))</f>
        <v/>
      </c>
      <c r="BP30" s="367" t="str">
        <f>IF(BN30="","",VLOOKUP(BN30,'サイズ一覧(25年）'!$D:$AQ,38,0))</f>
        <v/>
      </c>
      <c r="BQ30" s="366"/>
      <c r="BR30" s="352" t="str">
        <f>IF(BQ30="","",(VLOOKUP(BQ30,'サイズ一覧(25年）'!$D:$AG,13,0)))</f>
        <v/>
      </c>
      <c r="BS30" s="369" t="str">
        <f>IF(BQ30="","",VLOOKUP(BQ30,'サイズ一覧(25年）'!$D:$AQ,38,0))</f>
        <v/>
      </c>
      <c r="BT30" s="370"/>
      <c r="BU30" s="371" t="str">
        <f>IF(BT30="","",(VLOOKUP(BT30,'サイズ一覧(25年）'!$D:$AG,13,0)))</f>
        <v/>
      </c>
      <c r="BV30" s="372" t="str">
        <f>IF(BT30="","",VLOOKUP(BT30,'サイズ一覧(25年）'!$D:$AQ,38,0))</f>
        <v/>
      </c>
      <c r="BW30" s="366"/>
      <c r="BX30" s="352" t="str">
        <f>IF(BW30="","",(VLOOKUP(BW30,'サイズ一覧(25年）'!$D:$AG,13,0)))</f>
        <v/>
      </c>
      <c r="BY30" s="369" t="str">
        <f>IF(BW30="","",VLOOKUP(BW30,'サイズ一覧(25年）'!$D:$AQ,38,0))</f>
        <v/>
      </c>
    </row>
    <row r="31" spans="1:77" s="134" customFormat="1" ht="21" customHeight="1">
      <c r="A31" s="489"/>
      <c r="B31" s="493">
        <v>40</v>
      </c>
      <c r="C31" s="667" t="s">
        <v>523</v>
      </c>
      <c r="D31" s="668" t="s">
        <v>538</v>
      </c>
      <c r="E31" s="707"/>
      <c r="F31" s="707" t="str">
        <f>IF(E31="","",(VLOOKUP(E31,'サイズ一覧(25年）'!$D:$AG,13,0)))</f>
        <v/>
      </c>
      <c r="G31" s="671" t="str">
        <f>IF(E31="","",VLOOKUP(E31,'サイズ一覧(25年）'!$D:$AQ,38,0))</f>
        <v/>
      </c>
      <c r="H31" s="705" t="s">
        <v>1814</v>
      </c>
      <c r="I31" s="707" t="str">
        <f>IF(H31="","",(VLOOKUP(H31,'サイズ一覧(25年）'!$D:$AG,13,0)))</f>
        <v>★</v>
      </c>
      <c r="J31" s="671">
        <f>IF(H31="","",VLOOKUP(H31,'サイズ一覧(25年）'!$D:$AQ,38,0))</f>
        <v>82940</v>
      </c>
      <c r="K31" s="707"/>
      <c r="L31" s="707" t="str">
        <f>IF(K31="","",(VLOOKUP(K31,'サイズ一覧(25年）'!$D:$AG,13,0)))</f>
        <v/>
      </c>
      <c r="M31" s="671" t="str">
        <f>IF(K31="","",VLOOKUP(K31,'サイズ一覧(25年）'!$D:$AQ,38,0))</f>
        <v/>
      </c>
      <c r="N31" s="709"/>
      <c r="O31" s="707" t="str">
        <f>IF(N31="","",(VLOOKUP(N31,'サイズ一覧(25年）'!$D:$AG,13,0)))</f>
        <v/>
      </c>
      <c r="P31" s="671" t="str">
        <f>IF(N31="","",VLOOKUP(N31,'サイズ一覧(25年）'!$D:$AQ,38,0))</f>
        <v/>
      </c>
      <c r="Q31" s="175"/>
      <c r="R31" s="387"/>
      <c r="S31" s="340"/>
      <c r="T31" s="740" t="s">
        <v>74</v>
      </c>
      <c r="U31" s="701" t="s">
        <v>340</v>
      </c>
      <c r="V31" s="703"/>
      <c r="W31" s="703" t="str">
        <f>IF(V31="","",(VLOOKUP(V31,'サイズ一覧(25年）'!$D:$AG,13,0)))</f>
        <v/>
      </c>
      <c r="X31" s="693" t="str">
        <f>IF(V31="","",VLOOKUP(V31,'サイズ一覧(25年）'!$D:$AQ,38,0))</f>
        <v/>
      </c>
      <c r="Y31" s="702" t="s">
        <v>1207</v>
      </c>
      <c r="Z31" s="703" t="str">
        <f>IF(Y31="","",(VLOOKUP(Y31,'サイズ一覧(25年）'!$D:$AG,13,0)))</f>
        <v/>
      </c>
      <c r="AA31" s="704">
        <f>IF(Y31="","",VLOOKUP(Y31,'サイズ一覧(25年）'!$D:$AQ,38,0))</f>
        <v>37840</v>
      </c>
      <c r="AB31" s="702"/>
      <c r="AC31" s="703" t="str">
        <f>IF(AB31="","",(VLOOKUP(AB31,'サイズ一覧(25年）'!$D:$AG,13,0)))</f>
        <v/>
      </c>
      <c r="AD31" s="704" t="str">
        <f>IF(AB31="","",VLOOKUP(AB31,'サイズ一覧(25年）'!$D:$AQ,38,0))</f>
        <v/>
      </c>
      <c r="AE31" s="849"/>
      <c r="AF31" s="849"/>
      <c r="AG31" s="850"/>
      <c r="AH31" s="175"/>
      <c r="AI31" s="275">
        <v>20</v>
      </c>
      <c r="AJ31" s="320">
        <v>35</v>
      </c>
      <c r="AK31" s="718" t="s">
        <v>1430</v>
      </c>
      <c r="AL31" s="766" t="s">
        <v>948</v>
      </c>
      <c r="AM31" s="770" t="s">
        <v>1431</v>
      </c>
      <c r="AN31" s="747" t="str">
        <f>IF(AM31="","",(VLOOKUP(AM31,'サイズ一覧(25年）'!$D:$AG,13,0)))</f>
        <v>★</v>
      </c>
      <c r="AO31" s="753">
        <f>IF(AM31="","",VLOOKUP(AM31,'サイズ一覧(25年）'!$D:$AQ,38,0))</f>
        <v>85580</v>
      </c>
      <c r="AP31" s="755"/>
      <c r="AQ31" s="747" t="str">
        <f>IF(AP31="","",(VLOOKUP(AP31,'サイズ一覧(25年）'!$D:$AG,13,0)))</f>
        <v/>
      </c>
      <c r="AR31" s="756" t="str">
        <f>IF(AP31="","",VLOOKUP(AP31,'サイズ一覧(25年）'!$D:$AQ,38,0))</f>
        <v/>
      </c>
      <c r="AS31" s="62"/>
      <c r="AT31" s="200"/>
      <c r="AU31" s="650"/>
      <c r="AV31" s="196"/>
      <c r="AW31" s="175"/>
      <c r="AX31" s="197"/>
      <c r="AY31" s="175"/>
      <c r="AZ31" s="182"/>
      <c r="BA31" s="63"/>
      <c r="BB31" s="175"/>
      <c r="BC31" s="181"/>
      <c r="BD31" s="63"/>
      <c r="BE31" s="175"/>
      <c r="BF31" s="181"/>
      <c r="BG31" s="62"/>
      <c r="BH31" s="328"/>
      <c r="BI31" s="868" t="s">
        <v>366</v>
      </c>
      <c r="BJ31" s="869" t="s">
        <v>324</v>
      </c>
      <c r="BK31" s="804" t="s">
        <v>971</v>
      </c>
      <c r="BL31" s="774" t="str">
        <f>IF(BK31="","",(VLOOKUP(BK31,'サイズ一覧(25年）'!$D:$AG,13,0)))</f>
        <v/>
      </c>
      <c r="BM31" s="748">
        <f>IF(BK31="","",VLOOKUP(BK31,'サイズ一覧(25年）'!$D:$AQ,38,0))</f>
        <v>29700</v>
      </c>
      <c r="BN31" s="870"/>
      <c r="BO31" s="774" t="str">
        <f>IF(BN31="","",(VLOOKUP(BN31,'サイズ一覧(25年）'!$D:$AG,13,0)))</f>
        <v/>
      </c>
      <c r="BP31" s="748" t="str">
        <f>IF(BN31="","",VLOOKUP(BN31,'サイズ一覧(25年）'!$D:$AQ,38,0))</f>
        <v/>
      </c>
      <c r="BQ31" s="804"/>
      <c r="BR31" s="774" t="str">
        <f>IF(BQ31="","",(VLOOKUP(BQ31,'サイズ一覧(25年）'!$D:$AG,13,0)))</f>
        <v/>
      </c>
      <c r="BS31" s="739" t="str">
        <f>IF(BQ31="","",VLOOKUP(BQ31,'サイズ一覧(25年）'!$D:$AQ,38,0))</f>
        <v/>
      </c>
      <c r="BT31" s="871"/>
      <c r="BU31" s="872" t="str">
        <f>IF(BT31="","",(VLOOKUP(BT31,'サイズ一覧(25年）'!$D:$AG,13,0)))</f>
        <v/>
      </c>
      <c r="BV31" s="873" t="str">
        <f>IF(BT31="","",VLOOKUP(BT31,'サイズ一覧(25年）'!$D:$AQ,38,0))</f>
        <v/>
      </c>
      <c r="BW31" s="804"/>
      <c r="BX31" s="774" t="str">
        <f>IF(BW31="","",(VLOOKUP(BW31,'サイズ一覧(25年）'!$D:$AG,13,0)))</f>
        <v/>
      </c>
      <c r="BY31" s="739" t="str">
        <f>IF(BW31="","",VLOOKUP(BW31,'サイズ一覧(25年）'!$D:$AQ,38,0))</f>
        <v/>
      </c>
    </row>
    <row r="32" spans="1:77" s="134" customFormat="1" ht="21" customHeight="1">
      <c r="A32" s="489"/>
      <c r="B32" s="494"/>
      <c r="C32" s="388" t="s">
        <v>744</v>
      </c>
      <c r="D32" s="350" t="s">
        <v>289</v>
      </c>
      <c r="E32" s="351"/>
      <c r="F32" s="351" t="str">
        <f>IF(E32="","",(VLOOKUP(E32,'サイズ一覧(25年）'!$D:$AG,13,0)))</f>
        <v/>
      </c>
      <c r="G32" s="354" t="str">
        <f>IF(E32="","",VLOOKUP(E32,'サイズ一覧(25年）'!$D:$AQ,38,0))</f>
        <v/>
      </c>
      <c r="H32" s="389" t="s">
        <v>1142</v>
      </c>
      <c r="I32" s="351" t="str">
        <f>IF(H32="","",(VLOOKUP(H32,'サイズ一覧(25年）'!$D:$AG,13,0)))</f>
        <v>◇</v>
      </c>
      <c r="J32" s="354">
        <f>IF(H32="","",VLOOKUP(H32,'サイズ一覧(25年）'!$D:$AQ,38,0))</f>
        <v>84810</v>
      </c>
      <c r="K32" s="351"/>
      <c r="L32" s="351" t="str">
        <f>IF(K32="","",(VLOOKUP(K32,'サイズ一覧(25年）'!$D:$AG,13,0)))</f>
        <v/>
      </c>
      <c r="M32" s="352" t="str">
        <f>IF(K32="","",VLOOKUP(K32,'サイズ一覧(25年）'!$D:$AQ,38,0))</f>
        <v/>
      </c>
      <c r="N32" s="353"/>
      <c r="O32" s="351" t="str">
        <f>IF(N32="","",(VLOOKUP(N32,'サイズ一覧(25年）'!$D:$AG,13,0)))</f>
        <v/>
      </c>
      <c r="P32" s="354" t="str">
        <f>IF(N32="","",VLOOKUP(N32,'サイズ一覧(25年）'!$D:$AQ,38,0))</f>
        <v/>
      </c>
      <c r="Q32" s="175"/>
      <c r="R32" s="306">
        <v>14</v>
      </c>
      <c r="S32" s="265">
        <v>60</v>
      </c>
      <c r="T32" s="426" t="s">
        <v>86</v>
      </c>
      <c r="U32" s="446" t="s">
        <v>346</v>
      </c>
      <c r="V32" s="429" t="s">
        <v>1800</v>
      </c>
      <c r="W32" s="429" t="str">
        <f>IF(V32="","",(VLOOKUP(V32,'サイズ一覧(25年）'!$D:$AG,13,0)))</f>
        <v>⑩</v>
      </c>
      <c r="X32" s="292">
        <f>IF(V32="","",VLOOKUP(V32,'サイズ一覧(25年）'!$D:$AQ,38,0))</f>
        <v>24420</v>
      </c>
      <c r="Y32" s="431" t="s">
        <v>1217</v>
      </c>
      <c r="Z32" s="429" t="str">
        <f>IF(Y32="","",(VLOOKUP(Y32,'サイズ一覧(25年）'!$D:$AG,13,0)))</f>
        <v>△</v>
      </c>
      <c r="AA32" s="447">
        <f>IF(Y32="","",VLOOKUP(Y32,'サイズ一覧(25年）'!$D:$AQ,38,0))</f>
        <v>22000</v>
      </c>
      <c r="AB32" s="431"/>
      <c r="AC32" s="429" t="str">
        <f>IF(AB32="","",(VLOOKUP(AB32,'サイズ一覧(25年）'!$D:$AG,13,0)))</f>
        <v/>
      </c>
      <c r="AD32" s="447" t="str">
        <f>IF(AB32="","",VLOOKUP(AB32,'サイズ一覧(25年）'!$D:$AQ,38,0))</f>
        <v/>
      </c>
      <c r="AE32" s="849"/>
      <c r="AF32" s="849"/>
      <c r="AG32" s="850"/>
      <c r="AH32" s="175"/>
      <c r="AI32" s="328"/>
      <c r="AJ32" s="378">
        <v>40</v>
      </c>
      <c r="AK32" s="426" t="s">
        <v>123</v>
      </c>
      <c r="AL32" s="427" t="s">
        <v>946</v>
      </c>
      <c r="AM32" s="428" t="s">
        <v>883</v>
      </c>
      <c r="AN32" s="429" t="str">
        <f>IF(AM32="","",(VLOOKUP(AM32,'サイズ一覧(25年）'!$D:$AG,13,0)))</f>
        <v>★</v>
      </c>
      <c r="AO32" s="430">
        <f>IF(AM32="","",VLOOKUP(AM32,'サイズ一覧(25年）'!$D:$AQ,38,0))</f>
        <v>71060</v>
      </c>
      <c r="AP32" s="431"/>
      <c r="AQ32" s="429" t="str">
        <f>IF(AP32="","",(VLOOKUP(AP32,'サイズ一覧(25年）'!$D:$AG,13,0)))</f>
        <v/>
      </c>
      <c r="AR32" s="295" t="str">
        <f>IF(AP32="","",VLOOKUP(AP32,'サイズ一覧(25年）'!$D:$AQ,38,0))</f>
        <v/>
      </c>
      <c r="AS32" s="62"/>
      <c r="AT32" s="495"/>
      <c r="AU32" s="650"/>
      <c r="AV32" s="197"/>
      <c r="AW32" s="62"/>
      <c r="AX32" s="181"/>
      <c r="AY32" s="62"/>
      <c r="AZ32" s="62"/>
      <c r="BA32" s="181"/>
      <c r="BB32" s="62"/>
      <c r="BC32" s="62"/>
      <c r="BD32" s="62"/>
      <c r="BE32" s="62"/>
      <c r="BF32" s="62"/>
      <c r="BG32" s="62"/>
      <c r="BH32" s="328"/>
      <c r="BI32" s="289" t="s">
        <v>164</v>
      </c>
      <c r="BJ32" s="290" t="s">
        <v>355</v>
      </c>
      <c r="BK32" s="291" t="s">
        <v>972</v>
      </c>
      <c r="BL32" s="292" t="str">
        <f>IF(BK32="","",(VLOOKUP(BK32,'サイズ一覧(25年）'!$D:$AG,13,0)))</f>
        <v/>
      </c>
      <c r="BM32" s="293">
        <f>IF(BK32="","",VLOOKUP(BK32,'サイズ一覧(25年）'!$D:$AQ,38,0))</f>
        <v>24530</v>
      </c>
      <c r="BN32" s="294"/>
      <c r="BO32" s="292" t="str">
        <f>IF(BN32="","",(VLOOKUP(BN32,'サイズ一覧(25年）'!$D:$AG,13,0)))</f>
        <v/>
      </c>
      <c r="BP32" s="293" t="str">
        <f>IF(BN32="","",VLOOKUP(BN32,'サイズ一覧(25年）'!$D:$AQ,38,0))</f>
        <v/>
      </c>
      <c r="BQ32" s="291"/>
      <c r="BR32" s="292" t="str">
        <f>IF(BQ32="","",(VLOOKUP(BQ32,'サイズ一覧(25年）'!$D:$AG,13,0)))</f>
        <v/>
      </c>
      <c r="BS32" s="295" t="str">
        <f>IF(BQ32="","",VLOOKUP(BQ32,'サイズ一覧(25年）'!$D:$AQ,38,0))</f>
        <v/>
      </c>
      <c r="BT32" s="296"/>
      <c r="BU32" s="297" t="str">
        <f>IF(BT32="","",(VLOOKUP(BT32,'サイズ一覧(25年）'!$D:$AG,13,0)))</f>
        <v/>
      </c>
      <c r="BV32" s="522" t="str">
        <f>IF(BT32="","",VLOOKUP(BT32,'サイズ一覧(25年）'!$D:$AQ,38,0))</f>
        <v/>
      </c>
      <c r="BW32" s="291"/>
      <c r="BX32" s="292" t="str">
        <f>IF(BW32="","",(VLOOKUP(BW32,'サイズ一覧(25年）'!$D:$AG,13,0)))</f>
        <v/>
      </c>
      <c r="BY32" s="295" t="str">
        <f>IF(BW32="","",VLOOKUP(BW32,'サイズ一覧(25年）'!$D:$AQ,38,0))</f>
        <v/>
      </c>
    </row>
    <row r="33" spans="1:78" s="134" customFormat="1" ht="21" customHeight="1">
      <c r="A33" s="489"/>
      <c r="B33" s="494"/>
      <c r="C33" s="700" t="s">
        <v>418</v>
      </c>
      <c r="D33" s="772" t="s">
        <v>419</v>
      </c>
      <c r="E33" s="736" t="s">
        <v>1736</v>
      </c>
      <c r="F33" s="736" t="str">
        <f>IF(E33="","",(VLOOKUP(E33,'サイズ一覧(25年）'!$D:$AG,13,0)))</f>
        <v>★◇⑩</v>
      </c>
      <c r="G33" s="773">
        <f>IF(E33="","",VLOOKUP(E33,'サイズ一覧(25年）'!$D:$AQ,38,0))</f>
        <v>91630</v>
      </c>
      <c r="H33" s="734" t="s">
        <v>1143</v>
      </c>
      <c r="I33" s="736" t="str">
        <f>IF(H33="","",(VLOOKUP(H33,'サイズ一覧(25年）'!$D:$AG,13,0)))</f>
        <v>★◇</v>
      </c>
      <c r="J33" s="773">
        <f>IF(H33="","",VLOOKUP(H33,'サイズ一覧(25年）'!$D:$AQ,38,0))</f>
        <v>86130</v>
      </c>
      <c r="K33" s="736"/>
      <c r="L33" s="736" t="str">
        <f>IF(K33="","",(VLOOKUP(K33,'サイズ一覧(25年）'!$D:$AG,13,0)))</f>
        <v/>
      </c>
      <c r="M33" s="774" t="str">
        <f>IF(K33="","",VLOOKUP(K33,'サイズ一覧(25年）'!$D:$AQ,38,0))</f>
        <v/>
      </c>
      <c r="N33" s="738"/>
      <c r="O33" s="703" t="str">
        <f>IF(N33="","",(VLOOKUP(N33,'サイズ一覧(25年）'!$D:$AG,13,0)))</f>
        <v/>
      </c>
      <c r="P33" s="704" t="str">
        <f>IF(N33="","",VLOOKUP(N33,'サイズ一覧(25年）'!$D:$AQ,38,0))</f>
        <v/>
      </c>
      <c r="Q33" s="175"/>
      <c r="R33" s="255"/>
      <c r="S33" s="348"/>
      <c r="T33" s="740" t="s">
        <v>87</v>
      </c>
      <c r="U33" s="701" t="s">
        <v>348</v>
      </c>
      <c r="V33" s="703"/>
      <c r="W33" s="703" t="str">
        <f>IF(V33="","",(VLOOKUP(V33,'サイズ一覧(25年）'!$D:$AG,13,0)))</f>
        <v/>
      </c>
      <c r="X33" s="693" t="str">
        <f>IF(V33="","",VLOOKUP(V33,'サイズ一覧(25年）'!$D:$AQ,38,0))</f>
        <v/>
      </c>
      <c r="Y33" s="702"/>
      <c r="Z33" s="703" t="str">
        <f>IF(Y33="","",(VLOOKUP(Y33,'サイズ一覧(25年）'!$D:$AG,13,0)))</f>
        <v/>
      </c>
      <c r="AA33" s="704" t="str">
        <f>IF(Y33="","",VLOOKUP(Y33,'サイズ一覧(25年）'!$D:$AQ,38,0))</f>
        <v/>
      </c>
      <c r="AB33" s="702" t="s">
        <v>652</v>
      </c>
      <c r="AC33" s="703" t="str">
        <f>IF(AB33="","",(VLOOKUP(AB33,'サイズ一覧(25年）'!$D:$AG,13,0)))</f>
        <v>△</v>
      </c>
      <c r="AD33" s="704">
        <f>IF(AB33="","",VLOOKUP(AB33,'サイズ一覧(25年）'!$D:$AQ,38,0))</f>
        <v>24420</v>
      </c>
      <c r="AE33" s="849"/>
      <c r="AF33" s="849"/>
      <c r="AG33" s="850"/>
      <c r="AH33" s="175"/>
      <c r="AI33" s="319"/>
      <c r="AJ33" s="320"/>
      <c r="AK33" s="740" t="s">
        <v>124</v>
      </c>
      <c r="AL33" s="730" t="s">
        <v>948</v>
      </c>
      <c r="AM33" s="757" t="s">
        <v>1446</v>
      </c>
      <c r="AN33" s="703" t="str">
        <f>IF(AM33="","",(VLOOKUP(AM33,'サイズ一覧(25年）'!$D:$AG,13,0)))</f>
        <v>★</v>
      </c>
      <c r="AO33" s="732">
        <f>IF(AM33="","",VLOOKUP(AM33,'サイズ一覧(25年）'!$D:$AQ,38,0))</f>
        <v>75460</v>
      </c>
      <c r="AP33" s="702"/>
      <c r="AQ33" s="703" t="str">
        <f>IF(AP33="","",(VLOOKUP(AP33,'サイズ一覧(25年）'!$D:$AG,13,0)))</f>
        <v/>
      </c>
      <c r="AR33" s="696" t="str">
        <f>IF(AP33="","",VLOOKUP(AP33,'サイズ一覧(25年）'!$D:$AQ,38,0))</f>
        <v/>
      </c>
      <c r="AS33" s="62"/>
      <c r="AT33" s="495"/>
      <c r="AU33" s="650"/>
      <c r="AV33" s="196"/>
      <c r="AW33" s="62"/>
      <c r="AX33" s="181"/>
      <c r="AY33" s="62"/>
      <c r="AZ33" s="62"/>
      <c r="BA33" s="181"/>
      <c r="BB33" s="62"/>
      <c r="BC33" s="62"/>
      <c r="BD33" s="62"/>
      <c r="BE33" s="62"/>
      <c r="BF33" s="62"/>
      <c r="BG33" s="62"/>
      <c r="BH33" s="328"/>
      <c r="BI33" s="690" t="s">
        <v>368</v>
      </c>
      <c r="BJ33" s="691" t="s">
        <v>364</v>
      </c>
      <c r="BK33" s="692" t="s">
        <v>973</v>
      </c>
      <c r="BL33" s="693" t="str">
        <f>IF(BK33="","",(VLOOKUP(BK33,'サイズ一覧(25年）'!$D:$AG,13,0)))</f>
        <v/>
      </c>
      <c r="BM33" s="694">
        <f>IF(BK33="","",VLOOKUP(BK33,'サイズ一覧(25年）'!$D:$AQ,38,0))</f>
        <v>27170</v>
      </c>
      <c r="BN33" s="695"/>
      <c r="BO33" s="693" t="str">
        <f>IF(BN33="","",(VLOOKUP(BN33,'サイズ一覧(25年）'!$D:$AG,13,0)))</f>
        <v/>
      </c>
      <c r="BP33" s="694" t="str">
        <f>IF(BN33="","",VLOOKUP(BN33,'サイズ一覧(25年）'!$D:$AQ,38,0))</f>
        <v/>
      </c>
      <c r="BQ33" s="692"/>
      <c r="BR33" s="693" t="str">
        <f>IF(BQ33="","",(VLOOKUP(BQ33,'サイズ一覧(25年）'!$D:$AG,13,0)))</f>
        <v/>
      </c>
      <c r="BS33" s="696" t="str">
        <f>IF(BQ33="","",VLOOKUP(BQ33,'サイズ一覧(25年）'!$D:$AQ,38,0))</f>
        <v/>
      </c>
      <c r="BT33" s="697"/>
      <c r="BU33" s="698" t="str">
        <f>IF(BT33="","",(VLOOKUP(BT33,'サイズ一覧(25年）'!$D:$AG,13,0)))</f>
        <v/>
      </c>
      <c r="BV33" s="699" t="str">
        <f>IF(BT33="","",VLOOKUP(BT33,'サイズ一覧(25年）'!$D:$AQ,38,0))</f>
        <v/>
      </c>
      <c r="BW33" s="692"/>
      <c r="BX33" s="693" t="str">
        <f>IF(BW33="","",(VLOOKUP(BW33,'サイズ一覧(25年）'!$D:$AG,13,0)))</f>
        <v/>
      </c>
      <c r="BY33" s="696" t="str">
        <f>IF(BW33="","",VLOOKUP(BW33,'サイズ一覧(25年）'!$D:$AQ,38,0))</f>
        <v/>
      </c>
    </row>
    <row r="34" spans="1:78" s="134" customFormat="1" ht="21" customHeight="1">
      <c r="A34" s="489"/>
      <c r="B34" s="494"/>
      <c r="C34" s="500" t="s">
        <v>1462</v>
      </c>
      <c r="D34" s="501" t="s">
        <v>500</v>
      </c>
      <c r="E34" s="502"/>
      <c r="F34" s="502" t="str">
        <f>IF(E34="","",(VLOOKUP(E34,'サイズ一覧(25年）'!$D:$AG,13,0)))</f>
        <v/>
      </c>
      <c r="G34" s="503" t="str">
        <f>IF(E34="","",VLOOKUP(E34,'サイズ一覧(25年）'!$D:$AQ,38,0))</f>
        <v/>
      </c>
      <c r="H34" s="504" t="s">
        <v>1144</v>
      </c>
      <c r="I34" s="502" t="str">
        <f>IF(H34="","",(VLOOKUP(H34,'サイズ一覧(25年）'!$D:$AG,13,0)))</f>
        <v>★◇</v>
      </c>
      <c r="J34" s="503">
        <f>IF(H34="","",VLOOKUP(H34,'サイズ一覧(25年）'!$D:$AQ,38,0))</f>
        <v>90750</v>
      </c>
      <c r="K34" s="502"/>
      <c r="L34" s="502" t="str">
        <f>IF(K34="","",(VLOOKUP(K34,'サイズ一覧(25年）'!$D:$AG,13,0)))</f>
        <v/>
      </c>
      <c r="M34" s="505" t="str">
        <f>IF(K34="","",VLOOKUP(K34,'サイズ一覧(25年）'!$D:$AQ,38,0))</f>
        <v/>
      </c>
      <c r="N34" s="506"/>
      <c r="O34" s="502" t="str">
        <f>IF(N34="","",(VLOOKUP(N34,'サイズ一覧(25年）'!$D:$AG,13,0)))</f>
        <v/>
      </c>
      <c r="P34" s="503" t="str">
        <f>IF(N34="","",VLOOKUP(N34,'サイズ一覧(25年）'!$D:$AQ,38,0))</f>
        <v/>
      </c>
      <c r="Q34" s="175"/>
      <c r="R34" s="387"/>
      <c r="S34" s="340"/>
      <c r="T34" s="266" t="s">
        <v>88</v>
      </c>
      <c r="U34" s="267" t="s">
        <v>351</v>
      </c>
      <c r="V34" s="268"/>
      <c r="W34" s="268" t="str">
        <f>IF(V34="","",(VLOOKUP(V34,'サイズ一覧(25年）'!$D:$AG,13,0)))</f>
        <v/>
      </c>
      <c r="X34" s="269" t="str">
        <f>IF(V34="","",VLOOKUP(V34,'サイズ一覧(25年）'!$D:$AQ,38,0))</f>
        <v/>
      </c>
      <c r="Y34" s="362"/>
      <c r="Z34" s="268" t="str">
        <f>IF(Y34="","",(VLOOKUP(Y34,'サイズ一覧(25年）'!$D:$AG,13,0)))</f>
        <v/>
      </c>
      <c r="AA34" s="271" t="str">
        <f>IF(Y34="","",VLOOKUP(Y34,'サイズ一覧(25年）'!$D:$AQ,38,0))</f>
        <v/>
      </c>
      <c r="AB34" s="362" t="s">
        <v>653</v>
      </c>
      <c r="AC34" s="268" t="str">
        <f>IF(AB34="","",(VLOOKUP(AB34,'サイズ一覧(25年）'!$D:$AG,13,0)))</f>
        <v/>
      </c>
      <c r="AD34" s="271">
        <f>IF(AB34="","",VLOOKUP(AB34,'サイズ一覧(25年）'!$D:$AQ,38,0))</f>
        <v>28160</v>
      </c>
      <c r="AE34" s="849"/>
      <c r="AF34" s="849"/>
      <c r="AG34" s="850"/>
      <c r="AH34" s="175"/>
      <c r="AI34" s="319"/>
      <c r="AJ34" s="311"/>
      <c r="AK34" s="341" t="s">
        <v>1130</v>
      </c>
      <c r="AL34" s="491" t="s">
        <v>1132</v>
      </c>
      <c r="AM34" s="492" t="s">
        <v>1129</v>
      </c>
      <c r="AN34" s="284" t="str">
        <f>IF(AM34="","",(VLOOKUP(AM34,'サイズ一覧(25年）'!$D:$AG,13,0)))</f>
        <v>★</v>
      </c>
      <c r="AO34" s="285">
        <f>IF(AM34="","",VLOOKUP(AM34,'サイズ一覧(25年）'!$D:$AQ,38,0))</f>
        <v>85030</v>
      </c>
      <c r="AP34" s="286"/>
      <c r="AQ34" s="284" t="str">
        <f>IF(AP34="","",(VLOOKUP(AP34,'サイズ一覧(25年）'!$D:$AG,13,0)))</f>
        <v/>
      </c>
      <c r="AR34" s="287" t="str">
        <f>IF(AP34="","",VLOOKUP(AP34,'サイズ一覧(25年）'!$D:$AQ,38,0))</f>
        <v/>
      </c>
      <c r="AS34" s="62"/>
      <c r="AT34" s="495"/>
      <c r="AU34" s="650"/>
      <c r="AW34" s="62"/>
      <c r="AX34" s="181"/>
      <c r="AY34" s="62"/>
      <c r="AZ34" s="62"/>
      <c r="BA34" s="181"/>
      <c r="BB34" s="62"/>
      <c r="BC34" s="62"/>
      <c r="BD34" s="62"/>
      <c r="BE34" s="62"/>
      <c r="BF34" s="62"/>
      <c r="BG34" s="181"/>
      <c r="BH34" s="328"/>
      <c r="BI34" s="472" t="s">
        <v>370</v>
      </c>
      <c r="BJ34" s="473" t="s">
        <v>324</v>
      </c>
      <c r="BK34" s="386" t="s">
        <v>974</v>
      </c>
      <c r="BL34" s="269" t="str">
        <f>IF(BK34="","",(VLOOKUP(BK34,'サイズ一覧(25年）'!$D:$AG,13,0)))</f>
        <v/>
      </c>
      <c r="BM34" s="361">
        <f>IF(BK34="","",VLOOKUP(BK34,'サイズ一覧(25年）'!$D:$AQ,38,0))</f>
        <v>29590</v>
      </c>
      <c r="BN34" s="474"/>
      <c r="BO34" s="269" t="str">
        <f>IF(BN34="","",(VLOOKUP(BN34,'サイズ一覧(25年）'!$D:$AG,13,0)))</f>
        <v/>
      </c>
      <c r="BP34" s="361" t="str">
        <f>IF(BN34="","",VLOOKUP(BN34,'サイズ一覧(25年）'!$D:$AQ,38,0))</f>
        <v/>
      </c>
      <c r="BQ34" s="386"/>
      <c r="BR34" s="269" t="str">
        <f>IF(BQ34="","",(VLOOKUP(BQ34,'サイズ一覧(25年）'!$D:$AG,13,0)))</f>
        <v/>
      </c>
      <c r="BS34" s="363" t="str">
        <f>IF(BQ34="","",VLOOKUP(BQ34,'サイズ一覧(25年）'!$D:$AQ,38,0))</f>
        <v/>
      </c>
      <c r="BT34" s="475"/>
      <c r="BU34" s="476" t="str">
        <f>IF(BT34="","",(VLOOKUP(BT34,'サイズ一覧(25年）'!$D:$AG,13,0)))</f>
        <v/>
      </c>
      <c r="BV34" s="477" t="str">
        <f>IF(BT34="","",VLOOKUP(BT34,'サイズ一覧(25年）'!$D:$AQ,38,0))</f>
        <v/>
      </c>
      <c r="BW34" s="386"/>
      <c r="BX34" s="269" t="str">
        <f>IF(BW34="","",(VLOOKUP(BW34,'サイズ一覧(25年）'!$D:$AG,13,0)))</f>
        <v/>
      </c>
      <c r="BY34" s="363" t="str">
        <f>IF(BW34="","",VLOOKUP(BW34,'サイズ一覧(25年）'!$D:$AQ,38,0))</f>
        <v/>
      </c>
    </row>
    <row r="35" spans="1:78" s="134" customFormat="1" ht="21" customHeight="1">
      <c r="A35" s="489"/>
      <c r="B35" s="494"/>
      <c r="C35" s="740" t="s">
        <v>745</v>
      </c>
      <c r="D35" s="704" t="s">
        <v>832</v>
      </c>
      <c r="E35" s="693"/>
      <c r="F35" s="693" t="str">
        <f>IF(E35="","",(VLOOKUP(E35,'サイズ一覧(25年）'!$D:$AG,13,0)))</f>
        <v/>
      </c>
      <c r="G35" s="704" t="str">
        <f>IF(E35="","",VLOOKUP(E35,'サイズ一覧(25年）'!$D:$AQ,38,0))</f>
        <v/>
      </c>
      <c r="H35" s="775" t="s">
        <v>1402</v>
      </c>
      <c r="I35" s="693" t="str">
        <f>IF(H35="","",(VLOOKUP(H35,'サイズ一覧(25年）'!$D:$AG,13,0)))</f>
        <v>★◇</v>
      </c>
      <c r="J35" s="704">
        <f>IF(H35="","",VLOOKUP(H35,'サイズ一覧(25年）'!$D:$AQ,38,0))</f>
        <v>91740</v>
      </c>
      <c r="K35" s="693"/>
      <c r="L35" s="693" t="str">
        <f>IF(K35="","",(VLOOKUP(K35,'サイズ一覧(25年）'!$D:$AG,13,0)))</f>
        <v/>
      </c>
      <c r="M35" s="693" t="str">
        <f>IF(K35="","",VLOOKUP(K35,'サイズ一覧(25年）'!$D:$AQ,38,0))</f>
        <v/>
      </c>
      <c r="N35" s="692"/>
      <c r="O35" s="693" t="str">
        <f>IF(N35="","",(VLOOKUP(N35,'サイズ一覧(25年）'!$D:$AG,13,0)))</f>
        <v/>
      </c>
      <c r="P35" s="704" t="str">
        <f>IF(N35="","",VLOOKUP(N35,'サイズ一覧(25年）'!$D:$AQ,38,0))</f>
        <v/>
      </c>
      <c r="Q35" s="175"/>
      <c r="AE35" s="848"/>
      <c r="AF35" s="848"/>
      <c r="AG35" s="848"/>
      <c r="AH35" s="175"/>
      <c r="AI35" s="319"/>
      <c r="AJ35" s="320">
        <v>45</v>
      </c>
      <c r="AK35" s="733" t="s">
        <v>125</v>
      </c>
      <c r="AL35" s="684" t="s">
        <v>876</v>
      </c>
      <c r="AM35" s="776" t="s">
        <v>884</v>
      </c>
      <c r="AN35" s="685" t="str">
        <f>IF(AM35="","",(VLOOKUP(AM35,'サイズ一覧(25年）'!$D:$AG,13,0)))</f>
        <v>★</v>
      </c>
      <c r="AO35" s="686">
        <f>IF(AM35="","",VLOOKUP(AM35,'サイズ一覧(25年）'!$D:$AQ,38,0))</f>
        <v>62370</v>
      </c>
      <c r="AP35" s="688"/>
      <c r="AQ35" s="685" t="str">
        <f>IF(AP35="","",(VLOOKUP(AP35,'サイズ一覧(25年）'!$D:$AG,13,0)))</f>
        <v/>
      </c>
      <c r="AR35" s="689" t="str">
        <f>IF(AP35="","",VLOOKUP(AP35,'サイズ一覧(25年）'!$D:$AQ,38,0))</f>
        <v/>
      </c>
      <c r="AS35" s="62"/>
      <c r="AT35" s="495"/>
      <c r="AU35" s="650"/>
      <c r="AV35" s="509"/>
      <c r="AW35" s="181"/>
      <c r="AX35" s="181"/>
      <c r="AY35" s="181"/>
      <c r="AZ35" s="181"/>
      <c r="BA35" s="181"/>
      <c r="BB35" s="181"/>
      <c r="BC35" s="181"/>
      <c r="BD35" s="62"/>
      <c r="BE35" s="62"/>
      <c r="BF35" s="62"/>
      <c r="BG35" s="63"/>
      <c r="BH35" s="310"/>
      <c r="BI35" s="811" t="s">
        <v>975</v>
      </c>
      <c r="BJ35" s="895" t="s">
        <v>976</v>
      </c>
      <c r="BK35" s="836" t="s">
        <v>588</v>
      </c>
      <c r="BL35" s="797" t="str">
        <f>IF(BK35="","",(VLOOKUP(BK35,'サイズ一覧(25年）'!$D:$AG,13,0)))</f>
        <v/>
      </c>
      <c r="BM35" s="800">
        <f>IF(BK35="","",VLOOKUP(BK35,'サイズ一覧(25年）'!$D:$AQ,38,0))</f>
        <v>30910</v>
      </c>
      <c r="BN35" s="799"/>
      <c r="BO35" s="797" t="str">
        <f>IF(BN35="","",(VLOOKUP(BN35,'サイズ一覧(25年）'!$D:$AG,13,0)))</f>
        <v/>
      </c>
      <c r="BP35" s="800" t="str">
        <f>IF(BN35="","",VLOOKUP(BN35,'サイズ一覧(25年）'!$D:$AQ,38,0))</f>
        <v/>
      </c>
      <c r="BQ35" s="836"/>
      <c r="BR35" s="797" t="str">
        <f>IF(BQ35="","",(VLOOKUP(BQ35,'サイズ一覧(25年）'!$D:$AG,13,0)))</f>
        <v/>
      </c>
      <c r="BS35" s="682" t="str">
        <f>IF(BQ35="","",VLOOKUP(BQ35,'サイズ一覧(25年）'!$D:$AQ,38,0))</f>
        <v/>
      </c>
      <c r="BT35" s="822"/>
      <c r="BU35" s="823" t="str">
        <f>IF(BT35="","",(VLOOKUP(BT35,'サイズ一覧(25年）'!$D:$AG,13,0)))</f>
        <v/>
      </c>
      <c r="BV35" s="896" t="str">
        <f>IF(BT35="","",VLOOKUP(BT35,'サイズ一覧(25年）'!$D:$AQ,38,0))</f>
        <v/>
      </c>
      <c r="BW35" s="836"/>
      <c r="BX35" s="797" t="str">
        <f>IF(BW35="","",(VLOOKUP(BW35,'サイズ一覧(25年）'!$D:$AG,13,0)))</f>
        <v/>
      </c>
      <c r="BY35" s="682" t="str">
        <f>IF(BW35="","",VLOOKUP(BW35,'サイズ一覧(25年）'!$D:$AQ,38,0))</f>
        <v/>
      </c>
    </row>
    <row r="36" spans="1:78" s="134" customFormat="1" ht="21" customHeight="1">
      <c r="A36" s="489"/>
      <c r="B36" s="494"/>
      <c r="C36" s="388" t="s">
        <v>1399</v>
      </c>
      <c r="D36" s="354" t="s">
        <v>876</v>
      </c>
      <c r="E36" s="352"/>
      <c r="F36" s="352" t="str">
        <f>IF(E36="","",(VLOOKUP(E36,'サイズ一覧(25年）'!$D:$AG,13,0)))</f>
        <v/>
      </c>
      <c r="G36" s="354" t="str">
        <f>IF(E36="","",VLOOKUP(E36,'サイズ一覧(25年）'!$D:$AQ,38,0))</f>
        <v/>
      </c>
      <c r="H36" s="518" t="s">
        <v>1403</v>
      </c>
      <c r="I36" s="352" t="str">
        <f>IF(H36="","",(VLOOKUP(H36,'サイズ一覧(25年）'!$D:$AG,13,0)))</f>
        <v>★◇</v>
      </c>
      <c r="J36" s="354">
        <f>IF(H36="","",VLOOKUP(H36,'サイズ一覧(25年）'!$D:$AQ,38,0))</f>
        <v>92620</v>
      </c>
      <c r="K36" s="352"/>
      <c r="L36" s="352" t="str">
        <f>IF(K36="","",(VLOOKUP(K36,'サイズ一覧(25年）'!$D:$AG,13,0)))</f>
        <v/>
      </c>
      <c r="M36" s="352" t="str">
        <f>IF(K36="","",VLOOKUP(K36,'サイズ一覧(25年）'!$D:$AQ,38,0))</f>
        <v/>
      </c>
      <c r="N36" s="366"/>
      <c r="O36" s="352" t="str">
        <f>IF(N36="","",(VLOOKUP(N36,'サイズ一覧(25年）'!$D:$AG,13,0)))</f>
        <v/>
      </c>
      <c r="P36" s="354" t="str">
        <f>IF(N36="","",VLOOKUP(N36,'サイズ一覧(25年）'!$D:$AQ,38,0))</f>
        <v/>
      </c>
      <c r="Q36" s="175"/>
      <c r="R36" s="136" t="s">
        <v>409</v>
      </c>
      <c r="S36" s="136"/>
      <c r="T36" s="165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848"/>
      <c r="AF36" s="848"/>
      <c r="AG36" s="848"/>
      <c r="AH36" s="175"/>
      <c r="AI36" s="319"/>
      <c r="AJ36" s="320"/>
      <c r="AK36" s="471" t="s">
        <v>801</v>
      </c>
      <c r="AL36" s="175" t="s">
        <v>963</v>
      </c>
      <c r="AM36" s="239" t="s">
        <v>1289</v>
      </c>
      <c r="AN36" s="395" t="str">
        <f>IF(AM36="","",(VLOOKUP(AM36,'サイズ一覧(25年）'!$D:$AG,13,0)))</f>
        <v>★</v>
      </c>
      <c r="AO36" s="396">
        <f>IF(AM36="","",VLOOKUP(AM36,'サイズ一覧(25年）'!$D:$AQ,38,0))</f>
        <v>64240</v>
      </c>
      <c r="AP36" s="192"/>
      <c r="AQ36" s="395" t="str">
        <f>IF(AP36="","",(VLOOKUP(AP36,'サイズ一覧(25年）'!$D:$AG,13,0)))</f>
        <v/>
      </c>
      <c r="AR36" s="399" t="str">
        <f>IF(AP36="","",VLOOKUP(AP36,'サイズ一覧(25年）'!$D:$AQ,38,0))</f>
        <v/>
      </c>
      <c r="AS36" s="62"/>
      <c r="AT36" s="163" t="s">
        <v>512</v>
      </c>
      <c r="AU36" s="650"/>
      <c r="AV36" s="181"/>
      <c r="AW36" s="179"/>
      <c r="AX36" s="201"/>
      <c r="AY36" s="179"/>
      <c r="AZ36" s="179"/>
      <c r="BA36" s="179"/>
      <c r="BB36" s="179"/>
      <c r="BC36" s="179"/>
      <c r="BD36" s="181"/>
      <c r="BE36" s="181"/>
      <c r="BF36" s="181"/>
      <c r="BG36" s="63"/>
      <c r="BH36" s="275">
        <v>16</v>
      </c>
      <c r="BI36" s="521" t="s">
        <v>978</v>
      </c>
      <c r="BJ36" s="290">
        <v>8</v>
      </c>
      <c r="BK36" s="291"/>
      <c r="BL36" s="292" t="str">
        <f>IF(BK36="","",(VLOOKUP(BK36,'サイズ一覧(25年）'!$D:$AG,13,0)))</f>
        <v/>
      </c>
      <c r="BM36" s="293" t="str">
        <f>IF(BK36="","",VLOOKUP(BK36,'サイズ一覧(25年）'!$D:$AQ,38,0))</f>
        <v/>
      </c>
      <c r="BN36" s="294" t="s">
        <v>268</v>
      </c>
      <c r="BO36" s="292" t="str">
        <f>IF(BN36="","",(VLOOKUP(BN36,'サイズ一覧(25年）'!$D:$AG,13,0)))</f>
        <v>△</v>
      </c>
      <c r="BP36" s="293">
        <f>IF(BN36="","",VLOOKUP(BN36,'サイズ一覧(25年）'!$D:$AQ,38,0))</f>
        <v>23980</v>
      </c>
      <c r="BQ36" s="291"/>
      <c r="BR36" s="292" t="str">
        <f>IF(BQ36="","",(VLOOKUP(BQ36,'サイズ一覧(25年）'!$D:$AG,13,0)))</f>
        <v/>
      </c>
      <c r="BS36" s="295" t="str">
        <f>IF(BQ36="","",VLOOKUP(BQ36,'サイズ一覧(25年）'!$D:$AQ,38,0))</f>
        <v/>
      </c>
      <c r="BT36" s="291"/>
      <c r="BU36" s="292" t="str">
        <f>IF(BT36="","",(VLOOKUP(BT36,'サイズ一覧(25年）'!$D:$AG,13,0)))</f>
        <v/>
      </c>
      <c r="BV36" s="293" t="str">
        <f>IF(BT36="","",VLOOKUP(BT36,'サイズ一覧(25年）'!$D:$AQ,38,0))</f>
        <v/>
      </c>
      <c r="BW36" s="296"/>
      <c r="BX36" s="297" t="str">
        <f>IF(BW36="","",(VLOOKUP(BW36,'サイズ一覧(25年）'!$D:$AG,13,0)))</f>
        <v/>
      </c>
      <c r="BY36" s="522" t="str">
        <f>IF(BW36="","",VLOOKUP(BW36,'サイズ一覧(25年）'!$D:$AQ,38,0))</f>
        <v/>
      </c>
    </row>
    <row r="37" spans="1:78" s="134" customFormat="1" ht="21" customHeight="1">
      <c r="A37" s="489"/>
      <c r="B37" s="523"/>
      <c r="C37" s="724" t="s">
        <v>281</v>
      </c>
      <c r="D37" s="722" t="s">
        <v>942</v>
      </c>
      <c r="E37" s="723"/>
      <c r="F37" s="723" t="str">
        <f>IF(E37="","",(VLOOKUP(E37,'サイズ一覧(25年）'!$D:$AG,13,0)))</f>
        <v/>
      </c>
      <c r="G37" s="722" t="str">
        <f>IF(E37="","",VLOOKUP(E37,'サイズ一覧(25年）'!$D:$AQ,38,0))</f>
        <v/>
      </c>
      <c r="H37" s="785"/>
      <c r="I37" s="723" t="str">
        <f>IF(H37="","",(VLOOKUP(H37,'サイズ一覧(25年）'!$D:$AG,13,0)))</f>
        <v/>
      </c>
      <c r="J37" s="722" t="str">
        <f>IF(H37="","",VLOOKUP(H37,'サイズ一覧(25年）'!$D:$AQ,38,0))</f>
        <v/>
      </c>
      <c r="K37" s="723" t="s">
        <v>282</v>
      </c>
      <c r="L37" s="723" t="str">
        <f>IF(K37="","",(VLOOKUP(K37,'サイズ一覧(25年）'!$D:$AG,13,0)))</f>
        <v>★◇</v>
      </c>
      <c r="M37" s="723">
        <f>IF(K37="","",VLOOKUP(K37,'サイズ一覧(25年）'!$D:$AQ,38,0))</f>
        <v>96470</v>
      </c>
      <c r="N37" s="779"/>
      <c r="O37" s="723" t="str">
        <f>IF(N37="","",(VLOOKUP(N37,'サイズ一覧(25年）'!$D:$AG,13,0)))</f>
        <v/>
      </c>
      <c r="P37" s="722" t="str">
        <f>IF(N37="","",VLOOKUP(N37,'サイズ一覧(25年）'!$D:$AQ,38,0))</f>
        <v/>
      </c>
      <c r="Q37" s="175"/>
      <c r="R37" s="1030" t="s">
        <v>413</v>
      </c>
      <c r="S37" s="1030" t="s">
        <v>414</v>
      </c>
      <c r="T37" s="1027" t="s">
        <v>937</v>
      </c>
      <c r="U37" s="992"/>
      <c r="V37" s="1027" t="s">
        <v>587</v>
      </c>
      <c r="W37" s="1023"/>
      <c r="X37" s="1024"/>
      <c r="Y37" s="1027" t="s">
        <v>587</v>
      </c>
      <c r="Z37" s="1013"/>
      <c r="AA37" s="992"/>
      <c r="AB37" s="1027" t="s">
        <v>587</v>
      </c>
      <c r="AC37" s="1013"/>
      <c r="AD37" s="992"/>
      <c r="AE37" s="1019"/>
      <c r="AF37" s="1019"/>
      <c r="AG37" s="1019"/>
      <c r="AH37" s="175"/>
      <c r="AI37" s="319"/>
      <c r="AJ37" s="320"/>
      <c r="AK37" s="700" t="s">
        <v>1128</v>
      </c>
      <c r="AL37" s="734" t="s">
        <v>1133</v>
      </c>
      <c r="AM37" s="735" t="s">
        <v>1127</v>
      </c>
      <c r="AN37" s="703" t="str">
        <f>IF(AM37="","",(VLOOKUP(AM37,'サイズ一覧(25年）'!$D:$AG,13,0)))</f>
        <v>★</v>
      </c>
      <c r="AO37" s="732">
        <f>IF(AM37="","",VLOOKUP(AM37,'サイズ一覧(25年）'!$D:$AQ,38,0))</f>
        <v>65560</v>
      </c>
      <c r="AP37" s="738"/>
      <c r="AQ37" s="703" t="str">
        <f>IF(AP37="","",(VLOOKUP(AP37,'サイズ一覧(25年）'!$D:$AG,13,0)))</f>
        <v/>
      </c>
      <c r="AR37" s="732" t="str">
        <f>IF(AP37="","",VLOOKUP(AP37,'サイズ一覧(25年）'!$D:$AQ,38,0))</f>
        <v/>
      </c>
      <c r="AS37" s="62"/>
      <c r="AT37" s="1030" t="s">
        <v>413</v>
      </c>
      <c r="AU37" s="1027" t="s">
        <v>937</v>
      </c>
      <c r="AV37" s="1013"/>
      <c r="AW37" s="992"/>
      <c r="AX37" s="1027" t="s">
        <v>1457</v>
      </c>
      <c r="AY37" s="1013"/>
      <c r="AZ37" s="992"/>
      <c r="BA37" s="1027" t="s">
        <v>932</v>
      </c>
      <c r="BB37" s="1013"/>
      <c r="BC37" s="992"/>
      <c r="BD37" s="1027" t="s">
        <v>933</v>
      </c>
      <c r="BE37" s="1013"/>
      <c r="BF37" s="992"/>
      <c r="BG37" s="182"/>
      <c r="BH37" s="328"/>
      <c r="BI37" s="786"/>
      <c r="BJ37" s="691">
        <v>10</v>
      </c>
      <c r="BK37" s="692"/>
      <c r="BL37" s="693" t="str">
        <f>IF(BK37="","",(VLOOKUP(BK37,'サイズ一覧(25年）'!$D:$AG,13,0)))</f>
        <v/>
      </c>
      <c r="BM37" s="694" t="str">
        <f>IF(BK37="","",VLOOKUP(BK37,'サイズ一覧(25年）'!$D:$AQ,38,0))</f>
        <v/>
      </c>
      <c r="BN37" s="695" t="s">
        <v>269</v>
      </c>
      <c r="BO37" s="693" t="str">
        <f>IF(BN37="","",(VLOOKUP(BN37,'サイズ一覧(25年）'!$D:$AG,13,0)))</f>
        <v/>
      </c>
      <c r="BP37" s="694">
        <f>IF(BN37="","",VLOOKUP(BN37,'サイズ一覧(25年）'!$D:$AQ,38,0))</f>
        <v>27940</v>
      </c>
      <c r="BQ37" s="692"/>
      <c r="BR37" s="693" t="str">
        <f>IF(BQ37="","",(VLOOKUP(BQ37,'サイズ一覧(25年）'!$D:$AG,13,0)))</f>
        <v/>
      </c>
      <c r="BS37" s="696" t="str">
        <f>IF(BQ37="","",VLOOKUP(BQ37,'サイズ一覧(25年）'!$D:$AQ,38,0))</f>
        <v/>
      </c>
      <c r="BT37" s="692"/>
      <c r="BU37" s="693" t="str">
        <f>IF(BT37="","",(VLOOKUP(BT37,'サイズ一覧(25年）'!$D:$AG,13,0)))</f>
        <v/>
      </c>
      <c r="BV37" s="694" t="str">
        <f>IF(BT37="","",VLOOKUP(BT37,'サイズ一覧(25年）'!$D:$AQ,38,0))</f>
        <v/>
      </c>
      <c r="BW37" s="697"/>
      <c r="BX37" s="698" t="str">
        <f>IF(BW37="","",(VLOOKUP(BW37,'サイズ一覧(25年）'!$D:$AG,13,0)))</f>
        <v/>
      </c>
      <c r="BY37" s="787" t="str">
        <f>IF(BW37="","",VLOOKUP(BW37,'サイズ一覧(25年）'!$D:$AQ,38,0))</f>
        <v/>
      </c>
    </row>
    <row r="38" spans="1:78" s="134" customFormat="1" ht="21" customHeight="1">
      <c r="A38" s="489"/>
      <c r="B38" s="265">
        <v>45</v>
      </c>
      <c r="C38" s="426" t="s">
        <v>524</v>
      </c>
      <c r="D38" s="447" t="s">
        <v>289</v>
      </c>
      <c r="E38" s="292"/>
      <c r="F38" s="292" t="str">
        <f>IF(E38="","",(VLOOKUP(E38,'サイズ一覧(25年）'!$D:$AG,13,0)))</f>
        <v/>
      </c>
      <c r="G38" s="447" t="str">
        <f>IF(E38="","",VLOOKUP(E38,'サイズ一覧(25年）'!$D:$AQ,38,0))</f>
        <v/>
      </c>
      <c r="H38" s="529" t="s">
        <v>1145</v>
      </c>
      <c r="I38" s="292" t="str">
        <f>IF(H38="","",(VLOOKUP(H38,'サイズ一覧(25年）'!$D:$AG,13,0)))</f>
        <v/>
      </c>
      <c r="J38" s="447">
        <f>IF(H38="","",VLOOKUP(H38,'サイズ一覧(25年）'!$D:$AQ,38,0))</f>
        <v>68420</v>
      </c>
      <c r="K38" s="292"/>
      <c r="L38" s="292" t="str">
        <f>IF(K38="","",(VLOOKUP(K38,'サイズ一覧(25年）'!$D:$AG,13,0)))</f>
        <v/>
      </c>
      <c r="M38" s="292" t="str">
        <f>IF(K38="","",VLOOKUP(K38,'サイズ一覧(25年）'!$D:$AQ,38,0))</f>
        <v/>
      </c>
      <c r="N38" s="291"/>
      <c r="O38" s="292" t="str">
        <f>IF(N38="","",(VLOOKUP(N38,'サイズ一覧(25年）'!$D:$AG,13,0)))</f>
        <v/>
      </c>
      <c r="P38" s="447" t="str">
        <f>IF(N38="","",VLOOKUP(N38,'サイズ一覧(25年）'!$D:$AQ,38,0))</f>
        <v/>
      </c>
      <c r="Q38" s="175"/>
      <c r="R38" s="996"/>
      <c r="S38" s="996"/>
      <c r="T38" s="993"/>
      <c r="U38" s="994"/>
      <c r="V38" s="1033" t="s">
        <v>1728</v>
      </c>
      <c r="W38" s="1025"/>
      <c r="X38" s="1026"/>
      <c r="Y38" s="1033" t="s">
        <v>1247</v>
      </c>
      <c r="Z38" s="1016"/>
      <c r="AA38" s="994"/>
      <c r="AB38" s="1033" t="s">
        <v>670</v>
      </c>
      <c r="AC38" s="1016"/>
      <c r="AD38" s="994"/>
      <c r="AE38" s="1019"/>
      <c r="AF38" s="1019"/>
      <c r="AG38" s="1019"/>
      <c r="AH38" s="175"/>
      <c r="AI38" s="319"/>
      <c r="AJ38" s="320"/>
      <c r="AK38" s="266" t="s">
        <v>126</v>
      </c>
      <c r="AL38" s="359" t="s">
        <v>748</v>
      </c>
      <c r="AM38" s="566"/>
      <c r="AN38" s="268" t="str">
        <f>IF(AM38="","",(VLOOKUP(AM38,'サイズ一覧(25年）'!$D:$AG,13,0)))</f>
        <v/>
      </c>
      <c r="AO38" s="360" t="str">
        <f>IF(AM38="","",VLOOKUP(AM38,'サイズ一覧(25年）'!$D:$AQ,38,0))</f>
        <v/>
      </c>
      <c r="AP38" s="362" t="s">
        <v>1096</v>
      </c>
      <c r="AQ38" s="268" t="str">
        <f>IF(AP38="","",(VLOOKUP(AP38,'サイズ一覧(25年）'!$D:$AG,13,0)))</f>
        <v>★</v>
      </c>
      <c r="AR38" s="363">
        <f>IF(AP38="","",VLOOKUP(AP38,'サイズ一覧(25年）'!$D:$AQ,38,0))</f>
        <v>75350</v>
      </c>
      <c r="AS38" s="62"/>
      <c r="AT38" s="996"/>
      <c r="AU38" s="993"/>
      <c r="AV38" s="1016"/>
      <c r="AW38" s="994"/>
      <c r="AX38" s="1033" t="s">
        <v>424</v>
      </c>
      <c r="AY38" s="1016"/>
      <c r="AZ38" s="994"/>
      <c r="BA38" s="1033" t="s">
        <v>935</v>
      </c>
      <c r="BB38" s="1016"/>
      <c r="BC38" s="994"/>
      <c r="BD38" s="1033" t="s">
        <v>936</v>
      </c>
      <c r="BE38" s="1016"/>
      <c r="BF38" s="994"/>
      <c r="BG38" s="182"/>
      <c r="BH38" s="328"/>
      <c r="BI38" s="530"/>
      <c r="BJ38" s="473">
        <v>12</v>
      </c>
      <c r="BK38" s="386"/>
      <c r="BL38" s="269" t="str">
        <f>IF(BK38="","",(VLOOKUP(BK38,'サイズ一覧(25年）'!$D:$AG,13,0)))</f>
        <v/>
      </c>
      <c r="BM38" s="361" t="str">
        <f>IF(BK38="","",VLOOKUP(BK38,'サイズ一覧(25年）'!$D:$AQ,38,0))</f>
        <v/>
      </c>
      <c r="BN38" s="474" t="s">
        <v>270</v>
      </c>
      <c r="BO38" s="269" t="str">
        <f>IF(BN38="","",(VLOOKUP(BN38,'サイズ一覧(25年）'!$D:$AG,13,0)))</f>
        <v/>
      </c>
      <c r="BP38" s="361">
        <f>IF(BN38="","",VLOOKUP(BN38,'サイズ一覧(25年）'!$D:$AQ,38,0))</f>
        <v>29590</v>
      </c>
      <c r="BQ38" s="386"/>
      <c r="BR38" s="269" t="str">
        <f>IF(BQ38="","",(VLOOKUP(BQ38,'サイズ一覧(25年）'!$D:$AG,13,0)))</f>
        <v/>
      </c>
      <c r="BS38" s="363" t="str">
        <f>IF(BQ38="","",VLOOKUP(BQ38,'サイズ一覧(25年）'!$D:$AQ,38,0))</f>
        <v/>
      </c>
      <c r="BT38" s="386"/>
      <c r="BU38" s="269" t="str">
        <f>IF(BT38="","",(VLOOKUP(BT38,'サイズ一覧(25年）'!$D:$AG,13,0)))</f>
        <v/>
      </c>
      <c r="BV38" s="361" t="str">
        <f>IF(BT38="","",VLOOKUP(BT38,'サイズ一覧(25年）'!$D:$AQ,38,0))</f>
        <v/>
      </c>
      <c r="BW38" s="475"/>
      <c r="BX38" s="476" t="str">
        <f>IF(BW38="","",(VLOOKUP(BW38,'サイズ一覧(25年）'!$D:$AG,13,0)))</f>
        <v/>
      </c>
      <c r="BY38" s="531" t="str">
        <f>IF(BW38="","",VLOOKUP(BW38,'サイズ一覧(25年）'!$D:$AQ,38,0))</f>
        <v/>
      </c>
    </row>
    <row r="39" spans="1:78" s="134" customFormat="1" ht="21" customHeight="1">
      <c r="A39" s="489"/>
      <c r="B39" s="348"/>
      <c r="C39" s="718" t="s">
        <v>1504</v>
      </c>
      <c r="D39" s="767" t="s">
        <v>529</v>
      </c>
      <c r="E39" s="768"/>
      <c r="F39" s="768" t="str">
        <f>IF(E39="","",(VLOOKUP(E39,'サイズ一覧(25年）'!$D:$AG,13,0)))</f>
        <v/>
      </c>
      <c r="G39" s="767" t="str">
        <f>IF(E39="","",VLOOKUP(E39,'サイズ一覧(25年）'!$D:$AQ,38,0))</f>
        <v/>
      </c>
      <c r="H39" s="788" t="s">
        <v>1503</v>
      </c>
      <c r="I39" s="768" t="str">
        <f>IF(H39="","",(VLOOKUP(H39,'サイズ一覧(25年）'!$D:$AG,13,0)))</f>
        <v>★◇</v>
      </c>
      <c r="J39" s="767">
        <f>IF(H39="","",VLOOKUP(H39,'サイズ一覧(25年）'!$D:$AQ,38,0))</f>
        <v>72050</v>
      </c>
      <c r="K39" s="768"/>
      <c r="L39" s="768" t="str">
        <f>IF(K39="","",(VLOOKUP(K39,'サイズ一覧(25年）'!$D:$AG,13,0)))</f>
        <v/>
      </c>
      <c r="M39" s="768" t="str">
        <f>IF(K39="","",VLOOKUP(K39,'サイズ一覧(25年）'!$D:$AQ,38,0))</f>
        <v/>
      </c>
      <c r="N39" s="789"/>
      <c r="O39" s="768" t="str">
        <f>IF(N39="","",(VLOOKUP(N39,'サイズ一覧(25年）'!$D:$AG,13,0)))</f>
        <v/>
      </c>
      <c r="P39" s="767" t="str">
        <f>IF(N39="","",VLOOKUP(N39,'サイズ一覧(25年）'!$D:$AQ,38,0))</f>
        <v/>
      </c>
      <c r="Q39" s="175"/>
      <c r="R39" s="525">
        <v>17</v>
      </c>
      <c r="S39" s="263">
        <v>65</v>
      </c>
      <c r="T39" s="712" t="s">
        <v>150</v>
      </c>
      <c r="U39" s="713" t="s">
        <v>832</v>
      </c>
      <c r="V39" s="745" t="s">
        <v>1776</v>
      </c>
      <c r="W39" s="745" t="str">
        <f>IF(V39="","",(VLOOKUP(V39,'サイズ一覧(25年）'!$D:$AG,13,0)))</f>
        <v>⑨</v>
      </c>
      <c r="X39" s="715">
        <f>IF(V39="","",VLOOKUP(V39,'サイズ一覧(25年）'!$D:$AQ,38,0))</f>
        <v>46750</v>
      </c>
      <c r="Y39" s="744" t="s">
        <v>1182</v>
      </c>
      <c r="Z39" s="745" t="str">
        <f>IF(Y39="","",(VLOOKUP(Y39,'サイズ一覧(25年）'!$D:$AG,13,0)))</f>
        <v/>
      </c>
      <c r="AA39" s="716">
        <f>IF(Y39="","",VLOOKUP(Y39,'サイズ一覧(25年）'!$D:$AQ,38,0))</f>
        <v>42350</v>
      </c>
      <c r="AB39" s="744"/>
      <c r="AC39" s="745" t="str">
        <f>IF(AB39="","",(VLOOKUP(AB39,'サイズ一覧(25年）'!$D:$AG,13,0)))</f>
        <v/>
      </c>
      <c r="AD39" s="716" t="str">
        <f>IF(AB39="","",VLOOKUP(AB39,'サイズ一覧(25年）'!$D:$AQ,38,0))</f>
        <v/>
      </c>
      <c r="AE39" s="849"/>
      <c r="AF39" s="849"/>
      <c r="AG39" s="850"/>
      <c r="AH39" s="175"/>
      <c r="AI39" s="319"/>
      <c r="AJ39" s="378">
        <v>50</v>
      </c>
      <c r="AK39" s="790" t="s">
        <v>1333</v>
      </c>
      <c r="AL39" s="668" t="s">
        <v>467</v>
      </c>
      <c r="AM39" s="706" t="s">
        <v>1296</v>
      </c>
      <c r="AN39" s="707" t="str">
        <f>IF(AM39="","",(VLOOKUP(AM39,'サイズ一覧(25年）'!$D:$AG,13,0)))</f>
        <v>★</v>
      </c>
      <c r="AO39" s="708">
        <f>IF(AM39="","",VLOOKUP(AM39,'サイズ一覧(25年）'!$D:$AQ,38,0))</f>
        <v>53240</v>
      </c>
      <c r="AP39" s="709"/>
      <c r="AQ39" s="707" t="str">
        <f>IF(AP39="","",(VLOOKUP(AP39,'サイズ一覧(25年）'!$D:$AG,13,0)))</f>
        <v/>
      </c>
      <c r="AR39" s="710" t="str">
        <f>IF(AP39="","",VLOOKUP(AP39,'サイズ一覧(25年）'!$D:$AQ,38,0))</f>
        <v/>
      </c>
      <c r="AS39" s="62"/>
      <c r="AT39" s="275">
        <v>17</v>
      </c>
      <c r="AU39" s="771" t="s">
        <v>1252</v>
      </c>
      <c r="AV39" s="791"/>
      <c r="AW39" s="668"/>
      <c r="AX39" s="792" t="s">
        <v>1242</v>
      </c>
      <c r="AY39" s="707" t="str">
        <f>IF(AX39="","",(VLOOKUP(AX39,'サイズ一覧(25年）'!$D:$AG,13,0)))</f>
        <v/>
      </c>
      <c r="AZ39" s="669">
        <f>IF(AX39="","",VLOOKUP(AX39,'サイズ一覧(25年）'!$D:$AQ,38,0))</f>
        <v>47520</v>
      </c>
      <c r="BA39" s="793"/>
      <c r="BB39" s="794" t="str">
        <f>IF(BA39="","",(VLOOKUP(BA39,'サイズ一覧(25年）'!$D:$AG,13,0)))</f>
        <v/>
      </c>
      <c r="BC39" s="710" t="str">
        <f>IF(BA39="","",VLOOKUP(BA39,'サイズ一覧(25年）'!$D:$AQ,38,0))</f>
        <v/>
      </c>
      <c r="BD39" s="709"/>
      <c r="BE39" s="707" t="str">
        <f>IF(BD39="","",(VLOOKUP(BD39,'サイズ一覧(25年）'!$D:$AG,13,0)))</f>
        <v/>
      </c>
      <c r="BF39" s="708" t="str">
        <f>IF(BD39="","",VLOOKUP(BD39,'サイズ一覧(25年）'!$D:$AQ,38,0))</f>
        <v/>
      </c>
      <c r="BG39" s="182"/>
      <c r="BH39" s="328"/>
      <c r="BI39" s="795" t="s">
        <v>373</v>
      </c>
      <c r="BJ39" s="691">
        <v>10</v>
      </c>
      <c r="BK39" s="692"/>
      <c r="BL39" s="693" t="str">
        <f>IF(BK39="","",(VLOOKUP(BK39,'サイズ一覧(25年）'!$D:$AG,13,0)))</f>
        <v/>
      </c>
      <c r="BM39" s="694" t="str">
        <f>IF(BK39="","",VLOOKUP(BK39,'サイズ一覧(25年）'!$D:$AQ,38,0))</f>
        <v/>
      </c>
      <c r="BN39" s="695" t="s">
        <v>271</v>
      </c>
      <c r="BO39" s="693" t="str">
        <f>IF(BN39="","",(VLOOKUP(BN39,'サイズ一覧(25年）'!$D:$AG,13,0)))</f>
        <v/>
      </c>
      <c r="BP39" s="694">
        <f>IF(BN39="","",VLOOKUP(BN39,'サイズ一覧(25年）'!$D:$AQ,38,0))</f>
        <v>29040</v>
      </c>
      <c r="BQ39" s="692"/>
      <c r="BR39" s="693" t="str">
        <f>IF(BQ39="","",(VLOOKUP(BQ39,'サイズ一覧(25年）'!$D:$AG,13,0)))</f>
        <v/>
      </c>
      <c r="BS39" s="696" t="str">
        <f>IF(BQ39="","",VLOOKUP(BQ39,'サイズ一覧(25年）'!$D:$AQ,38,0))</f>
        <v/>
      </c>
      <c r="BT39" s="692"/>
      <c r="BU39" s="693" t="str">
        <f>IF(BT39="","",(VLOOKUP(BT39,'サイズ一覧(25年）'!$D:$AG,13,0)))</f>
        <v/>
      </c>
      <c r="BV39" s="694" t="str">
        <f>IF(BT39="","",VLOOKUP(BT39,'サイズ一覧(25年）'!$D:$AQ,38,0))</f>
        <v/>
      </c>
      <c r="BW39" s="697"/>
      <c r="BX39" s="698" t="str">
        <f>IF(BW39="","",(VLOOKUP(BW39,'サイズ一覧(25年）'!$D:$AG,13,0)))</f>
        <v/>
      </c>
      <c r="BY39" s="787" t="str">
        <f>IF(BW39="","",VLOOKUP(BW39,'サイズ一覧(25年）'!$D:$AQ,38,0))</f>
        <v/>
      </c>
    </row>
    <row r="40" spans="1:78" s="134" customFormat="1" ht="21" customHeight="1">
      <c r="A40" s="489"/>
      <c r="B40" s="348"/>
      <c r="C40" s="500" t="s">
        <v>831</v>
      </c>
      <c r="D40" s="503" t="s">
        <v>832</v>
      </c>
      <c r="E40" s="505"/>
      <c r="F40" s="505" t="str">
        <f>IF(E40="","",(VLOOKUP(E40,'サイズ一覧(25年）'!$D:$AG,13,0)))</f>
        <v/>
      </c>
      <c r="G40" s="503" t="str">
        <f>IF(E40="","",VLOOKUP(E40,'サイズ一覧(25年）'!$D:$AQ,38,0))</f>
        <v/>
      </c>
      <c r="H40" s="539" t="s">
        <v>1815</v>
      </c>
      <c r="I40" s="505" t="str">
        <f>IF(H40="","",(VLOOKUP(H40,'サイズ一覧(25年）'!$D:$AG,13,0)))</f>
        <v>★◇</v>
      </c>
      <c r="J40" s="503">
        <f>IF(H40="","",VLOOKUP(H40,'サイズ一覧(25年）'!$D:$AQ,38,0))</f>
        <v>75570</v>
      </c>
      <c r="K40" s="505"/>
      <c r="L40" s="505" t="str">
        <f>IF(K40="","",(VLOOKUP(K40,'サイズ一覧(25年）'!$D:$AG,13,0)))</f>
        <v/>
      </c>
      <c r="M40" s="505" t="str">
        <f>IF(K40="","",VLOOKUP(K40,'サイズ一覧(25年）'!$D:$AQ,38,0))</f>
        <v/>
      </c>
      <c r="N40" s="540"/>
      <c r="O40" s="505" t="str">
        <f>IF(N40="","",(VLOOKUP(N40,'サイズ一覧(25年）'!$D:$AG,13,0)))</f>
        <v/>
      </c>
      <c r="P40" s="503" t="str">
        <f>IF(N40="","",VLOOKUP(N40,'サイズ一覧(25年）'!$D:$AQ,38,0))</f>
        <v/>
      </c>
      <c r="Q40" s="175"/>
      <c r="R40" s="525">
        <v>16</v>
      </c>
      <c r="S40" s="265">
        <v>65</v>
      </c>
      <c r="T40" s="426" t="s">
        <v>520</v>
      </c>
      <c r="U40" s="446" t="s">
        <v>289</v>
      </c>
      <c r="V40" s="429" t="s">
        <v>1788</v>
      </c>
      <c r="W40" s="429" t="str">
        <f>IF(V40="","",(VLOOKUP(V40,'サイズ一覧(25年）'!$D:$AG,13,0)))</f>
        <v>⑨</v>
      </c>
      <c r="X40" s="292">
        <f>IF(V40="","",VLOOKUP(V40,'サイズ一覧(25年）'!$D:$AQ,38,0))</f>
        <v>35090</v>
      </c>
      <c r="Y40" s="431" t="s">
        <v>1196</v>
      </c>
      <c r="Z40" s="429" t="str">
        <f>IF(Y40="","",(VLOOKUP(Y40,'サイズ一覧(25年）'!$D:$AG,13,0)))</f>
        <v/>
      </c>
      <c r="AA40" s="447">
        <f>IF(Y40="","",VLOOKUP(Y40,'サイズ一覧(25年）'!$D:$AQ,38,0))</f>
        <v>33330</v>
      </c>
      <c r="AB40" s="431" t="s">
        <v>638</v>
      </c>
      <c r="AC40" s="429" t="str">
        <f>IF(AB40="","",(VLOOKUP(AB40,'サイズ一覧(25年）'!$D:$AG,13,0)))</f>
        <v>△</v>
      </c>
      <c r="AD40" s="447">
        <f>IF(AB40="","",VLOOKUP(AB40,'サイズ一覧(25年）'!$D:$AQ,38,0))</f>
        <v>31130</v>
      </c>
      <c r="AE40" s="849"/>
      <c r="AF40" s="849"/>
      <c r="AG40" s="850"/>
      <c r="AH40" s="175"/>
      <c r="AI40" s="319"/>
      <c r="AJ40" s="320"/>
      <c r="AK40" s="388" t="s">
        <v>138</v>
      </c>
      <c r="AL40" s="389" t="s">
        <v>832</v>
      </c>
      <c r="AM40" s="390" t="s">
        <v>291</v>
      </c>
      <c r="AN40" s="351" t="str">
        <f>IF(AM40="","",(VLOOKUP(AM40,'サイズ一覧(25年）'!$D:$AG,13,0)))</f>
        <v/>
      </c>
      <c r="AO40" s="391">
        <f>IF(AM40="","",VLOOKUP(AM40,'サイズ一覧(25年）'!$D:$AQ,38,0))</f>
        <v>55330</v>
      </c>
      <c r="AP40" s="353"/>
      <c r="AQ40" s="351" t="str">
        <f>IF(AP40="","",(VLOOKUP(AP40,'サイズ一覧(25年）'!$D:$AG,13,0)))</f>
        <v/>
      </c>
      <c r="AR40" s="369" t="str">
        <f>IF(AP40="","",VLOOKUP(AP40,'サイズ一覧(25年）'!$D:$AQ,38,0))</f>
        <v/>
      </c>
      <c r="AS40" s="62"/>
      <c r="AT40" s="328" t="s">
        <v>1010</v>
      </c>
      <c r="AU40" s="392" t="s">
        <v>280</v>
      </c>
      <c r="AV40" s="902"/>
      <c r="AW40" s="501"/>
      <c r="AX40" s="903" t="s">
        <v>293</v>
      </c>
      <c r="AY40" s="502" t="str">
        <f>IF(AX40="","",(VLOOKUP(AX40,'サイズ一覧(25年）'!$D:$AG,13,0)))</f>
        <v/>
      </c>
      <c r="AZ40" s="623">
        <f>IF(AX40="","",VLOOKUP(AX40,'サイズ一覧(25年）'!$D:$AQ,38,0))</f>
        <v>51920</v>
      </c>
      <c r="BA40" s="904"/>
      <c r="BB40" s="905" t="str">
        <f>IF(BA40="","",(VLOOKUP(BA40,'サイズ一覧(25年）'!$D:$AG,13,0)))</f>
        <v/>
      </c>
      <c r="BC40" s="602" t="str">
        <f>IF(BA40="","",VLOOKUP(BA40,'サイズ一覧(25年）'!$D:$AQ,38,0))</f>
        <v/>
      </c>
      <c r="BD40" s="506"/>
      <c r="BE40" s="502" t="str">
        <f>IF(BD40="","",(VLOOKUP(BD40,'サイズ一覧(25年）'!$D:$AG,13,0)))</f>
        <v/>
      </c>
      <c r="BF40" s="623" t="str">
        <f>IF(BD40="","",VLOOKUP(BD40,'サイズ一覧(25年）'!$D:$AQ,38,0))</f>
        <v/>
      </c>
      <c r="BG40" s="181"/>
      <c r="BH40" s="328"/>
      <c r="BI40" s="530"/>
      <c r="BJ40" s="473">
        <v>12</v>
      </c>
      <c r="BK40" s="386"/>
      <c r="BL40" s="269" t="str">
        <f>IF(BK40="","",(VLOOKUP(BK40,'サイズ一覧(25年）'!$D:$AG,13,0)))</f>
        <v/>
      </c>
      <c r="BM40" s="361" t="str">
        <f>IF(BK40="","",VLOOKUP(BK40,'サイズ一覧(25年）'!$D:$AQ,38,0))</f>
        <v/>
      </c>
      <c r="BN40" s="474" t="s">
        <v>272</v>
      </c>
      <c r="BO40" s="269" t="str">
        <f>IF(BN40="","",(VLOOKUP(BN40,'サイズ一覧(25年）'!$D:$AG,13,0)))</f>
        <v/>
      </c>
      <c r="BP40" s="361">
        <f>IF(BN40="","",VLOOKUP(BN40,'サイズ一覧(25年）'!$D:$AQ,38,0))</f>
        <v>30690</v>
      </c>
      <c r="BQ40" s="386"/>
      <c r="BR40" s="269" t="str">
        <f>IF(BQ40="","",(VLOOKUP(BQ40,'サイズ一覧(25年）'!$D:$AG,13,0)))</f>
        <v/>
      </c>
      <c r="BS40" s="363" t="str">
        <f>IF(BQ40="","",VLOOKUP(BQ40,'サイズ一覧(25年）'!$D:$AQ,38,0))</f>
        <v/>
      </c>
      <c r="BT40" s="386"/>
      <c r="BU40" s="269" t="str">
        <f>IF(BT40="","",(VLOOKUP(BT40,'サイズ一覧(25年）'!$D:$AG,13,0)))</f>
        <v/>
      </c>
      <c r="BV40" s="361" t="str">
        <f>IF(BT40="","",VLOOKUP(BT40,'サイズ一覧(25年）'!$D:$AQ,38,0))</f>
        <v/>
      </c>
      <c r="BW40" s="475"/>
      <c r="BX40" s="476" t="str">
        <f>IF(BW40="","",(VLOOKUP(BW40,'サイズ一覧(25年）'!$D:$AG,13,0)))</f>
        <v/>
      </c>
      <c r="BY40" s="531" t="str">
        <f>IF(BW40="","",VLOOKUP(BW40,'サイズ一覧(25年）'!$D:$AQ,38,0))</f>
        <v/>
      </c>
    </row>
    <row r="41" spans="1:78" s="134" customFormat="1" ht="21" customHeight="1">
      <c r="A41" s="489"/>
      <c r="B41" s="340"/>
      <c r="C41" s="724" t="s">
        <v>284</v>
      </c>
      <c r="D41" s="722" t="s">
        <v>467</v>
      </c>
      <c r="E41" s="723" t="s">
        <v>1737</v>
      </c>
      <c r="F41" s="723" t="str">
        <f>IF(E41="","",(VLOOKUP(E41,'サイズ一覧(25年）'!$D:$AG,13,0)))</f>
        <v>★◇⑨</v>
      </c>
      <c r="G41" s="722">
        <f>IF(E41="","",VLOOKUP(E41,'サイズ一覧(25年）'!$D:$AQ,38,0))</f>
        <v>81510</v>
      </c>
      <c r="H41" s="785" t="s">
        <v>1816</v>
      </c>
      <c r="I41" s="723" t="str">
        <f>IF(H41="","",(VLOOKUP(H41,'サイズ一覧(25年）'!$D:$AG,13,0)))</f>
        <v>△★◇</v>
      </c>
      <c r="J41" s="722">
        <f>IF(H41="","",VLOOKUP(H41,'サイズ一覧(25年）'!$D:$AQ,38,0))</f>
        <v>75900</v>
      </c>
      <c r="K41" s="723" t="s">
        <v>283</v>
      </c>
      <c r="L41" s="723" t="str">
        <f>IF(K41="","",(VLOOKUP(K41,'サイズ一覧(25年）'!$D:$AG,13,0)))</f>
        <v>★◇</v>
      </c>
      <c r="M41" s="723">
        <f>IF(K41="","",VLOOKUP(K41,'サイズ一覧(25年）'!$D:$AQ,38,0))</f>
        <v>76780</v>
      </c>
      <c r="N41" s="779"/>
      <c r="O41" s="723" t="str">
        <f>IF(N41="","",(VLOOKUP(N41,'サイズ一覧(25年）'!$D:$AG,13,0)))</f>
        <v/>
      </c>
      <c r="P41" s="722" t="str">
        <f>IF(N41="","",VLOOKUP(N41,'サイズ一覧(25年）'!$D:$AQ,38,0))</f>
        <v/>
      </c>
      <c r="Q41" s="175"/>
      <c r="R41" s="319"/>
      <c r="S41" s="348"/>
      <c r="T41" s="733" t="s">
        <v>62</v>
      </c>
      <c r="U41" s="749" t="s">
        <v>323</v>
      </c>
      <c r="V41" s="685" t="s">
        <v>1787</v>
      </c>
      <c r="W41" s="685" t="str">
        <f>IF(V41="","",(VLOOKUP(V41,'サイズ一覧(25年）'!$D:$AG,13,0)))</f>
        <v>⑨</v>
      </c>
      <c r="X41" s="751">
        <f>IF(V41="","",VLOOKUP(V41,'サイズ一覧(25年）'!$D:$AQ,38,0))</f>
        <v>35420</v>
      </c>
      <c r="Y41" s="688" t="s">
        <v>1197</v>
      </c>
      <c r="Z41" s="685" t="str">
        <f>IF(Y41="","",(VLOOKUP(Y41,'サイズ一覧(25年）'!$D:$AG,13,0)))</f>
        <v/>
      </c>
      <c r="AA41" s="750">
        <f>IF(Y41="","",VLOOKUP(Y41,'サイズ一覧(25年）'!$D:$AQ,38,0))</f>
        <v>33440</v>
      </c>
      <c r="AB41" s="688" t="s">
        <v>639</v>
      </c>
      <c r="AC41" s="685" t="str">
        <f>IF(AB41="","",(VLOOKUP(AB41,'サイズ一覧(25年）'!$D:$AG,13,0)))</f>
        <v>△</v>
      </c>
      <c r="AD41" s="750">
        <f>IF(AB41="","",VLOOKUP(AB41,'サイズ一覧(25年）'!$D:$AQ,38,0))</f>
        <v>31240</v>
      </c>
      <c r="AE41" s="849"/>
      <c r="AF41" s="849"/>
      <c r="AG41" s="850"/>
      <c r="AH41" s="175"/>
      <c r="AI41" s="319"/>
      <c r="AJ41" s="320"/>
      <c r="AK41" s="733" t="s">
        <v>139</v>
      </c>
      <c r="AL41" s="684" t="s">
        <v>750</v>
      </c>
      <c r="AM41" s="776" t="s">
        <v>885</v>
      </c>
      <c r="AN41" s="685" t="str">
        <f>IF(AM41="","",(VLOOKUP(AM41,'サイズ一覧(25年）'!$D:$AG,13,0)))</f>
        <v>★</v>
      </c>
      <c r="AO41" s="686">
        <f>IF(AM41="","",VLOOKUP(AM41,'サイズ一覧(25年）'!$D:$AQ,38,0))</f>
        <v>57530</v>
      </c>
      <c r="AP41" s="688"/>
      <c r="AQ41" s="685" t="str">
        <f>IF(AP41="","",(VLOOKUP(AP41,'サイズ一覧(25年）'!$D:$AG,13,0)))</f>
        <v/>
      </c>
      <c r="AR41" s="689" t="str">
        <f>IF(AP41="","",VLOOKUP(AP41,'サイズ一覧(25年）'!$D:$AQ,38,0))</f>
        <v/>
      </c>
      <c r="AS41" s="62"/>
      <c r="AT41" s="310"/>
      <c r="AU41" s="815" t="s">
        <v>1251</v>
      </c>
      <c r="AV41" s="910"/>
      <c r="AW41" s="713"/>
      <c r="AX41" s="911" t="s">
        <v>1243</v>
      </c>
      <c r="AY41" s="745" t="str">
        <f>IF(AX41="","",(VLOOKUP(AX41,'サイズ一覧(25年）'!$D:$AG,13,0)))</f>
        <v/>
      </c>
      <c r="AZ41" s="714">
        <f>IF(AX41="","",VLOOKUP(AX41,'サイズ一覧(25年）'!$D:$AQ,38,0))</f>
        <v>48070</v>
      </c>
      <c r="BA41" s="912"/>
      <c r="BB41" s="913" t="str">
        <f>IF(BA41="","",(VLOOKUP(BA41,'サイズ一覧(25年）'!$D:$AG,13,0)))</f>
        <v/>
      </c>
      <c r="BC41" s="746" t="str">
        <f>IF(BA41="","",VLOOKUP(BA41,'サイズ一覧(25年）'!$D:$AQ,38,0))</f>
        <v/>
      </c>
      <c r="BD41" s="744"/>
      <c r="BE41" s="745" t="str">
        <f>IF(BD41="","",(VLOOKUP(BD41,'サイズ一覧(25年）'!$D:$AG,13,0)))</f>
        <v/>
      </c>
      <c r="BF41" s="816" t="str">
        <f>IF(BD41="","",VLOOKUP(BD41,'サイズ一覧(25年）'!$D:$AQ,38,0))</f>
        <v/>
      </c>
      <c r="BG41" s="181"/>
      <c r="BH41" s="310"/>
      <c r="BI41" s="758" t="s">
        <v>374</v>
      </c>
      <c r="BJ41" s="778">
        <v>12</v>
      </c>
      <c r="BK41" s="779"/>
      <c r="BL41" s="797" t="str">
        <f>IF(BK41="","",(VLOOKUP(BK41,'サイズ一覧(25年）'!$D:$AG,13,0)))</f>
        <v/>
      </c>
      <c r="BM41" s="798" t="str">
        <f>IF(BK41="","",VLOOKUP(BK41,'サイズ一覧(25年）'!$D:$AQ,38,0))</f>
        <v/>
      </c>
      <c r="BN41" s="799"/>
      <c r="BO41" s="797" t="str">
        <f>IF(BN41="","",(VLOOKUP(BN41,'サイズ一覧(25年）'!$D:$AG,13,0)))</f>
        <v/>
      </c>
      <c r="BP41" s="800" t="str">
        <f>IF(BN41="","",VLOOKUP(BN41,'サイズ一覧(25年）'!$D:$AQ,38,0))</f>
        <v/>
      </c>
      <c r="BQ41" s="779"/>
      <c r="BR41" s="723" t="str">
        <f>IF(BQ41="","",(VLOOKUP(BQ41,'サイズ一覧(25年）'!$D:$AG,13,0)))</f>
        <v/>
      </c>
      <c r="BS41" s="728" t="str">
        <f>IF(BQ41="","",VLOOKUP(BQ41,'サイズ一覧(25年）'!$D:$AQ,38,0))</f>
        <v/>
      </c>
      <c r="BT41" s="779"/>
      <c r="BU41" s="723" t="str">
        <f>IF(BT41="","",(VLOOKUP(BT41,'サイズ一覧(25年）'!$D:$AG,13,0)))</f>
        <v/>
      </c>
      <c r="BV41" s="780" t="str">
        <f>IF(BT41="","",VLOOKUP(BT41,'サイズ一覧(25年）'!$D:$AQ,38,0))</f>
        <v/>
      </c>
      <c r="BW41" s="801" t="s">
        <v>488</v>
      </c>
      <c r="BX41" s="802" t="str">
        <f>IF(BW41="","",(VLOOKUP(BW41,'サイズ一覧(25年）'!$D:$AG,13,0)))</f>
        <v>△</v>
      </c>
      <c r="BY41" s="746">
        <f>IF(BW41="","",VLOOKUP(BW41,'サイズ一覧(25年）'!$D:$AQ,38,0))</f>
        <v>30360</v>
      </c>
    </row>
    <row r="42" spans="1:78" s="134" customFormat="1" ht="21" customHeight="1">
      <c r="A42" s="489"/>
      <c r="B42" s="348">
        <v>50</v>
      </c>
      <c r="C42" s="355" t="s">
        <v>1320</v>
      </c>
      <c r="D42" s="547" t="s">
        <v>468</v>
      </c>
      <c r="E42" s="548" t="s">
        <v>1738</v>
      </c>
      <c r="F42" s="548" t="str">
        <f>IF(E42="","",(VLOOKUP(E42,'サイズ一覧(25年）'!$D:$AG,13,0)))</f>
        <v>⑨</v>
      </c>
      <c r="G42" s="547">
        <f>IF(E42="","",VLOOKUP(E42,'サイズ一覧(25年）'!$D:$AQ,38,0))</f>
        <v>61270</v>
      </c>
      <c r="H42" s="182" t="s">
        <v>1269</v>
      </c>
      <c r="I42" s="548" t="str">
        <f>IF(H42="","",(VLOOKUP(H42,'サイズ一覧(25年）'!$D:$AG,13,0)))</f>
        <v/>
      </c>
      <c r="J42" s="547">
        <f>IF(H42="","",VLOOKUP(H42,'サイズ一覧(25年）'!$D:$AQ,38,0))</f>
        <v>57750</v>
      </c>
      <c r="K42" s="548"/>
      <c r="L42" s="548" t="str">
        <f>IF(K42="","",(VLOOKUP(K42,'サイズ一覧(25年）'!$D:$AG,13,0)))</f>
        <v/>
      </c>
      <c r="M42" s="548" t="str">
        <f>IF(K42="","",VLOOKUP(K42,'サイズ一覧(25年）'!$D:$AQ,38,0))</f>
        <v/>
      </c>
      <c r="N42" s="549"/>
      <c r="O42" s="548" t="str">
        <f>IF(N42="","",(VLOOKUP(N42,'サイズ一覧(25年）'!$D:$AG,13,0)))</f>
        <v/>
      </c>
      <c r="P42" s="547" t="str">
        <f>IF(N42="","",VLOOKUP(N42,'サイズ一覧(25年）'!$D:$AQ,38,0))</f>
        <v/>
      </c>
      <c r="Q42" s="175"/>
      <c r="R42" s="466"/>
      <c r="S42" s="340"/>
      <c r="T42" s="388" t="s">
        <v>63</v>
      </c>
      <c r="U42" s="350" t="s">
        <v>325</v>
      </c>
      <c r="V42" s="351" t="s">
        <v>1786</v>
      </c>
      <c r="W42" s="351" t="str">
        <f>IF(V42="","",(VLOOKUP(V42,'サイズ一覧(25年）'!$D:$AG,13,0)))</f>
        <v>⑨</v>
      </c>
      <c r="X42" s="352">
        <f>IF(V42="","",VLOOKUP(V42,'サイズ一覧(25年）'!$D:$AQ,38,0))</f>
        <v>41140</v>
      </c>
      <c r="Y42" s="353" t="s">
        <v>1198</v>
      </c>
      <c r="Z42" s="351" t="str">
        <f>IF(Y42="","",(VLOOKUP(Y42,'サイズ一覧(25年）'!$D:$AG,13,0)))</f>
        <v/>
      </c>
      <c r="AA42" s="354">
        <f>IF(Y42="","",VLOOKUP(Y42,'サイズ一覧(25年）'!$D:$AQ,38,0))</f>
        <v>38610</v>
      </c>
      <c r="AB42" s="353" t="s">
        <v>640</v>
      </c>
      <c r="AC42" s="351" t="str">
        <f>IF(AB42="","",(VLOOKUP(AB42,'サイズ一覧(25年）'!$D:$AG,13,0)))</f>
        <v>△</v>
      </c>
      <c r="AD42" s="354">
        <f>IF(AB42="","",VLOOKUP(AB42,'サイズ一覧(25年）'!$D:$AQ,38,0))</f>
        <v>36190</v>
      </c>
      <c r="AE42" s="849"/>
      <c r="AF42" s="849"/>
      <c r="AG42" s="850"/>
      <c r="AH42" s="175"/>
      <c r="AI42" s="319"/>
      <c r="AJ42" s="320"/>
      <c r="AK42" s="349" t="s">
        <v>140</v>
      </c>
      <c r="AL42" s="393" t="s">
        <v>749</v>
      </c>
      <c r="AM42" s="520"/>
      <c r="AN42" s="395" t="str">
        <f>IF(AM42="","",(VLOOKUP(AM42,'サイズ一覧(25年）'!$D:$AG,13,0)))</f>
        <v/>
      </c>
      <c r="AO42" s="396" t="str">
        <f>IF(AM42="","",VLOOKUP(AM42,'サイズ一覧(25年）'!$D:$AQ,38,0))</f>
        <v/>
      </c>
      <c r="AP42" s="398" t="s">
        <v>1097</v>
      </c>
      <c r="AQ42" s="395" t="str">
        <f>IF(AP42="","",(VLOOKUP(AP42,'サイズ一覧(25年）'!$D:$AG,13,0)))</f>
        <v>★</v>
      </c>
      <c r="AR42" s="399">
        <f>IF(AP42="","",VLOOKUP(AP42,'サイズ一覧(25年）'!$D:$AQ,38,0))</f>
        <v>60830</v>
      </c>
      <c r="AS42" s="62"/>
      <c r="AT42" s="275">
        <v>16</v>
      </c>
      <c r="AU42" s="914" t="s">
        <v>1428</v>
      </c>
      <c r="AV42" s="621"/>
      <c r="AW42" s="915"/>
      <c r="AX42" s="916" t="s">
        <v>1435</v>
      </c>
      <c r="AY42" s="457" t="str">
        <f>IF(AX42="","",(VLOOKUP(AX42,'サイズ一覧(25年）'!$D:$AG,13,0)))</f>
        <v/>
      </c>
      <c r="AZ42" s="615">
        <f>IF(AX42="","",VLOOKUP(AX42,'サイズ一覧(25年）'!$D:$AQ,38,0))</f>
        <v>37730</v>
      </c>
      <c r="BA42" s="914"/>
      <c r="BB42" s="457" t="str">
        <f>IF(BA42="","",(VLOOKUP(BA42,'サイズ一覧(25年）'!$D:$AG,13,0)))</f>
        <v/>
      </c>
      <c r="BC42" s="460" t="str">
        <f>IF(BA42="","",VLOOKUP(BA42,'サイズ一覧(25年）'!$D:$AQ,38,0))</f>
        <v/>
      </c>
      <c r="BD42" s="459"/>
      <c r="BE42" s="457" t="str">
        <f>IF(BD42="","",(VLOOKUP(BD42,'サイズ一覧(25年）'!$D:$AG,13,0)))</f>
        <v/>
      </c>
      <c r="BF42" s="460" t="str">
        <f>IF(BD42="","",VLOOKUP(BD42,'サイズ一覧(25年）'!$D:$AQ,38,0))</f>
        <v/>
      </c>
      <c r="BG42" s="181"/>
      <c r="BH42" s="275">
        <v>15</v>
      </c>
      <c r="BI42" s="551" t="s">
        <v>375</v>
      </c>
      <c r="BJ42" s="256">
        <v>8</v>
      </c>
      <c r="BK42" s="263"/>
      <c r="BL42" s="260" t="str">
        <f>IF(BK42="","",(VLOOKUP(BK42,'サイズ一覧(25年）'!$D:$AG,13,0)))</f>
        <v/>
      </c>
      <c r="BM42" s="552" t="str">
        <f>IF(BK42="","",VLOOKUP(BK42,'サイズ一覧(25年）'!$D:$AQ,38,0))</f>
        <v/>
      </c>
      <c r="BN42" s="553"/>
      <c r="BO42" s="260" t="str">
        <f>IF(BN42="","",(VLOOKUP(BN42,'サイズ一覧(25年）'!$D:$AG,13,0)))</f>
        <v/>
      </c>
      <c r="BP42" s="552" t="str">
        <f>IF(BN42="","",VLOOKUP(BN42,'サイズ一覧(25年）'!$D:$AQ,38,0))</f>
        <v/>
      </c>
      <c r="BQ42" s="263"/>
      <c r="BR42" s="260" t="str">
        <f>IF(BQ42="","",(VLOOKUP(BQ42,'サイズ一覧(25年）'!$D:$AG,13,0)))</f>
        <v/>
      </c>
      <c r="BS42" s="281" t="str">
        <f>IF(BQ42="","",VLOOKUP(BQ42,'サイズ一覧(25年）'!$D:$AQ,38,0))</f>
        <v/>
      </c>
      <c r="BT42" s="263" t="s">
        <v>489</v>
      </c>
      <c r="BU42" s="260" t="str">
        <f>IF(BT42="","",(VLOOKUP(BT42,'サイズ一覧(25年）'!$D:$AG,13,0)))</f>
        <v>△</v>
      </c>
      <c r="BV42" s="554">
        <f>IF(BT42="","",VLOOKUP(BT42,'サイズ一覧(25年）'!$D:$AQ,38,0))</f>
        <v>23540</v>
      </c>
      <c r="BW42" s="555"/>
      <c r="BX42" s="556" t="str">
        <f>IF(BW42="","",(VLOOKUP(BW42,'サイズ一覧(25年）'!$D:$AG,13,0)))</f>
        <v/>
      </c>
      <c r="BY42" s="281" t="str">
        <f>IF(BW42="","",VLOOKUP(BW42,'サイズ一覧(25年）'!$D:$AQ,38,0))</f>
        <v/>
      </c>
    </row>
    <row r="43" spans="1:78" s="134" customFormat="1" ht="21" customHeight="1">
      <c r="A43" s="489"/>
      <c r="B43" s="348"/>
      <c r="C43" s="700" t="s">
        <v>1463</v>
      </c>
      <c r="D43" s="773" t="s">
        <v>833</v>
      </c>
      <c r="E43" s="774"/>
      <c r="F43" s="774" t="str">
        <f>IF(E43="","",(VLOOKUP(E43,'サイズ一覧(25年）'!$D:$AG,13,0)))</f>
        <v/>
      </c>
      <c r="G43" s="773" t="str">
        <f>IF(E43="","",VLOOKUP(E43,'サイズ一覧(25年）'!$D:$AQ,38,0))</f>
        <v/>
      </c>
      <c r="H43" s="803" t="s">
        <v>1271</v>
      </c>
      <c r="I43" s="774" t="str">
        <f>IF(H43="","",(VLOOKUP(H43,'サイズ一覧(25年）'!$D:$AG,13,0)))</f>
        <v>★◇</v>
      </c>
      <c r="J43" s="773">
        <f>IF(H43="","",VLOOKUP(H43,'サイズ一覧(25年）'!$D:$AQ,38,0))</f>
        <v>71720</v>
      </c>
      <c r="K43" s="774"/>
      <c r="L43" s="774" t="str">
        <f>IF(K43="","",(VLOOKUP(K43,'サイズ一覧(25年）'!$D:$AG,13,0)))</f>
        <v/>
      </c>
      <c r="M43" s="774" t="str">
        <f>IF(K43="","",VLOOKUP(K43,'サイズ一覧(25年）'!$D:$AQ,38,0))</f>
        <v/>
      </c>
      <c r="N43" s="804"/>
      <c r="O43" s="774" t="str">
        <f>IF(N43="","",(VLOOKUP(N43,'サイズ一覧(25年）'!$D:$AG,13,0)))</f>
        <v/>
      </c>
      <c r="P43" s="773" t="str">
        <f>IF(N43="","",VLOOKUP(N43,'サイズ一覧(25年）'!$D:$AQ,38,0))</f>
        <v/>
      </c>
      <c r="Q43" s="175"/>
      <c r="R43" s="525">
        <v>15</v>
      </c>
      <c r="S43" s="265">
        <v>65</v>
      </c>
      <c r="T43" s="667" t="s">
        <v>75</v>
      </c>
      <c r="U43" s="668" t="s">
        <v>328</v>
      </c>
      <c r="V43" s="707"/>
      <c r="W43" s="707" t="str">
        <f>IF(V43="","",(VLOOKUP(V43,'サイズ一覧(25年）'!$D:$AG,13,0)))</f>
        <v/>
      </c>
      <c r="X43" s="670" t="str">
        <f>IF(V43="","",VLOOKUP(V43,'サイズ一覧(25年）'!$D:$AQ,38,0))</f>
        <v/>
      </c>
      <c r="Y43" s="709" t="s">
        <v>1208</v>
      </c>
      <c r="Z43" s="707" t="str">
        <f>IF(Y43="","",(VLOOKUP(Y43,'サイズ一覧(25年）'!$D:$AG,13,0)))</f>
        <v/>
      </c>
      <c r="AA43" s="671">
        <f>IF(Y43="","",VLOOKUP(Y43,'サイズ一覧(25年）'!$D:$AQ,38,0))</f>
        <v>14850</v>
      </c>
      <c r="AB43" s="709"/>
      <c r="AC43" s="707" t="str">
        <f>IF(AB43="","",(VLOOKUP(AB43,'サイズ一覧(25年）'!$D:$AG,13,0)))</f>
        <v/>
      </c>
      <c r="AD43" s="671" t="str">
        <f>IF(AB43="","",VLOOKUP(AB43,'サイズ一覧(25年）'!$D:$AQ,38,0))</f>
        <v/>
      </c>
      <c r="AE43" s="849"/>
      <c r="AF43" s="849"/>
      <c r="AG43" s="850"/>
      <c r="AH43" s="175"/>
      <c r="AI43" s="319"/>
      <c r="AJ43" s="320"/>
      <c r="AK43" s="733" t="s">
        <v>141</v>
      </c>
      <c r="AL43" s="684" t="s">
        <v>956</v>
      </c>
      <c r="AM43" s="776" t="s">
        <v>1834</v>
      </c>
      <c r="AN43" s="685" t="str">
        <f>IF(AM43="","",(VLOOKUP(AM43,'サイズ一覧(25年）'!$D:$AG,13,0)))</f>
        <v>★</v>
      </c>
      <c r="AO43" s="686">
        <f>IF(AM43="","",VLOOKUP(AM43,'サイズ一覧(25年）'!$D:$AQ,38,0))</f>
        <v>61930</v>
      </c>
      <c r="AP43" s="688"/>
      <c r="AQ43" s="685" t="str">
        <f>IF(AP43="","",(VLOOKUP(AP43,'サイズ一覧(25年）'!$D:$AG,13,0)))</f>
        <v/>
      </c>
      <c r="AR43" s="689" t="str">
        <f>IF(AP43="","",VLOOKUP(AP43,'サイズ一覧(25年）'!$D:$AQ,38,0))</f>
        <v/>
      </c>
      <c r="AS43" s="62"/>
      <c r="AT43" s="328"/>
      <c r="AU43" s="771" t="s">
        <v>1114</v>
      </c>
      <c r="AV43" s="791"/>
      <c r="AW43" s="810"/>
      <c r="AX43" s="792" t="s">
        <v>705</v>
      </c>
      <c r="AY43" s="707" t="str">
        <f>IF(AX43="","",(VLOOKUP(AX43,'サイズ一覧(25年）'!$D:$AG,13,0)))</f>
        <v/>
      </c>
      <c r="AZ43" s="760">
        <f>IF(AX43="","",VLOOKUP(AX43,'サイズ一覧(25年）'!$D:$AQ,38,0))</f>
        <v>43340</v>
      </c>
      <c r="BA43" s="771"/>
      <c r="BB43" s="707" t="str">
        <f>IF(BA43="","",(VLOOKUP(BA43,'サイズ一覧(25年）'!$D:$AG,13,0)))</f>
        <v/>
      </c>
      <c r="BC43" s="710" t="str">
        <f>IF(BA43="","",VLOOKUP(BA43,'サイズ一覧(25年）'!$D:$AQ,38,0))</f>
        <v/>
      </c>
      <c r="BD43" s="709"/>
      <c r="BE43" s="707" t="str">
        <f>IF(BD43="","",(VLOOKUP(BD43,'サイズ一覧(25年）'!$D:$AG,13,0)))</f>
        <v/>
      </c>
      <c r="BF43" s="710" t="str">
        <f>IF(BD43="","",VLOOKUP(BD43,'サイズ一覧(25年）'!$D:$AQ,38,0))</f>
        <v/>
      </c>
      <c r="BG43" s="181"/>
      <c r="BH43" s="328"/>
      <c r="BI43" s="795" t="s">
        <v>377</v>
      </c>
      <c r="BJ43" s="759">
        <v>8</v>
      </c>
      <c r="BK43" s="672"/>
      <c r="BL43" s="670" t="str">
        <f>IF(BK43="","",(VLOOKUP(BK43,'サイズ一覧(25年）'!$D:$AG,13,0)))</f>
        <v/>
      </c>
      <c r="BM43" s="760" t="str">
        <f>IF(BK43="","",VLOOKUP(BK43,'サイズ一覧(25年）'!$D:$AQ,38,0))</f>
        <v/>
      </c>
      <c r="BN43" s="761"/>
      <c r="BO43" s="670" t="str">
        <f>IF(BN43="","",(VLOOKUP(BN43,'サイズ一覧(25年）'!$D:$AG,13,0)))</f>
        <v/>
      </c>
      <c r="BP43" s="760" t="str">
        <f>IF(BN43="","",VLOOKUP(BN43,'サイズ一覧(25年）'!$D:$AQ,38,0))</f>
        <v/>
      </c>
      <c r="BQ43" s="672"/>
      <c r="BR43" s="670" t="str">
        <f>IF(BQ43="","",(VLOOKUP(BQ43,'サイズ一覧(25年）'!$D:$AG,13,0)))</f>
        <v/>
      </c>
      <c r="BS43" s="710" t="str">
        <f>IF(BQ43="","",VLOOKUP(BQ43,'サイズ一覧(25年）'!$D:$AQ,38,0))</f>
        <v/>
      </c>
      <c r="BT43" s="672" t="s">
        <v>490</v>
      </c>
      <c r="BU43" s="670" t="str">
        <f>IF(BT43="","",(VLOOKUP(BT43,'サイズ一覧(25年）'!$D:$AG,13,0)))</f>
        <v>△</v>
      </c>
      <c r="BV43" s="764">
        <f>IF(BT43="","",VLOOKUP(BT43,'サイズ一覧(25年）'!$D:$AQ,38,0))</f>
        <v>26400</v>
      </c>
      <c r="BW43" s="762"/>
      <c r="BX43" s="763" t="str">
        <f>IF(BW43="","",(VLOOKUP(BW43,'サイズ一覧(25年）'!$D:$AG,13,0)))</f>
        <v/>
      </c>
      <c r="BY43" s="808" t="str">
        <f>IF(BW43="","",VLOOKUP(BW43,'サイズ一覧(25年）'!$D:$AQ,38,0))</f>
        <v/>
      </c>
    </row>
    <row r="44" spans="1:78" s="134" customFormat="1" ht="21" customHeight="1">
      <c r="A44" s="489"/>
      <c r="B44" s="265">
        <v>55</v>
      </c>
      <c r="C44" s="426" t="s">
        <v>966</v>
      </c>
      <c r="D44" s="447" t="s">
        <v>833</v>
      </c>
      <c r="E44" s="292" t="s">
        <v>1740</v>
      </c>
      <c r="F44" s="292" t="str">
        <f>IF(E44="","",(VLOOKUP(E44,'サイズ一覧(25年）'!$D:$AG,13,0)))</f>
        <v>★⑨</v>
      </c>
      <c r="G44" s="447">
        <f>IF(E44="","",VLOOKUP(E44,'サイズ一覧(25年）'!$D:$AQ,38,0))</f>
        <v>67540</v>
      </c>
      <c r="H44" s="529" t="s">
        <v>1272</v>
      </c>
      <c r="I44" s="292" t="str">
        <f>IF(H44="","",(VLOOKUP(H44,'サイズ一覧(25年）'!$D:$AG,13,0)))</f>
        <v>△★</v>
      </c>
      <c r="J44" s="447">
        <f>IF(H44="","",VLOOKUP(H44,'サイズ一覧(25年）'!$D:$AQ,38,0))</f>
        <v>61600</v>
      </c>
      <c r="K44" s="292"/>
      <c r="L44" s="292" t="str">
        <f>IF(K44="","",(VLOOKUP(K44,'サイズ一覧(25年）'!$D:$AG,13,0)))</f>
        <v/>
      </c>
      <c r="M44" s="292" t="str">
        <f>IF(K44="","",VLOOKUP(K44,'サイズ一覧(25年）'!$D:$AQ,38,0))</f>
        <v/>
      </c>
      <c r="N44" s="291"/>
      <c r="O44" s="292" t="str">
        <f>IF(N44="","",(VLOOKUP(N44,'サイズ一覧(25年）'!$D:$AG,13,0)))</f>
        <v/>
      </c>
      <c r="P44" s="447" t="str">
        <f>IF(N44="","",VLOOKUP(N44,'サイズ一覧(25年）'!$D:$AQ,38,0))</f>
        <v/>
      </c>
      <c r="Q44" s="175"/>
      <c r="R44" s="319"/>
      <c r="S44" s="348"/>
      <c r="T44" s="388" t="s">
        <v>76</v>
      </c>
      <c r="U44" s="350" t="s">
        <v>330</v>
      </c>
      <c r="V44" s="351" t="s">
        <v>1798</v>
      </c>
      <c r="W44" s="351" t="str">
        <f>IF(V44="","",(VLOOKUP(V44,'サイズ一覧(25年）'!$D:$AG,13,0)))</f>
        <v>⑨</v>
      </c>
      <c r="X44" s="352">
        <f>IF(V44="","",VLOOKUP(V44,'サイズ一覧(25年）'!$D:$AQ,38,0))</f>
        <v>21780</v>
      </c>
      <c r="Y44" s="353" t="s">
        <v>1209</v>
      </c>
      <c r="Z44" s="351" t="str">
        <f>IF(Y44="","",(VLOOKUP(Y44,'サイズ一覧(25年）'!$D:$AG,13,0)))</f>
        <v/>
      </c>
      <c r="AA44" s="354">
        <f>IF(Y44="","",VLOOKUP(Y44,'サイズ一覧(25年）'!$D:$AQ,38,0))</f>
        <v>20570</v>
      </c>
      <c r="AB44" s="353" t="s">
        <v>646</v>
      </c>
      <c r="AC44" s="351" t="str">
        <f>IF(AB44="","",(VLOOKUP(AB44,'サイズ一覧(25年）'!$D:$AG,13,0)))</f>
        <v>△</v>
      </c>
      <c r="AD44" s="354">
        <f>IF(AB44="","",VLOOKUP(AB44,'サイズ一覧(25年）'!$D:$AQ,38,0))</f>
        <v>19250</v>
      </c>
      <c r="AE44" s="849"/>
      <c r="AF44" s="849"/>
      <c r="AG44" s="850"/>
      <c r="AH44" s="175"/>
      <c r="AI44" s="319"/>
      <c r="AJ44" s="320"/>
      <c r="AK44" s="349" t="s">
        <v>958</v>
      </c>
      <c r="AL44" s="393" t="s">
        <v>959</v>
      </c>
      <c r="AM44" s="394" t="s">
        <v>886</v>
      </c>
      <c r="AN44" s="395" t="str">
        <f>IF(AM44="","",(VLOOKUP(AM44,'サイズ一覧(25年）'!$D:$AG,13,0)))</f>
        <v/>
      </c>
      <c r="AO44" s="396">
        <f>IF(AM44="","",VLOOKUP(AM44,'サイズ一覧(25年）'!$D:$AQ,38,0))</f>
        <v>64240</v>
      </c>
      <c r="AP44" s="398"/>
      <c r="AQ44" s="395" t="str">
        <f>IF(AP44="","",(VLOOKUP(AP44,'サイズ一覧(25年）'!$D:$AG,13,0)))</f>
        <v/>
      </c>
      <c r="AR44" s="399" t="str">
        <f>IF(AP44="","",VLOOKUP(AP44,'サイズ一覧(25年）'!$D:$AQ,38,0))</f>
        <v/>
      </c>
      <c r="AS44" s="197"/>
      <c r="AT44" s="328"/>
      <c r="AU44" s="358" t="s">
        <v>1115</v>
      </c>
      <c r="AV44" s="567"/>
      <c r="AW44" s="568"/>
      <c r="AX44" s="569" t="s">
        <v>706</v>
      </c>
      <c r="AY44" s="268" t="str">
        <f>IF(AX44="","",(VLOOKUP(AX44,'サイズ一覧(25年）'!$D:$AG,13,0)))</f>
        <v/>
      </c>
      <c r="AZ44" s="361">
        <f>IF(AX44="","",VLOOKUP(AX44,'サイズ一覧(25年）'!$D:$AQ,38,0))</f>
        <v>56210</v>
      </c>
      <c r="BA44" s="358"/>
      <c r="BB44" s="268" t="str">
        <f>IF(BA44="","",(VLOOKUP(BA44,'サイズ一覧(25年）'!$D:$AG,13,0)))</f>
        <v/>
      </c>
      <c r="BC44" s="363" t="str">
        <f>IF(BA44="","",VLOOKUP(BA44,'サイズ一覧(25年）'!$D:$AQ,38,0))</f>
        <v/>
      </c>
      <c r="BD44" s="362"/>
      <c r="BE44" s="268" t="str">
        <f>IF(BD44="","",(VLOOKUP(BD44,'サイズ一覧(25年）'!$D:$AG,13,0)))</f>
        <v/>
      </c>
      <c r="BF44" s="363" t="str">
        <f>IF(BD44="","",VLOOKUP(BD44,'サイズ一覧(25年）'!$D:$AQ,38,0))</f>
        <v/>
      </c>
      <c r="BG44" s="181"/>
      <c r="BH44" s="328"/>
      <c r="BI44" s="530"/>
      <c r="BJ44" s="473">
        <v>10</v>
      </c>
      <c r="BK44" s="386"/>
      <c r="BL44" s="269" t="str">
        <f>IF(BK44="","",(VLOOKUP(BK44,'サイズ一覧(25年）'!$D:$AG,13,0)))</f>
        <v/>
      </c>
      <c r="BM44" s="361" t="str">
        <f>IF(BK44="","",VLOOKUP(BK44,'サイズ一覧(25年）'!$D:$AQ,38,0))</f>
        <v/>
      </c>
      <c r="BN44" s="474"/>
      <c r="BO44" s="269" t="str">
        <f>IF(BN44="","",(VLOOKUP(BN44,'サイズ一覧(25年）'!$D:$AG,13,0)))</f>
        <v/>
      </c>
      <c r="BP44" s="361" t="str">
        <f>IF(BN44="","",VLOOKUP(BN44,'サイズ一覧(25年）'!$D:$AQ,38,0))</f>
        <v/>
      </c>
      <c r="BQ44" s="386"/>
      <c r="BR44" s="269" t="str">
        <f>IF(BQ44="","",(VLOOKUP(BQ44,'サイズ一覧(25年）'!$D:$AG,13,0)))</f>
        <v/>
      </c>
      <c r="BS44" s="363" t="str">
        <f>IF(BQ44="","",VLOOKUP(BQ44,'サイズ一覧(25年）'!$D:$AQ,38,0))</f>
        <v/>
      </c>
      <c r="BT44" s="386"/>
      <c r="BU44" s="269" t="str">
        <f>IF(BT44="","",(VLOOKUP(BT44,'サイズ一覧(25年）'!$D:$AG,13,0)))</f>
        <v/>
      </c>
      <c r="BV44" s="361" t="str">
        <f>IF(BT44="","",VLOOKUP(BT44,'サイズ一覧(25年）'!$D:$AQ,38,0))</f>
        <v/>
      </c>
      <c r="BW44" s="475" t="s">
        <v>491</v>
      </c>
      <c r="BX44" s="476" t="str">
        <f>IF(BW44="","",(VLOOKUP(BW44,'サイズ一覧(25年）'!$D:$AG,13,0)))</f>
        <v>△</v>
      </c>
      <c r="BY44" s="531">
        <f>IF(BW44="","",VLOOKUP(BW44,'サイズ一覧(25年）'!$D:$AQ,38,0))</f>
        <v>25080</v>
      </c>
    </row>
    <row r="45" spans="1:78" s="134" customFormat="1" ht="21" customHeight="1">
      <c r="A45" s="489"/>
      <c r="B45" s="348"/>
      <c r="C45" s="724" t="s">
        <v>968</v>
      </c>
      <c r="D45" s="722" t="s">
        <v>876</v>
      </c>
      <c r="E45" s="723" t="s">
        <v>1739</v>
      </c>
      <c r="F45" s="723" t="str">
        <f>IF(E45="","",(VLOOKUP(E45,'サイズ一覧(25年）'!$D:$AG,13,0)))</f>
        <v>★◇⑩</v>
      </c>
      <c r="G45" s="722">
        <f>IF(E45="","",VLOOKUP(E45,'サイズ一覧(25年）'!$D:$AQ,38,0))</f>
        <v>70840</v>
      </c>
      <c r="H45" s="785" t="s">
        <v>1405</v>
      </c>
      <c r="I45" s="723" t="str">
        <f>IF(H45="","",(VLOOKUP(H45,'サイズ一覧(25年）'!$D:$AG,13,0)))</f>
        <v>△★◇</v>
      </c>
      <c r="J45" s="722">
        <f>IF(H45="","",VLOOKUP(H45,'サイズ一覧(25年）'!$D:$AQ,38,0))</f>
        <v>64900</v>
      </c>
      <c r="K45" s="723"/>
      <c r="L45" s="723" t="str">
        <f>IF(K45="","",(VLOOKUP(K45,'サイズ一覧(25年）'!$D:$AG,13,0)))</f>
        <v/>
      </c>
      <c r="M45" s="723" t="str">
        <f>IF(K45="","",VLOOKUP(K45,'サイズ一覧(25年）'!$D:$AQ,38,0))</f>
        <v/>
      </c>
      <c r="N45" s="779"/>
      <c r="O45" s="723" t="str">
        <f>IF(N45="","",(VLOOKUP(N45,'サイズ一覧(25年）'!$D:$AG,13,0)))</f>
        <v/>
      </c>
      <c r="P45" s="722" t="str">
        <f>IF(N45="","",VLOOKUP(N45,'サイズ一覧(25年）'!$D:$AQ,38,0))</f>
        <v/>
      </c>
      <c r="Q45" s="175"/>
      <c r="R45" s="319"/>
      <c r="S45" s="348"/>
      <c r="T45" s="769" t="s">
        <v>77</v>
      </c>
      <c r="U45" s="701" t="s">
        <v>333</v>
      </c>
      <c r="V45" s="703"/>
      <c r="W45" s="703" t="str">
        <f>IF(V45="","",(VLOOKUP(V45,'サイズ一覧(25年）'!$D:$AG,13,0)))</f>
        <v/>
      </c>
      <c r="X45" s="693" t="str">
        <f>IF(V45="","",VLOOKUP(V45,'サイズ一覧(25年）'!$D:$AQ,38,0))</f>
        <v/>
      </c>
      <c r="Y45" s="702"/>
      <c r="Z45" s="703" t="str">
        <f>IF(Y45="","",(VLOOKUP(Y45,'サイズ一覧(25年）'!$D:$AG,13,0)))</f>
        <v/>
      </c>
      <c r="AA45" s="704" t="str">
        <f>IF(Y45="","",VLOOKUP(Y45,'サイズ一覧(25年）'!$D:$AQ,38,0))</f>
        <v/>
      </c>
      <c r="AB45" s="702" t="s">
        <v>647</v>
      </c>
      <c r="AC45" s="703" t="str">
        <f>IF(AB45="","",(VLOOKUP(AB45,'サイズ一覧(25年）'!$D:$AG,13,0)))</f>
        <v>△</v>
      </c>
      <c r="AD45" s="704">
        <f>IF(AB45="","",VLOOKUP(AB45,'サイズ一覧(25年）'!$D:$AQ,38,0))</f>
        <v>20900</v>
      </c>
      <c r="AE45" s="849"/>
      <c r="AF45" s="849"/>
      <c r="AG45" s="850"/>
      <c r="AH45" s="175"/>
      <c r="AI45" s="319"/>
      <c r="AJ45" s="378">
        <v>55</v>
      </c>
      <c r="AK45" s="667" t="s">
        <v>143</v>
      </c>
      <c r="AL45" s="705" t="s">
        <v>832</v>
      </c>
      <c r="AM45" s="771" t="s">
        <v>887</v>
      </c>
      <c r="AN45" s="707" t="str">
        <f>IF(AM45="","",(VLOOKUP(AM45,'サイズ一覧(25年）'!$D:$AG,13,0)))</f>
        <v/>
      </c>
      <c r="AO45" s="708">
        <f>IF(AM45="","",VLOOKUP(AM45,'サイズ一覧(25年）'!$D:$AQ,38,0))</f>
        <v>53570</v>
      </c>
      <c r="AP45" s="709"/>
      <c r="AQ45" s="707" t="str">
        <f>IF(AP45="","",(VLOOKUP(AP45,'サイズ一覧(25年）'!$D:$AG,13,0)))</f>
        <v/>
      </c>
      <c r="AR45" s="710" t="str">
        <f>IF(AP45="","",VLOOKUP(AP45,'サイズ一覧(25年）'!$D:$AQ,38,0))</f>
        <v/>
      </c>
      <c r="AS45" s="62"/>
      <c r="AT45" s="328"/>
      <c r="AU45" s="815" t="s">
        <v>1246</v>
      </c>
      <c r="AV45" s="910"/>
      <c r="AW45" s="920"/>
      <c r="AX45" s="911" t="s">
        <v>1241</v>
      </c>
      <c r="AY45" s="745" t="str">
        <f>IF(AX45="","",(VLOOKUP(AX45,'サイズ一覧(25年）'!$D:$AG,13,0)))</f>
        <v/>
      </c>
      <c r="AZ45" s="798">
        <f>IF(AX45="","",VLOOKUP(AX45,'サイズ一覧(25年）'!$D:$AQ,38,0))</f>
        <v>37950</v>
      </c>
      <c r="BA45" s="815"/>
      <c r="BB45" s="745" t="str">
        <f>IF(BA45="","",(VLOOKUP(BA45,'サイズ一覧(25年）'!$D:$AG,13,0)))</f>
        <v/>
      </c>
      <c r="BC45" s="746" t="str">
        <f>IF(BA45="","",VLOOKUP(BA45,'サイズ一覧(25年）'!$D:$AQ,38,0))</f>
        <v/>
      </c>
      <c r="BD45" s="744"/>
      <c r="BE45" s="745" t="str">
        <f>IF(BD45="","",(VLOOKUP(BD45,'サイズ一覧(25年）'!$D:$AG,13,0)))</f>
        <v/>
      </c>
      <c r="BF45" s="746" t="str">
        <f>IF(BD45="","",VLOOKUP(BD45,'サイズ一覧(25年）'!$D:$AQ,38,0))</f>
        <v/>
      </c>
      <c r="BG45" s="181"/>
      <c r="BH45" s="328"/>
      <c r="BI45" s="795" t="s">
        <v>378</v>
      </c>
      <c r="BJ45" s="759">
        <v>8</v>
      </c>
      <c r="BK45" s="762" t="s">
        <v>276</v>
      </c>
      <c r="BL45" s="763" t="str">
        <f>IF(BK45="","",(VLOOKUP(BK45,'サイズ一覧(25年）'!$D:$AG,13,0)))</f>
        <v>△</v>
      </c>
      <c r="BM45" s="764">
        <f>IF(BK45="","",VLOOKUP(BK45,'サイズ一覧(25年）'!$D:$AQ,38,0))</f>
        <v>29040</v>
      </c>
      <c r="BN45" s="809" t="s">
        <v>273</v>
      </c>
      <c r="BO45" s="763" t="str">
        <f>IF(BN45="","",(VLOOKUP(BN45,'サイズ一覧(25年）'!$D:$AG,13,0)))</f>
        <v>△</v>
      </c>
      <c r="BP45" s="764">
        <f>IF(BN45="","",VLOOKUP(BN45,'サイズ一覧(25年）'!$D:$AQ,38,0))</f>
        <v>25630</v>
      </c>
      <c r="BQ45" s="672"/>
      <c r="BR45" s="670" t="str">
        <f>IF(BQ45="","",(VLOOKUP(BQ45,'サイズ一覧(25年）'!$D:$AG,13,0)))</f>
        <v/>
      </c>
      <c r="BS45" s="710" t="str">
        <f>IF(BQ45="","",VLOOKUP(BQ45,'サイズ一覧(25年）'!$D:$AQ,38,0))</f>
        <v/>
      </c>
      <c r="BT45" s="762"/>
      <c r="BU45" s="763" t="str">
        <f>IF(BT45="","",(VLOOKUP(BT45,'サイズ一覧(25年）'!$D:$AG,13,0)))</f>
        <v/>
      </c>
      <c r="BV45" s="764" t="str">
        <f>IF(BT45="","",VLOOKUP(BT45,'サイズ一覧(25年）'!$D:$AQ,38,0))</f>
        <v/>
      </c>
      <c r="BW45" s="762"/>
      <c r="BX45" s="763" t="str">
        <f>IF(BW45="","",(VLOOKUP(BW45,'サイズ一覧(25年）'!$D:$AG,13,0)))</f>
        <v/>
      </c>
      <c r="BY45" s="808" t="str">
        <f>IF(BW45="","",VLOOKUP(BW45,'サイズ一覧(25年）'!$D:$AQ,38,0))</f>
        <v/>
      </c>
    </row>
    <row r="46" spans="1:78" s="134" customFormat="1" ht="21" customHeight="1">
      <c r="A46" s="306">
        <v>18</v>
      </c>
      <c r="B46" s="265">
        <v>35</v>
      </c>
      <c r="C46" s="454" t="s">
        <v>525</v>
      </c>
      <c r="D46" s="645" t="s">
        <v>506</v>
      </c>
      <c r="E46" s="646"/>
      <c r="F46" s="646" t="str">
        <f>IF(E46="","",(VLOOKUP(E46,'サイズ一覧(25年）'!$D:$AG,13,0)))</f>
        <v/>
      </c>
      <c r="G46" s="645" t="str">
        <f>IF(E46="","",VLOOKUP(E46,'サイズ一覧(25年）'!$D:$AQ,38,0))</f>
        <v/>
      </c>
      <c r="H46" s="647" t="s">
        <v>1148</v>
      </c>
      <c r="I46" s="646" t="str">
        <f>IF(H46="","",(VLOOKUP(H46,'サイズ一覧(25年）'!$D:$AG,13,0)))</f>
        <v>△◇</v>
      </c>
      <c r="J46" s="645">
        <f>IF(H46="","",VLOOKUP(H46,'サイズ一覧(25年）'!$D:$AQ,38,0))</f>
        <v>81180</v>
      </c>
      <c r="K46" s="646"/>
      <c r="L46" s="646" t="str">
        <f>IF(K46="","",(VLOOKUP(K46,'サイズ一覧(25年）'!$D:$AG,13,0)))</f>
        <v/>
      </c>
      <c r="M46" s="646" t="str">
        <f>IF(K46="","",VLOOKUP(K46,'サイズ一覧(25年）'!$D:$AQ,38,0))</f>
        <v/>
      </c>
      <c r="N46" s="648"/>
      <c r="O46" s="646" t="str">
        <f>IF(N46="","",(VLOOKUP(N46,'サイズ一覧(25年）'!$D:$AG,13,0)))</f>
        <v/>
      </c>
      <c r="P46" s="645" t="str">
        <f>IF(N46="","",VLOOKUP(N46,'サイズ一覧(25年）'!$D:$AQ,38,0))</f>
        <v/>
      </c>
      <c r="Q46" s="175"/>
      <c r="R46" s="319"/>
      <c r="S46" s="348"/>
      <c r="T46" s="471"/>
      <c r="U46" s="350" t="s">
        <v>468</v>
      </c>
      <c r="V46" s="351" t="s">
        <v>1797</v>
      </c>
      <c r="W46" s="351" t="str">
        <f>IF(V46="","",(VLOOKUP(V46,'サイズ一覧(25年）'!$D:$AG,13,0)))</f>
        <v>★⑨</v>
      </c>
      <c r="X46" s="352">
        <f>IF(V46="","",VLOOKUP(V46,'サイズ一覧(25年）'!$D:$AQ,38,0))</f>
        <v>23540</v>
      </c>
      <c r="Y46" s="353" t="s">
        <v>1210</v>
      </c>
      <c r="Z46" s="351" t="str">
        <f>IF(Y46="","",(VLOOKUP(Y46,'サイズ一覧(25年）'!$D:$AG,13,0)))</f>
        <v>★</v>
      </c>
      <c r="AA46" s="354">
        <f>IF(Y46="","",VLOOKUP(Y46,'サイズ一覧(25年）'!$D:$AQ,38,0))</f>
        <v>22330</v>
      </c>
      <c r="AB46" s="353"/>
      <c r="AC46" s="351" t="str">
        <f>IF(AB46="","",(VLOOKUP(AB46,'サイズ一覧(25年）'!$D:$AG,13,0)))</f>
        <v/>
      </c>
      <c r="AD46" s="354" t="str">
        <f>IF(AB46="","",VLOOKUP(AB46,'サイズ一覧(25年）'!$D:$AQ,38,0))</f>
        <v/>
      </c>
      <c r="AE46" s="849"/>
      <c r="AF46" s="849"/>
      <c r="AG46" s="850"/>
      <c r="AH46" s="175"/>
      <c r="AI46" s="319"/>
      <c r="AJ46" s="320"/>
      <c r="AK46" s="349" t="s">
        <v>1420</v>
      </c>
      <c r="AL46" s="393" t="s">
        <v>948</v>
      </c>
      <c r="AM46" s="394" t="s">
        <v>1440</v>
      </c>
      <c r="AN46" s="351" t="str">
        <f>IF(AM46="","",(VLOOKUP(AM46,'サイズ一覧(25年）'!$D:$AG,13,0)))</f>
        <v>★</v>
      </c>
      <c r="AO46" s="391">
        <f>IF(AM46="","",VLOOKUP(AM46,'サイズ一覧(25年）'!$D:$AQ,38,0))</f>
        <v>58080</v>
      </c>
      <c r="AP46" s="398"/>
      <c r="AQ46" s="395" t="str">
        <f>IF(AP46="","",(VLOOKUP(AP46,'サイズ一覧(25年）'!$D:$AG,13,0)))</f>
        <v/>
      </c>
      <c r="AR46" s="399" t="str">
        <f>IF(AP46="","",VLOOKUP(AP46,'サイズ一覧(25年）'!$D:$AQ,38,0))</f>
        <v/>
      </c>
      <c r="AS46" s="62"/>
      <c r="AT46" s="310"/>
      <c r="AU46" s="283" t="s">
        <v>719</v>
      </c>
      <c r="AV46" s="917"/>
      <c r="AW46" s="588"/>
      <c r="AX46" s="918" t="s">
        <v>708</v>
      </c>
      <c r="AY46" s="284" t="str">
        <f>IF(AX46="","",(VLOOKUP(AX46,'サイズ一覧(25年）'!$D:$AG,13,0)))</f>
        <v/>
      </c>
      <c r="AZ46" s="166">
        <f>IF(AX46="","",VLOOKUP(AX46,'サイズ一覧(25年）'!$D:$AQ,38,0))</f>
        <v>30030</v>
      </c>
      <c r="BA46" s="283"/>
      <c r="BB46" s="284" t="str">
        <f>IF(BA46="","",(VLOOKUP(BA46,'サイズ一覧(25年）'!$D:$AG,13,0)))</f>
        <v/>
      </c>
      <c r="BC46" s="287" t="str">
        <f>IF(BA46="","",VLOOKUP(BA46,'サイズ一覧(25年）'!$D:$AQ,38,0))</f>
        <v/>
      </c>
      <c r="BD46" s="286"/>
      <c r="BE46" s="284" t="str">
        <f>IF(BD46="","",(VLOOKUP(BD46,'サイズ一覧(25年）'!$D:$AG,13,0)))</f>
        <v/>
      </c>
      <c r="BF46" s="287" t="str">
        <f>IF(BD46="","",VLOOKUP(BD46,'サイズ一覧(25年）'!$D:$AQ,38,0))</f>
        <v/>
      </c>
      <c r="BG46" s="181"/>
      <c r="BH46" s="328"/>
      <c r="BI46" s="570"/>
      <c r="BJ46" s="365">
        <v>10</v>
      </c>
      <c r="BK46" s="366"/>
      <c r="BL46" s="352" t="str">
        <f>IF(BK46="","",(VLOOKUP(BK46,'サイズ一覧(25年）'!$D:$AG,13,0)))</f>
        <v/>
      </c>
      <c r="BM46" s="367" t="str">
        <f>IF(BK46="","",VLOOKUP(BK46,'サイズ一覧(25年）'!$D:$AQ,38,0))</f>
        <v/>
      </c>
      <c r="BN46" s="368" t="s">
        <v>274</v>
      </c>
      <c r="BO46" s="352" t="str">
        <f>IF(BN46="","",(VLOOKUP(BN46,'サイズ一覧(25年）'!$D:$AG,13,0)))</f>
        <v/>
      </c>
      <c r="BP46" s="367">
        <f>IF(BN46="","",VLOOKUP(BN46,'サイズ一覧(25年）'!$D:$AQ,38,0))</f>
        <v>27500</v>
      </c>
      <c r="BQ46" s="366"/>
      <c r="BR46" s="352" t="str">
        <f>IF(BQ46="","",(VLOOKUP(BQ46,'サイズ一覧(25年）'!$D:$AG,13,0)))</f>
        <v/>
      </c>
      <c r="BS46" s="369" t="str">
        <f>IF(BQ46="","",VLOOKUP(BQ46,'サイズ一覧(25年）'!$D:$AQ,38,0))</f>
        <v/>
      </c>
      <c r="BT46" s="366"/>
      <c r="BU46" s="352" t="str">
        <f>IF(BT46="","",(VLOOKUP(BT46,'サイズ一覧(25年）'!$D:$AG,13,0)))</f>
        <v/>
      </c>
      <c r="BV46" s="367" t="str">
        <f>IF(BT46="","",VLOOKUP(BT46,'サイズ一覧(25年）'!$D:$AQ,38,0))</f>
        <v/>
      </c>
      <c r="BW46" s="370"/>
      <c r="BX46" s="371" t="str">
        <f>IF(BW46="","",(VLOOKUP(BW46,'サイズ一覧(25年）'!$D:$AG,13,0)))</f>
        <v/>
      </c>
      <c r="BY46" s="496" t="str">
        <f>IF(BW46="","",VLOOKUP(BW46,'サイズ一覧(25年）'!$D:$AQ,38,0))</f>
        <v/>
      </c>
    </row>
    <row r="47" spans="1:78" s="134" customFormat="1" ht="21" customHeight="1">
      <c r="A47" s="255"/>
      <c r="B47" s="348"/>
      <c r="C47" s="676"/>
      <c r="D47" s="722" t="s">
        <v>521</v>
      </c>
      <c r="E47" s="723" t="s">
        <v>1741</v>
      </c>
      <c r="F47" s="723" t="str">
        <f>IF(E47="","",(VLOOKUP(E47,'サイズ一覧(25年）'!$D:$AG,13,0)))</f>
        <v>★◇⑩</v>
      </c>
      <c r="G47" s="722">
        <f>IF(E47="","",VLOOKUP(E47,'サイズ一覧(25年）'!$D:$AQ,38,0))</f>
        <v>88330</v>
      </c>
      <c r="H47" s="785"/>
      <c r="I47" s="723" t="str">
        <f>IF(H47="","",(VLOOKUP(H47,'サイズ一覧(25年）'!$D:$AG,13,0)))</f>
        <v/>
      </c>
      <c r="J47" s="722" t="str">
        <f>IF(H47="","",VLOOKUP(H47,'サイズ一覧(25年）'!$D:$AQ,38,0))</f>
        <v/>
      </c>
      <c r="K47" s="723"/>
      <c r="L47" s="723" t="str">
        <f>IF(K47="","",(VLOOKUP(K47,'サイズ一覧(25年）'!$D:$AG,13,0)))</f>
        <v/>
      </c>
      <c r="M47" s="723" t="str">
        <f>IF(K47="","",VLOOKUP(K47,'サイズ一覧(25年）'!$D:$AQ,38,0))</f>
        <v/>
      </c>
      <c r="N47" s="779"/>
      <c r="O47" s="723" t="str">
        <f>IF(N47="","",(VLOOKUP(N47,'サイズ一覧(25年）'!$D:$AG,13,0)))</f>
        <v/>
      </c>
      <c r="P47" s="722" t="str">
        <f>IF(N47="","",VLOOKUP(N47,'サイズ一覧(25年）'!$D:$AQ,38,0))</f>
        <v/>
      </c>
      <c r="Q47" s="175"/>
      <c r="R47" s="319"/>
      <c r="S47" s="348"/>
      <c r="T47" s="740" t="s">
        <v>78</v>
      </c>
      <c r="U47" s="701" t="s">
        <v>336</v>
      </c>
      <c r="V47" s="703" t="s">
        <v>1796</v>
      </c>
      <c r="W47" s="703" t="str">
        <f>IF(V47="","",(VLOOKUP(V47,'サイズ一覧(25年）'!$D:$AG,13,0)))</f>
        <v>⑨</v>
      </c>
      <c r="X47" s="693">
        <f>IF(V47="","",VLOOKUP(V47,'サイズ一覧(25年）'!$D:$AQ,38,0))</f>
        <v>26620</v>
      </c>
      <c r="Y47" s="702" t="s">
        <v>1211</v>
      </c>
      <c r="Z47" s="703" t="str">
        <f>IF(Y47="","",(VLOOKUP(Y47,'サイズ一覧(25年）'!$D:$AG,13,0)))</f>
        <v/>
      </c>
      <c r="AA47" s="704">
        <f>IF(Y47="","",VLOOKUP(Y47,'サイズ一覧(25年）'!$D:$AQ,38,0))</f>
        <v>25300</v>
      </c>
      <c r="AB47" s="702" t="s">
        <v>648</v>
      </c>
      <c r="AC47" s="703" t="str">
        <f>IF(AB47="","",(VLOOKUP(AB47,'サイズ一覧(25年）'!$D:$AG,13,0)))</f>
        <v>△</v>
      </c>
      <c r="AD47" s="704">
        <f>IF(AB47="","",VLOOKUP(AB47,'サイズ一覧(25年）'!$D:$AQ,38,0))</f>
        <v>23650</v>
      </c>
      <c r="AE47" s="849"/>
      <c r="AF47" s="849"/>
      <c r="AG47" s="850"/>
      <c r="AH47" s="175"/>
      <c r="AI47" s="319"/>
      <c r="AJ47" s="320"/>
      <c r="AK47" s="740" t="s">
        <v>1339</v>
      </c>
      <c r="AL47" s="730" t="s">
        <v>956</v>
      </c>
      <c r="AM47" s="731" t="s">
        <v>1300</v>
      </c>
      <c r="AN47" s="703" t="str">
        <f>IF(AM47="","",(VLOOKUP(AM47,'サイズ一覧(25年）'!$D:$AG,13,0)))</f>
        <v>★</v>
      </c>
      <c r="AO47" s="732">
        <f>IF(AM47="","",VLOOKUP(AM47,'サイズ一覧(25年）'!$D:$AQ,38,0))</f>
        <v>60280</v>
      </c>
      <c r="AP47" s="702"/>
      <c r="AQ47" s="703" t="str">
        <f>IF(AP47="","",(VLOOKUP(AP47,'サイズ一覧(25年）'!$D:$AG,13,0)))</f>
        <v/>
      </c>
      <c r="AR47" s="696" t="str">
        <f>IF(AP47="","",VLOOKUP(AP47,'サイズ一覧(25年）'!$D:$AQ,38,0))</f>
        <v/>
      </c>
      <c r="AS47" s="62"/>
      <c r="AT47" s="275">
        <v>15</v>
      </c>
      <c r="AU47" s="731" t="s">
        <v>195</v>
      </c>
      <c r="AV47" s="946"/>
      <c r="AW47" s="947"/>
      <c r="AX47" s="948"/>
      <c r="AY47" s="736" t="str">
        <f>IF(AX47="","",(VLOOKUP(AX47,'サイズ一覧(25年）'!$D:$AG,13,0)))</f>
        <v/>
      </c>
      <c r="AZ47" s="748" t="str">
        <f>IF(AX47="","",VLOOKUP(AX47,'サイズ一覧(25年）'!$D:$AQ,38,0))</f>
        <v/>
      </c>
      <c r="BA47" s="729"/>
      <c r="BB47" s="736" t="str">
        <f>IF(BA47="","",(VLOOKUP(BA47,'サイズ一覧(25年）'!$D:$AG,13,0)))</f>
        <v/>
      </c>
      <c r="BC47" s="739" t="str">
        <f>IF(BA47="","",VLOOKUP(BA47,'サイズ一覧(25年）'!$D:$AQ,38,0))</f>
        <v/>
      </c>
      <c r="BD47" s="738" t="s">
        <v>1109</v>
      </c>
      <c r="BE47" s="736" t="str">
        <f>IF(BD47="","",(VLOOKUP(BD47,'サイズ一覧(25年）'!$D:$AG,13,0)))</f>
        <v/>
      </c>
      <c r="BF47" s="739">
        <f>IF(BD47="","",VLOOKUP(BD47,'サイズ一覧(25年）'!$D:$AQ,38,0))</f>
        <v>33330</v>
      </c>
      <c r="BG47" s="181"/>
      <c r="BH47" s="328"/>
      <c r="BI47" s="811"/>
      <c r="BJ47" s="778">
        <v>12</v>
      </c>
      <c r="BK47" s="779"/>
      <c r="BL47" s="723" t="str">
        <f>IF(BK47="","",(VLOOKUP(BK47,'サイズ一覧(25年）'!$D:$AG,13,0)))</f>
        <v/>
      </c>
      <c r="BM47" s="780" t="str">
        <f>IF(BK47="","",VLOOKUP(BK47,'サイズ一覧(25年）'!$D:$AQ,38,0))</f>
        <v/>
      </c>
      <c r="BN47" s="781" t="s">
        <v>275</v>
      </c>
      <c r="BO47" s="723" t="str">
        <f>IF(BN47="","",(VLOOKUP(BN47,'サイズ一覧(25年）'!$D:$AG,13,0)))</f>
        <v/>
      </c>
      <c r="BP47" s="780">
        <f>IF(BN47="","",VLOOKUP(BN47,'サイズ一覧(25年）'!$D:$AQ,38,0))</f>
        <v>30030</v>
      </c>
      <c r="BQ47" s="779"/>
      <c r="BR47" s="723" t="str">
        <f>IF(BQ47="","",(VLOOKUP(BQ47,'サイズ一覧(25年）'!$D:$AG,13,0)))</f>
        <v/>
      </c>
      <c r="BS47" s="728" t="str">
        <f>IF(BQ47="","",VLOOKUP(BQ47,'サイズ一覧(25年）'!$D:$AQ,38,0))</f>
        <v/>
      </c>
      <c r="BT47" s="779"/>
      <c r="BU47" s="723" t="str">
        <f>IF(BT47="","",(VLOOKUP(BT47,'サイズ一覧(25年）'!$D:$AG,13,0)))</f>
        <v/>
      </c>
      <c r="BV47" s="780" t="str">
        <f>IF(BT47="","",VLOOKUP(BT47,'サイズ一覧(25年）'!$D:$AQ,38,0))</f>
        <v/>
      </c>
      <c r="BW47" s="782"/>
      <c r="BX47" s="783" t="str">
        <f>IF(BW47="","",(VLOOKUP(BW47,'サイズ一覧(25年）'!$D:$AG,13,0)))</f>
        <v/>
      </c>
      <c r="BY47" s="812" t="str">
        <f>IF(BW47="","",VLOOKUP(BW47,'サイズ一覧(25年）'!$D:$AQ,38,0))</f>
        <v/>
      </c>
    </row>
    <row r="48" spans="1:78" s="134" customFormat="1" ht="21" customHeight="1">
      <c r="A48" s="255"/>
      <c r="B48" s="265">
        <v>40</v>
      </c>
      <c r="C48" s="426" t="s">
        <v>1377</v>
      </c>
      <c r="D48" s="447" t="s">
        <v>1379</v>
      </c>
      <c r="E48" s="292" t="s">
        <v>1745</v>
      </c>
      <c r="F48" s="292" t="str">
        <f>IF(E48="","",(VLOOKUP(E48,'サイズ一覧(25年）'!$D:$AG,13,0)))</f>
        <v>★⑩</v>
      </c>
      <c r="G48" s="447">
        <f>IF(E48="","",VLOOKUP(E48,'サイズ一覧(25年）'!$D:$AQ,38,0))</f>
        <v>71280</v>
      </c>
      <c r="H48" s="529" t="s">
        <v>1376</v>
      </c>
      <c r="I48" s="292" t="str">
        <f>IF(H48="","",(VLOOKUP(H48,'サイズ一覧(25年）'!$D:$AG,13,0)))</f>
        <v>△★</v>
      </c>
      <c r="J48" s="447">
        <f>IF(H48="","",VLOOKUP(H48,'サイズ一覧(25年）'!$D:$AQ,38,0))</f>
        <v>65340</v>
      </c>
      <c r="K48" s="292"/>
      <c r="L48" s="292" t="str">
        <f>IF(K48="","",(VLOOKUP(K48,'サイズ一覧(25年）'!$D:$AG,13,0)))</f>
        <v/>
      </c>
      <c r="M48" s="292" t="str">
        <f>IF(K48="","",VLOOKUP(K48,'サイズ一覧(25年）'!$D:$AQ,38,0))</f>
        <v/>
      </c>
      <c r="N48" s="291"/>
      <c r="O48" s="292" t="str">
        <f>IF(N48="","",(VLOOKUP(N48,'サイズ一覧(25年）'!$D:$AG,13,0)))</f>
        <v/>
      </c>
      <c r="P48" s="447" t="str">
        <f>IF(N48="","",VLOOKUP(N48,'サイズ一覧(25年）'!$D:$AQ,38,0))</f>
        <v/>
      </c>
      <c r="Q48" s="175"/>
      <c r="R48" s="319"/>
      <c r="S48" s="348"/>
      <c r="T48" s="388" t="s">
        <v>79</v>
      </c>
      <c r="U48" s="350" t="s">
        <v>340</v>
      </c>
      <c r="V48" s="351" t="s">
        <v>1795</v>
      </c>
      <c r="W48" s="351" t="str">
        <f>IF(V48="","",(VLOOKUP(V48,'サイズ一覧(25年）'!$D:$AG,13,0)))</f>
        <v>⑨</v>
      </c>
      <c r="X48" s="352">
        <f>IF(V48="","",VLOOKUP(V48,'サイズ一覧(25年）'!$D:$AQ,38,0))</f>
        <v>29480</v>
      </c>
      <c r="Y48" s="353" t="s">
        <v>1212</v>
      </c>
      <c r="Z48" s="351" t="str">
        <f>IF(Y48="","",(VLOOKUP(Y48,'サイズ一覧(25年）'!$D:$AG,13,0)))</f>
        <v/>
      </c>
      <c r="AA48" s="354">
        <f>IF(Y48="","",VLOOKUP(Y48,'サイズ一覧(25年）'!$D:$AQ,38,0))</f>
        <v>27830</v>
      </c>
      <c r="AB48" s="353" t="s">
        <v>649</v>
      </c>
      <c r="AC48" s="351" t="str">
        <f>IF(AB48="","",(VLOOKUP(AB48,'サイズ一覧(25年）'!$D:$AG,13,0)))</f>
        <v>△</v>
      </c>
      <c r="AD48" s="354">
        <f>IF(AB48="","",VLOOKUP(AB48,'サイズ一覧(25年）'!$D:$AQ,38,0))</f>
        <v>26070</v>
      </c>
      <c r="AE48" s="849"/>
      <c r="AF48" s="849"/>
      <c r="AG48" s="850"/>
      <c r="AH48" s="175"/>
      <c r="AI48" s="319"/>
      <c r="AJ48" s="311"/>
      <c r="AK48" s="341" t="s">
        <v>888</v>
      </c>
      <c r="AL48" s="491" t="s">
        <v>889</v>
      </c>
      <c r="AM48" s="283" t="s">
        <v>890</v>
      </c>
      <c r="AN48" s="284" t="str">
        <f>IF(AM48="","",(VLOOKUP(AM48,'サイズ一覧(25年）'!$D:$AG,13,0)))</f>
        <v>★</v>
      </c>
      <c r="AO48" s="285">
        <f>IF(AM48="","",VLOOKUP(AM48,'サイズ一覧(25年）'!$D:$AQ,38,0))</f>
        <v>61380</v>
      </c>
      <c r="AP48" s="286"/>
      <c r="AQ48" s="284" t="str">
        <f>IF(AP48="","",(VLOOKUP(AP48,'サイズ一覧(25年）'!$D:$AG,13,0)))</f>
        <v/>
      </c>
      <c r="AR48" s="287" t="str">
        <f>IF(AP48="","",VLOOKUP(AP48,'サイズ一覧(25年）'!$D:$AQ,38,0))</f>
        <v/>
      </c>
      <c r="AS48" s="62"/>
      <c r="AT48" s="319"/>
      <c r="AU48" s="921" t="s">
        <v>1116</v>
      </c>
      <c r="AV48" s="922"/>
      <c r="AW48" s="923"/>
      <c r="AX48" s="927" t="s">
        <v>709</v>
      </c>
      <c r="AY48" s="928" t="str">
        <f>IF(AX48="","",(VLOOKUP(AX48,'サイズ一覧(25年）'!$D:$AG,13,0)))</f>
        <v/>
      </c>
      <c r="AZ48" s="929">
        <f>IF(AX48="","",VLOOKUP(AX48,'サイズ一覧(25年）'!$D:$AQ,38,0))</f>
        <v>31570</v>
      </c>
      <c r="BA48" s="921"/>
      <c r="BB48" s="928" t="str">
        <f>IF(BA48="","",(VLOOKUP(BA48,'サイズ一覧(25年）'!$D:$AG,13,0)))</f>
        <v/>
      </c>
      <c r="BC48" s="930" t="str">
        <f>IF(BA48="","",VLOOKUP(BA48,'サイズ一覧(25年）'!$D:$AQ,38,0))</f>
        <v/>
      </c>
      <c r="BD48" s="931"/>
      <c r="BE48" s="928" t="str">
        <f>IF(BD48="","",(VLOOKUP(BD48,'サイズ一覧(25年）'!$D:$AG,13,0)))</f>
        <v/>
      </c>
      <c r="BF48" s="930" t="str">
        <f>IF(BD48="","",VLOOKUP(BD48,'サイズ一覧(25年）'!$D:$AQ,38,0))</f>
        <v/>
      </c>
      <c r="BG48" s="181"/>
      <c r="BH48" s="310"/>
      <c r="BI48" s="551" t="s">
        <v>380</v>
      </c>
      <c r="BJ48" s="473">
        <v>12</v>
      </c>
      <c r="BK48" s="386"/>
      <c r="BL48" s="345" t="str">
        <f>IF(BK48="","",(VLOOKUP(BK48,'サイズ一覧(25年）'!$D:$AG,13,0)))</f>
        <v/>
      </c>
      <c r="BM48" s="552" t="str">
        <f>IF(BK48="","",VLOOKUP(BK48,'サイズ一覧(25年）'!$D:$AQ,38,0))</f>
        <v/>
      </c>
      <c r="BN48" s="574"/>
      <c r="BO48" s="345" t="str">
        <f>IF(BN48="","",(VLOOKUP(BN48,'サイズ一覧(25年）'!$D:$AG,13,0)))</f>
        <v/>
      </c>
      <c r="BP48" s="166" t="str">
        <f>IF(BN48="","",VLOOKUP(BN48,'サイズ一覧(25年）'!$D:$AQ,38,0))</f>
        <v/>
      </c>
      <c r="BQ48" s="386"/>
      <c r="BR48" s="269" t="str">
        <f>IF(BQ48="","",(VLOOKUP(BQ48,'サイズ一覧(25年）'!$D:$AG,13,0)))</f>
        <v/>
      </c>
      <c r="BS48" s="363" t="str">
        <f>IF(BQ48="","",VLOOKUP(BQ48,'サイズ一覧(25年）'!$D:$AQ,38,0))</f>
        <v/>
      </c>
      <c r="BT48" s="386"/>
      <c r="BU48" s="269" t="str">
        <f>IF(BT48="","",(VLOOKUP(BT48,'サイズ一覧(25年）'!$D:$AG,13,0)))</f>
        <v/>
      </c>
      <c r="BV48" s="361" t="str">
        <f>IF(BT48="","",VLOOKUP(BT48,'サイズ一覧(25年）'!$D:$AQ,38,0))</f>
        <v/>
      </c>
      <c r="BW48" s="555" t="s">
        <v>985</v>
      </c>
      <c r="BX48" s="556" t="str">
        <f>IF(BW48="","",(VLOOKUP(BW48,'サイズ一覧(25年）'!$D:$AG,13,0)))</f>
        <v>△</v>
      </c>
      <c r="BY48" s="281">
        <f>IF(BW48="","",VLOOKUP(BW48,'サイズ一覧(25年）'!$D:$AQ,38,0))</f>
        <v>30690</v>
      </c>
      <c r="BZ48" s="575"/>
    </row>
    <row r="49" spans="1:78" s="134" customFormat="1" ht="21" customHeight="1">
      <c r="A49" s="255"/>
      <c r="B49" s="181"/>
      <c r="C49" s="700" t="s">
        <v>526</v>
      </c>
      <c r="D49" s="772" t="s">
        <v>289</v>
      </c>
      <c r="E49" s="736" t="s">
        <v>1744</v>
      </c>
      <c r="F49" s="736" t="str">
        <f>IF(E49="","",(VLOOKUP(E49,'サイズ一覧(25年）'!$D:$AG,13,0)))</f>
        <v>★⑨</v>
      </c>
      <c r="G49" s="773">
        <f>IF(E49="","",VLOOKUP(E49,'サイズ一覧(25年）'!$D:$AQ,38,0))</f>
        <v>74140</v>
      </c>
      <c r="H49" s="734" t="s">
        <v>1149</v>
      </c>
      <c r="I49" s="736" t="str">
        <f>IF(H49="","",(VLOOKUP(H49,'サイズ一覧(25年）'!$D:$AG,13,0)))</f>
        <v>△★</v>
      </c>
      <c r="J49" s="773">
        <f>IF(H49="","",VLOOKUP(H49,'サイズ一覧(25年）'!$D:$AQ,38,0))</f>
        <v>67980</v>
      </c>
      <c r="K49" s="736"/>
      <c r="L49" s="736" t="str">
        <f>IF(K49="","",(VLOOKUP(K49,'サイズ一覧(25年）'!$D:$AG,13,0)))</f>
        <v/>
      </c>
      <c r="M49" s="774" t="str">
        <f>IF(K49="","",VLOOKUP(K49,'サイズ一覧(25年）'!$D:$AQ,38,0))</f>
        <v/>
      </c>
      <c r="N49" s="738"/>
      <c r="O49" s="703" t="str">
        <f>IF(N49="","",(VLOOKUP(N49,'サイズ一覧(25年）'!$D:$AG,13,0)))</f>
        <v/>
      </c>
      <c r="P49" s="704" t="str">
        <f>IF(N49="","",VLOOKUP(N49,'サイズ一覧(25年）'!$D:$AQ,38,0))</f>
        <v/>
      </c>
      <c r="Q49" s="175"/>
      <c r="R49" s="319"/>
      <c r="S49" s="348"/>
      <c r="T49" s="740" t="s">
        <v>80</v>
      </c>
      <c r="U49" s="701" t="s">
        <v>335</v>
      </c>
      <c r="V49" s="703" t="s">
        <v>1794</v>
      </c>
      <c r="W49" s="703" t="str">
        <f>IF(V49="","",(VLOOKUP(V49,'サイズ一覧(25年）'!$D:$AG,13,0)))</f>
        <v>⑩</v>
      </c>
      <c r="X49" s="693">
        <f>IF(V49="","",VLOOKUP(V49,'サイズ一覧(25年）'!$D:$AQ,38,0))</f>
        <v>32230</v>
      </c>
      <c r="Y49" s="702" t="s">
        <v>1213</v>
      </c>
      <c r="Z49" s="703" t="str">
        <f>IF(Y49="","",(VLOOKUP(Y49,'サイズ一覧(25年）'!$D:$AG,13,0)))</f>
        <v/>
      </c>
      <c r="AA49" s="704">
        <f>IF(Y49="","",VLOOKUP(Y49,'サイズ一覧(25年）'!$D:$AQ,38,0))</f>
        <v>30580</v>
      </c>
      <c r="AB49" s="702" t="s">
        <v>650</v>
      </c>
      <c r="AC49" s="703" t="str">
        <f>IF(AB49="","",(VLOOKUP(AB49,'サイズ一覧(25年）'!$D:$AG,13,0)))</f>
        <v>△</v>
      </c>
      <c r="AD49" s="704">
        <f>IF(AB49="","",VLOOKUP(AB49,'サイズ一覧(25年）'!$D:$AQ,38,0))</f>
        <v>28600</v>
      </c>
      <c r="AE49" s="849"/>
      <c r="AF49" s="849"/>
      <c r="AG49" s="850"/>
      <c r="AH49" s="175"/>
      <c r="AI49" s="319"/>
      <c r="AJ49" s="378">
        <v>60</v>
      </c>
      <c r="AK49" s="667" t="s">
        <v>766</v>
      </c>
      <c r="AL49" s="705" t="s">
        <v>942</v>
      </c>
      <c r="AM49" s="771"/>
      <c r="AN49" s="707" t="str">
        <f>IF(AM49="","",(VLOOKUP(AM49,'サイズ一覧(25年）'!$D:$AG,13,0)))</f>
        <v/>
      </c>
      <c r="AO49" s="708" t="str">
        <f>IF(AM49="","",VLOOKUP(AM49,'サイズ一覧(25年）'!$D:$AQ,38,0))</f>
        <v/>
      </c>
      <c r="AP49" s="709" t="s">
        <v>1100</v>
      </c>
      <c r="AQ49" s="707" t="str">
        <f>IF(AP49="","",(VLOOKUP(AP49,'サイズ一覧(25年）'!$D:$AG,13,0)))</f>
        <v/>
      </c>
      <c r="AR49" s="710">
        <f>IF(AP49="","",VLOOKUP(AP49,'サイズ一覧(25年）'!$D:$AQ,38,0))</f>
        <v>53020</v>
      </c>
      <c r="AS49" s="62"/>
      <c r="AT49" s="319"/>
      <c r="AU49" s="731" t="s">
        <v>847</v>
      </c>
      <c r="AV49" s="805"/>
      <c r="AW49" s="806"/>
      <c r="AX49" s="807"/>
      <c r="AY49" s="703" t="str">
        <f>IF(AX49="","",(VLOOKUP(AX49,'サイズ一覧(25年）'!$D:$AG,13,0)))</f>
        <v/>
      </c>
      <c r="AZ49" s="694" t="str">
        <f>IF(AX49="","",VLOOKUP(AX49,'サイズ一覧(25年）'!$D:$AQ,38,0))</f>
        <v/>
      </c>
      <c r="BA49" s="731"/>
      <c r="BB49" s="703" t="str">
        <f>IF(BA49="","",(VLOOKUP(BA49,'サイズ一覧(25年）'!$D:$AG,13,0)))</f>
        <v/>
      </c>
      <c r="BC49" s="696" t="str">
        <f>IF(BA49="","",VLOOKUP(BA49,'サイズ一覧(25年）'!$D:$AQ,38,0))</f>
        <v/>
      </c>
      <c r="BD49" s="702" t="s">
        <v>1107</v>
      </c>
      <c r="BE49" s="703" t="str">
        <f>IF(BD49="","",(VLOOKUP(BD49,'サイズ一覧(25年）'!$D:$AG,13,0)))</f>
        <v/>
      </c>
      <c r="BF49" s="696">
        <f>IF(BD49="","",VLOOKUP(BD49,'サイズ一覧(25年）'!$D:$AQ,38,0))</f>
        <v>30140</v>
      </c>
      <c r="BG49" s="181"/>
      <c r="BI49" s="196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575"/>
    </row>
    <row r="50" spans="1:78" s="134" customFormat="1" ht="21" customHeight="1">
      <c r="A50" s="255"/>
      <c r="B50" s="348"/>
      <c r="C50" s="500" t="s">
        <v>527</v>
      </c>
      <c r="D50" s="501" t="s">
        <v>286</v>
      </c>
      <c r="E50" s="502" t="s">
        <v>1743</v>
      </c>
      <c r="F50" s="502" t="str">
        <f>IF(E50="","",(VLOOKUP(E50,'サイズ一覧(25年）'!$D:$AG,13,0)))</f>
        <v>★◇⑨</v>
      </c>
      <c r="G50" s="503">
        <f>IF(E50="","",VLOOKUP(E50,'サイズ一覧(25年）'!$D:$AQ,38,0))</f>
        <v>78210</v>
      </c>
      <c r="H50" s="504" t="s">
        <v>1817</v>
      </c>
      <c r="I50" s="502" t="str">
        <f>IF(H50="","",(VLOOKUP(H50,'サイズ一覧(25年）'!$D:$AG,13,0)))</f>
        <v>△★◇</v>
      </c>
      <c r="J50" s="503">
        <f>IF(H50="","",VLOOKUP(H50,'サイズ一覧(25年）'!$D:$AQ,38,0))</f>
        <v>71720</v>
      </c>
      <c r="K50" s="502"/>
      <c r="L50" s="502" t="str">
        <f>IF(K50="","",(VLOOKUP(K50,'サイズ一覧(25年）'!$D:$AG,13,0)))</f>
        <v/>
      </c>
      <c r="M50" s="505" t="str">
        <f>IF(K50="","",VLOOKUP(K50,'サイズ一覧(25年）'!$D:$AQ,38,0))</f>
        <v/>
      </c>
      <c r="N50" s="506"/>
      <c r="O50" s="502" t="str">
        <f>IF(N50="","",(VLOOKUP(N50,'サイズ一覧(25年）'!$D:$AG,13,0)))</f>
        <v/>
      </c>
      <c r="P50" s="503" t="str">
        <f>IF(N50="","",VLOOKUP(N50,'サイズ一覧(25年）'!$D:$AQ,38,0))</f>
        <v/>
      </c>
      <c r="Q50" s="175"/>
      <c r="R50" s="466"/>
      <c r="S50" s="340"/>
      <c r="T50" s="266" t="s">
        <v>81</v>
      </c>
      <c r="U50" s="267" t="s">
        <v>343</v>
      </c>
      <c r="V50" s="268"/>
      <c r="W50" s="268" t="str">
        <f>IF(V50="","",(VLOOKUP(V50,'サイズ一覧(25年）'!$D:$AG,13,0)))</f>
        <v/>
      </c>
      <c r="X50" s="269" t="str">
        <f>IF(V50="","",VLOOKUP(V50,'サイズ一覧(25年）'!$D:$AQ,38,0))</f>
        <v/>
      </c>
      <c r="Y50" s="362" t="s">
        <v>1214</v>
      </c>
      <c r="Z50" s="268" t="str">
        <f>IF(Y50="","",(VLOOKUP(Y50,'サイズ一覧(25年）'!$D:$AG,13,0)))</f>
        <v/>
      </c>
      <c r="AA50" s="271">
        <f>IF(Y50="","",VLOOKUP(Y50,'サイズ一覧(25年）'!$D:$AQ,38,0))</f>
        <v>34210</v>
      </c>
      <c r="AB50" s="362"/>
      <c r="AC50" s="268" t="str">
        <f>IF(AB50="","",(VLOOKUP(AB50,'サイズ一覧(25年）'!$D:$AG,13,0)))</f>
        <v/>
      </c>
      <c r="AD50" s="271" t="str">
        <f>IF(AB50="","",VLOOKUP(AB50,'サイズ一覧(25年）'!$D:$AQ,38,0))</f>
        <v/>
      </c>
      <c r="AE50" s="849"/>
      <c r="AF50" s="849"/>
      <c r="AG50" s="850"/>
      <c r="AH50" s="175"/>
      <c r="AI50" s="319"/>
      <c r="AJ50" s="320"/>
      <c r="AK50" s="388" t="s">
        <v>1421</v>
      </c>
      <c r="AL50" s="389" t="s">
        <v>959</v>
      </c>
      <c r="AM50" s="432" t="s">
        <v>1434</v>
      </c>
      <c r="AN50" s="351" t="str">
        <f>IF(AM50="","",(VLOOKUP(AM50,'サイズ一覧(25年）'!$D:$AG,13,0)))</f>
        <v/>
      </c>
      <c r="AO50" s="391">
        <f>IF(AM50="","",VLOOKUP(AM50,'サイズ一覧(25年）'!$D:$AQ,38,0))</f>
        <v>47520</v>
      </c>
      <c r="AP50" s="353"/>
      <c r="AQ50" s="351" t="str">
        <f>IF(AP50="","",(VLOOKUP(AP50,'サイズ一覧(25年）'!$D:$AG,13,0)))</f>
        <v/>
      </c>
      <c r="AR50" s="369" t="str">
        <f>IF(AP50="","",VLOOKUP(AP50,'サイズ一覧(25年）'!$D:$AQ,38,0))</f>
        <v/>
      </c>
      <c r="AS50" s="62"/>
      <c r="AT50" s="319"/>
      <c r="AU50" s="938" t="s">
        <v>848</v>
      </c>
      <c r="AV50" s="939"/>
      <c r="AW50" s="940"/>
      <c r="AX50" s="941"/>
      <c r="AY50" s="942" t="str">
        <f>IF(AX50="","",(VLOOKUP(AX50,'サイズ一覧(25年）'!$D:$AG,13,0)))</f>
        <v/>
      </c>
      <c r="AZ50" s="943" t="str">
        <f>IF(AX50="","",VLOOKUP(AX50,'サイズ一覧(25年）'!$D:$AQ,38,0))</f>
        <v/>
      </c>
      <c r="BA50" s="938"/>
      <c r="BB50" s="942" t="str">
        <f>IF(BA50="","",(VLOOKUP(BA50,'サイズ一覧(25年）'!$D:$AG,13,0)))</f>
        <v/>
      </c>
      <c r="BC50" s="944" t="str">
        <f>IF(BA50="","",VLOOKUP(BA50,'サイズ一覧(25年）'!$D:$AQ,38,0))</f>
        <v/>
      </c>
      <c r="BD50" s="945" t="s">
        <v>1108</v>
      </c>
      <c r="BE50" s="942" t="str">
        <f>IF(BD50="","",(VLOOKUP(BD50,'サイズ一覧(25年）'!$D:$AG,13,0)))</f>
        <v/>
      </c>
      <c r="BF50" s="944">
        <f>IF(BD50="","",VLOOKUP(BD50,'サイズ一覧(25年）'!$D:$AQ,38,0))</f>
        <v>32230</v>
      </c>
      <c r="BG50" s="181"/>
      <c r="BI50" s="577" t="s">
        <v>511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575"/>
    </row>
    <row r="51" spans="1:78" s="134" customFormat="1" ht="21" customHeight="1">
      <c r="A51" s="255"/>
      <c r="B51" s="348"/>
      <c r="C51" s="700" t="s">
        <v>528</v>
      </c>
      <c r="D51" s="704" t="s">
        <v>538</v>
      </c>
      <c r="E51" s="693"/>
      <c r="F51" s="693" t="str">
        <f>IF(E51="","",(VLOOKUP(E51,'サイズ一覧(25年）'!$D:$AG,13,0)))</f>
        <v/>
      </c>
      <c r="G51" s="704" t="str">
        <f>IF(E51="","",VLOOKUP(E51,'サイズ一覧(25年）'!$D:$AQ,38,0))</f>
        <v/>
      </c>
      <c r="H51" s="775" t="s">
        <v>1151</v>
      </c>
      <c r="I51" s="693" t="str">
        <f>IF(H51="","",(VLOOKUP(H51,'サイズ一覧(25年）'!$D:$AG,13,0)))</f>
        <v>△◇</v>
      </c>
      <c r="J51" s="704">
        <f>IF(H51="","",VLOOKUP(H51,'サイズ一覧(25年）'!$D:$AQ,38,0))</f>
        <v>75570</v>
      </c>
      <c r="K51" s="693"/>
      <c r="L51" s="693" t="str">
        <f>IF(K51="","",(VLOOKUP(K51,'サイズ一覧(25年）'!$D:$AG,13,0)))</f>
        <v/>
      </c>
      <c r="M51" s="693" t="str">
        <f>IF(K51="","",VLOOKUP(K51,'サイズ一覧(25年）'!$D:$AQ,38,0))</f>
        <v/>
      </c>
      <c r="N51" s="692"/>
      <c r="O51" s="693" t="str">
        <f>IF(N51="","",(VLOOKUP(N51,'サイズ一覧(25年）'!$D:$AG,13,0)))</f>
        <v/>
      </c>
      <c r="P51" s="704" t="str">
        <f>IF(N51="","",VLOOKUP(N51,'サイズ一覧(25年）'!$D:$AQ,38,0))</f>
        <v/>
      </c>
      <c r="Q51" s="175"/>
      <c r="R51" s="525">
        <v>14</v>
      </c>
      <c r="S51" s="265">
        <v>65</v>
      </c>
      <c r="T51" s="733" t="s">
        <v>89</v>
      </c>
      <c r="U51" s="749" t="s">
        <v>346</v>
      </c>
      <c r="V51" s="685" t="s">
        <v>1803</v>
      </c>
      <c r="W51" s="685" t="str">
        <f>IF(V51="","",(VLOOKUP(V51,'サイズ一覧(25年）'!$D:$AG,13,0)))</f>
        <v>⑨</v>
      </c>
      <c r="X51" s="751">
        <f>IF(V51="","",VLOOKUP(V51,'サイズ一覧(25年）'!$D:$AQ,38,0))</f>
        <v>17050</v>
      </c>
      <c r="Y51" s="688" t="s">
        <v>1218</v>
      </c>
      <c r="Z51" s="685" t="str">
        <f>IF(Y51="","",(VLOOKUP(Y51,'サイズ一覧(25年）'!$D:$AG,13,0)))</f>
        <v/>
      </c>
      <c r="AA51" s="750">
        <f>IF(Y51="","",VLOOKUP(Y51,'サイズ一覧(25年）'!$D:$AQ,38,0))</f>
        <v>15950</v>
      </c>
      <c r="AB51" s="688" t="s">
        <v>654</v>
      </c>
      <c r="AC51" s="685" t="str">
        <f>IF(AB51="","",(VLOOKUP(AB51,'サイズ一覧(25年）'!$D:$AG,13,0)))</f>
        <v>△</v>
      </c>
      <c r="AD51" s="750">
        <f>IF(AB51="","",VLOOKUP(AB51,'サイズ一覧(25年）'!$D:$AQ,38,0))</f>
        <v>14960</v>
      </c>
      <c r="AE51" s="849"/>
      <c r="AF51" s="849"/>
      <c r="AG51" s="850"/>
      <c r="AH51" s="175"/>
      <c r="AI51" s="466"/>
      <c r="AJ51" s="311"/>
      <c r="AK51" s="724" t="s">
        <v>891</v>
      </c>
      <c r="AL51" s="725" t="s">
        <v>892</v>
      </c>
      <c r="AM51" s="796" t="s">
        <v>893</v>
      </c>
      <c r="AN51" s="721" t="str">
        <f>IF(AM51="","",(VLOOKUP(AM51,'サイズ一覧(25年）'!$D:$AG,13,0)))</f>
        <v>★</v>
      </c>
      <c r="AO51" s="727">
        <f>IF(AM51="","",VLOOKUP(AM51,'サイズ一覧(25年）'!$D:$AQ,38,0))</f>
        <v>52910</v>
      </c>
      <c r="AP51" s="720"/>
      <c r="AQ51" s="721" t="str">
        <f>IF(AP51="","",(VLOOKUP(AP51,'サイズ一覧(25年）'!$D:$AG,13,0)))</f>
        <v/>
      </c>
      <c r="AR51" s="728" t="str">
        <f>IF(AP51="","",VLOOKUP(AP51,'サイズ一覧(25年）'!$D:$AQ,38,0))</f>
        <v/>
      </c>
      <c r="AS51" s="62"/>
      <c r="AT51" s="466"/>
      <c r="AU51" s="832" t="s">
        <v>1117</v>
      </c>
      <c r="AV51" s="935"/>
      <c r="AW51" s="936"/>
      <c r="AX51" s="937"/>
      <c r="AY51" s="679" t="str">
        <f>IF(AX51="","",(VLOOKUP(AX51,'サイズ一覧(25年）'!$D:$AG,13,0)))</f>
        <v/>
      </c>
      <c r="AZ51" s="800" t="str">
        <f>IF(AX51="","",VLOOKUP(AX51,'サイズ一覧(25年）'!$D:$AQ,38,0))</f>
        <v/>
      </c>
      <c r="BA51" s="832"/>
      <c r="BB51" s="679" t="str">
        <f>IF(BA51="","",(VLOOKUP(BA51,'サイズ一覧(25年）'!$D:$AG,13,0)))</f>
        <v/>
      </c>
      <c r="BC51" s="682" t="str">
        <f>IF(BA51="","",VLOOKUP(BA51,'サイズ一覧(25年）'!$D:$AQ,38,0))</f>
        <v/>
      </c>
      <c r="BD51" s="681" t="s">
        <v>1110</v>
      </c>
      <c r="BE51" s="679" t="str">
        <f>IF(BD51="","",(VLOOKUP(BD51,'サイズ一覧(25年）'!$D:$AG,13,0)))</f>
        <v/>
      </c>
      <c r="BF51" s="682">
        <f>IF(BD51="","",VLOOKUP(BD51,'サイズ一覧(25年）'!$D:$AQ,38,0))</f>
        <v>35420</v>
      </c>
      <c r="BG51" s="63"/>
      <c r="BI51" s="197" t="s">
        <v>465</v>
      </c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575"/>
    </row>
    <row r="52" spans="1:78" s="134" customFormat="1" ht="21" customHeight="1">
      <c r="A52" s="255"/>
      <c r="B52" s="348"/>
      <c r="C52" s="349"/>
      <c r="D52" s="354" t="s">
        <v>533</v>
      </c>
      <c r="E52" s="352" t="s">
        <v>1742</v>
      </c>
      <c r="F52" s="352" t="str">
        <f>IF(E52="","",(VLOOKUP(E52,'サイズ一覧(25年）'!$D:$AG,13,0)))</f>
        <v>★◇⑨</v>
      </c>
      <c r="G52" s="354">
        <f>IF(E52="","",VLOOKUP(E52,'サイズ一覧(25年）'!$D:$AQ,38,0))</f>
        <v>82390</v>
      </c>
      <c r="H52" s="518"/>
      <c r="I52" s="352" t="str">
        <f>IF(H52="","",(VLOOKUP(H52,'サイズ一覧(25年）'!$D:$AG,13,0)))</f>
        <v/>
      </c>
      <c r="J52" s="354" t="str">
        <f>IF(H52="","",VLOOKUP(H52,'サイズ一覧(25年）'!$D:$AQ,38,0))</f>
        <v/>
      </c>
      <c r="K52" s="352"/>
      <c r="L52" s="352" t="str">
        <f>IF(K52="","",(VLOOKUP(K52,'サイズ一覧(25年）'!$D:$AG,13,0)))</f>
        <v/>
      </c>
      <c r="M52" s="352" t="str">
        <f>IF(K52="","",VLOOKUP(K52,'サイズ一覧(25年）'!$D:$AQ,38,0))</f>
        <v/>
      </c>
      <c r="N52" s="366"/>
      <c r="O52" s="352" t="str">
        <f>IF(N52="","",(VLOOKUP(N52,'サイズ一覧(25年）'!$D:$AG,13,0)))</f>
        <v/>
      </c>
      <c r="P52" s="354" t="str">
        <f>IF(N52="","",VLOOKUP(N52,'サイズ一覧(25年）'!$D:$AQ,38,0))</f>
        <v/>
      </c>
      <c r="Q52" s="175"/>
      <c r="R52" s="319"/>
      <c r="S52" s="320"/>
      <c r="T52" s="388" t="s">
        <v>90</v>
      </c>
      <c r="U52" s="350" t="s">
        <v>348</v>
      </c>
      <c r="V52" s="351" t="s">
        <v>1802</v>
      </c>
      <c r="W52" s="351" t="str">
        <f>IF(V52="","",(VLOOKUP(V52,'サイズ一覧(25年）'!$D:$AG,13,0)))</f>
        <v>⑨</v>
      </c>
      <c r="X52" s="352">
        <f>IF(V52="","",VLOOKUP(V52,'サイズ一覧(25年）'!$D:$AQ,38,0))</f>
        <v>18700</v>
      </c>
      <c r="Y52" s="353" t="s">
        <v>1219</v>
      </c>
      <c r="Z52" s="351" t="str">
        <f>IF(Y52="","",(VLOOKUP(Y52,'サイズ一覧(25年）'!$D:$AG,13,0)))</f>
        <v/>
      </c>
      <c r="AA52" s="354">
        <f>IF(Y52="","",VLOOKUP(Y52,'サイズ一覧(25年）'!$D:$AQ,38,0))</f>
        <v>17710</v>
      </c>
      <c r="AB52" s="353" t="s">
        <v>655</v>
      </c>
      <c r="AC52" s="351" t="str">
        <f>IF(AB52="","",(VLOOKUP(AB52,'サイズ一覧(25年）'!$D:$AG,13,0)))</f>
        <v>△</v>
      </c>
      <c r="AD52" s="354">
        <f>IF(AB52="","",VLOOKUP(AB52,'サイズ一覧(25年）'!$D:$AQ,38,0))</f>
        <v>16610</v>
      </c>
      <c r="AE52" s="849"/>
      <c r="AF52" s="849"/>
      <c r="AG52" s="850"/>
      <c r="AH52" s="175"/>
      <c r="AI52" s="275">
        <v>19</v>
      </c>
      <c r="AJ52" s="276">
        <v>45</v>
      </c>
      <c r="AK52" s="257" t="s">
        <v>122</v>
      </c>
      <c r="AL52" s="277" t="s">
        <v>963</v>
      </c>
      <c r="AM52" s="282"/>
      <c r="AN52" s="259" t="str">
        <f>IF(AM52="","",(VLOOKUP(AM52,'サイズ一覧(25年）'!$D:$AG,13,0)))</f>
        <v/>
      </c>
      <c r="AO52" s="279" t="str">
        <f>IF(AM52="","",VLOOKUP(AM52,'サイズ一覧(25年）'!$D:$AQ,38,0))</f>
        <v/>
      </c>
      <c r="AP52" s="280" t="s">
        <v>1095</v>
      </c>
      <c r="AQ52" s="259" t="str">
        <f>IF(AP52="","",(VLOOKUP(AP52,'サイズ一覧(25年）'!$D:$AG,13,0)))</f>
        <v>★</v>
      </c>
      <c r="AR52" s="281">
        <f>IF(AP52="","",VLOOKUP(AP52,'サイズ一覧(25年）'!$D:$AQ,38,0))</f>
        <v>61270</v>
      </c>
      <c r="AS52" s="62"/>
      <c r="AU52" s="162"/>
      <c r="BG52" s="548"/>
      <c r="BI52" s="197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575"/>
    </row>
    <row r="53" spans="1:78" s="134" customFormat="1" ht="21" customHeight="1">
      <c r="A53" s="255"/>
      <c r="B53" s="348"/>
      <c r="C53" s="813" t="s">
        <v>1464</v>
      </c>
      <c r="D53" s="773" t="s">
        <v>529</v>
      </c>
      <c r="E53" s="774"/>
      <c r="F53" s="774" t="str">
        <f>IF(E53="","",(VLOOKUP(E53,'サイズ一覧(25年）'!$D:$AG,13,0)))</f>
        <v/>
      </c>
      <c r="G53" s="773" t="str">
        <f>IF(E53="","",VLOOKUP(E53,'サイズ一覧(25年）'!$D:$AQ,38,0))</f>
        <v/>
      </c>
      <c r="H53" s="803" t="s">
        <v>1152</v>
      </c>
      <c r="I53" s="774" t="str">
        <f>IF(H53="","",(VLOOKUP(H53,'サイズ一覧(25年）'!$D:$AG,13,0)))</f>
        <v>★◇</v>
      </c>
      <c r="J53" s="773">
        <f>IF(H53="","",VLOOKUP(H53,'サイズ一覧(25年）'!$D:$AQ,38,0))</f>
        <v>84810</v>
      </c>
      <c r="K53" s="774"/>
      <c r="L53" s="774" t="str">
        <f>IF(K53="","",(VLOOKUP(K53,'サイズ一覧(25年）'!$D:$AG,13,0)))</f>
        <v/>
      </c>
      <c r="M53" s="774" t="str">
        <f>IF(K53="","",VLOOKUP(K53,'サイズ一覧(25年）'!$D:$AQ,38,0))</f>
        <v/>
      </c>
      <c r="N53" s="804"/>
      <c r="O53" s="774" t="str">
        <f>IF(N53="","",(VLOOKUP(N53,'サイズ一覧(25年）'!$D:$AG,13,0)))</f>
        <v/>
      </c>
      <c r="P53" s="773" t="str">
        <f>IF(N53="","",VLOOKUP(N53,'サイズ一覧(25年）'!$D:$AQ,38,0))</f>
        <v/>
      </c>
      <c r="Q53" s="175"/>
      <c r="R53" s="319"/>
      <c r="S53" s="320"/>
      <c r="T53" s="740" t="s">
        <v>91</v>
      </c>
      <c r="U53" s="701" t="s">
        <v>351</v>
      </c>
      <c r="V53" s="703" t="s">
        <v>1801</v>
      </c>
      <c r="W53" s="703" t="str">
        <f>IF(V53="","",(VLOOKUP(V53,'サイズ一覧(25年）'!$D:$AG,13,0)))</f>
        <v>⑨</v>
      </c>
      <c r="X53" s="693">
        <f>IF(V53="","",VLOOKUP(V53,'サイズ一覧(25年）'!$D:$AQ,38,0))</f>
        <v>21780</v>
      </c>
      <c r="Y53" s="702" t="s">
        <v>1220</v>
      </c>
      <c r="Z53" s="703" t="str">
        <f>IF(Y53="","",(VLOOKUP(Y53,'サイズ一覧(25年）'!$D:$AG,13,0)))</f>
        <v/>
      </c>
      <c r="AA53" s="704">
        <f>IF(Y53="","",VLOOKUP(Y53,'サイズ一覧(25年）'!$D:$AQ,38,0))</f>
        <v>20570</v>
      </c>
      <c r="AB53" s="702" t="s">
        <v>656</v>
      </c>
      <c r="AC53" s="703" t="str">
        <f>IF(AB53="","",(VLOOKUP(AB53,'サイズ一覧(25年）'!$D:$AG,13,0)))</f>
        <v>△</v>
      </c>
      <c r="AD53" s="704">
        <f>IF(AB53="","",VLOOKUP(AB53,'サイズ一覧(25年）'!$D:$AQ,38,0))</f>
        <v>19250</v>
      </c>
      <c r="AE53" s="849"/>
      <c r="AF53" s="849"/>
      <c r="AG53" s="850"/>
      <c r="AH53" s="175"/>
      <c r="AI53" s="328"/>
      <c r="AJ53" s="320">
        <v>50</v>
      </c>
      <c r="AK53" s="667" t="s">
        <v>1463</v>
      </c>
      <c r="AL53" s="705" t="s">
        <v>1514</v>
      </c>
      <c r="AM53" s="771" t="s">
        <v>1508</v>
      </c>
      <c r="AN53" s="707" t="str">
        <f>IF(AM53="","",(VLOOKUP(AM53,'サイズ一覧(25年）'!$D:$AG,13,0)))</f>
        <v/>
      </c>
      <c r="AO53" s="708">
        <f>IF(AM53="","",VLOOKUP(AM53,'サイズ一覧(25年）'!$D:$AQ,38,0))</f>
        <v>49280</v>
      </c>
      <c r="AP53" s="709"/>
      <c r="AQ53" s="707" t="str">
        <f>IF(AP53="","",(VLOOKUP(AP53,'サイズ一覧(25年）'!$D:$AG,13,0)))</f>
        <v/>
      </c>
      <c r="AR53" s="710" t="str">
        <f>IF(AP53="","",VLOOKUP(AP53,'サイズ一覧(25年）'!$D:$AQ,38,0))</f>
        <v/>
      </c>
      <c r="AS53" s="62"/>
      <c r="BG53" s="181"/>
      <c r="BH53" s="201" t="s">
        <v>412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81"/>
      <c r="BX53" s="181"/>
      <c r="BY53" s="181"/>
    </row>
    <row r="54" spans="1:78" s="134" customFormat="1" ht="21" customHeight="1">
      <c r="A54" s="255"/>
      <c r="B54" s="181"/>
      <c r="C54" s="580" t="s">
        <v>1122</v>
      </c>
      <c r="D54" s="271" t="s">
        <v>833</v>
      </c>
      <c r="E54" s="269"/>
      <c r="F54" s="269" t="str">
        <f>IF(E54="","",(VLOOKUP(E54,'サイズ一覧(25年）'!$D:$AG,13,0)))</f>
        <v/>
      </c>
      <c r="G54" s="271" t="str">
        <f>IF(E54="","",VLOOKUP(E54,'サイズ一覧(25年）'!$D:$AQ,38,0))</f>
        <v/>
      </c>
      <c r="H54" s="385"/>
      <c r="I54" s="269" t="str">
        <f>IF(H54="","",(VLOOKUP(H54,'サイズ一覧(25年）'!$D:$AG,13,0)))</f>
        <v/>
      </c>
      <c r="J54" s="271" t="str">
        <f>IF(H54="","",VLOOKUP(H54,'サイズ一覧(25年）'!$D:$AQ,38,0))</f>
        <v/>
      </c>
      <c r="K54" s="269" t="s">
        <v>1121</v>
      </c>
      <c r="L54" s="269" t="str">
        <f>IF(K54="","",(VLOOKUP(K54,'サイズ一覧(25年）'!$D:$AG,13,0)))</f>
        <v>△★◇</v>
      </c>
      <c r="M54" s="269">
        <f>IF(K54="","",VLOOKUP(K54,'サイズ一覧(25年）'!$D:$AQ,38,0))</f>
        <v>89210</v>
      </c>
      <c r="N54" s="386"/>
      <c r="O54" s="269" t="str">
        <f>IF(N54="","",(VLOOKUP(N54,'サイズ一覧(25年）'!$D:$AG,13,0)))</f>
        <v/>
      </c>
      <c r="P54" s="271" t="str">
        <f>IF(N54="","",VLOOKUP(N54,'サイズ一覧(25年）'!$D:$AQ,38,0))</f>
        <v/>
      </c>
      <c r="Q54" s="175"/>
      <c r="R54" s="319"/>
      <c r="S54" s="320"/>
      <c r="T54" s="388" t="s">
        <v>92</v>
      </c>
      <c r="U54" s="350" t="s">
        <v>354</v>
      </c>
      <c r="V54" s="351"/>
      <c r="W54" s="351" t="str">
        <f>IF(V54="","",(VLOOKUP(V54,'サイズ一覧(25年）'!$D:$AG,13,0)))</f>
        <v/>
      </c>
      <c r="X54" s="352" t="str">
        <f>IF(V54="","",VLOOKUP(V54,'サイズ一覧(25年）'!$D:$AQ,38,0))</f>
        <v/>
      </c>
      <c r="Y54" s="353" t="s">
        <v>1261</v>
      </c>
      <c r="Z54" s="351" t="str">
        <f>IF(Y54="","",(VLOOKUP(Y54,'サイズ一覧(25年）'!$D:$AG,13,0)))</f>
        <v/>
      </c>
      <c r="AA54" s="354">
        <f>IF(Y54="","",VLOOKUP(Y54,'サイズ一覧(25年）'!$D:$AQ,38,0))</f>
        <v>22880</v>
      </c>
      <c r="AB54" s="353" t="s">
        <v>657</v>
      </c>
      <c r="AC54" s="351" t="str">
        <f>IF(AB54="","",(VLOOKUP(AB54,'サイズ一覧(25年）'!$D:$AG,13,0)))</f>
        <v>△</v>
      </c>
      <c r="AD54" s="354">
        <f>IF(AB54="","",VLOOKUP(AB54,'サイズ一覧(25年）'!$D:$AQ,38,0))</f>
        <v>20900</v>
      </c>
      <c r="AE54" s="849"/>
      <c r="AF54" s="849"/>
      <c r="AG54" s="850"/>
      <c r="AH54" s="175"/>
      <c r="AI54" s="319"/>
      <c r="AJ54" s="320"/>
      <c r="AK54" s="349" t="s">
        <v>132</v>
      </c>
      <c r="AL54" s="393" t="s">
        <v>942</v>
      </c>
      <c r="AM54" s="394" t="s">
        <v>894</v>
      </c>
      <c r="AN54" s="395" t="str">
        <f>IF(AM54="","",(VLOOKUP(AM54,'サイズ一覧(25年）'!$D:$AG,13,0)))</f>
        <v>★</v>
      </c>
      <c r="AO54" s="396">
        <f>IF(AM54="","",VLOOKUP(AM54,'サイズ一覧(25年）'!$D:$AQ,38,0))</f>
        <v>53240</v>
      </c>
      <c r="AP54" s="398"/>
      <c r="AQ54" s="395" t="str">
        <f>IF(AP54="","",(VLOOKUP(AP54,'サイズ一覧(25年）'!$D:$AG,13,0)))</f>
        <v/>
      </c>
      <c r="AR54" s="399" t="str">
        <f>IF(AP54="","",VLOOKUP(AP54,'サイズ一覧(25年）'!$D:$AQ,38,0))</f>
        <v/>
      </c>
      <c r="AS54" s="62"/>
      <c r="AU54" s="162"/>
      <c r="BG54" s="181"/>
      <c r="BH54" s="1030" t="s">
        <v>413</v>
      </c>
      <c r="BI54" s="1034" t="s">
        <v>937</v>
      </c>
      <c r="BJ54" s="1035" t="s">
        <v>1845</v>
      </c>
      <c r="BK54" s="1005" t="s">
        <v>1458</v>
      </c>
      <c r="BL54" s="1005"/>
      <c r="BM54" s="1005"/>
      <c r="BN54" s="1036" t="s">
        <v>503</v>
      </c>
      <c r="BO54" s="1007"/>
      <c r="BP54" s="1008"/>
      <c r="BQ54" s="583"/>
      <c r="BR54" s="583"/>
      <c r="BS54" s="181"/>
      <c r="BT54" s="583"/>
      <c r="BU54" s="583"/>
      <c r="BV54" s="583"/>
      <c r="BW54" s="584"/>
      <c r="BX54" s="584"/>
      <c r="BY54" s="583"/>
    </row>
    <row r="55" spans="1:78" s="134" customFormat="1" ht="21" customHeight="1">
      <c r="A55" s="255"/>
      <c r="B55" s="265">
        <v>45</v>
      </c>
      <c r="C55" s="667" t="s">
        <v>1123</v>
      </c>
      <c r="D55" s="668" t="s">
        <v>538</v>
      </c>
      <c r="E55" s="707" t="s">
        <v>1751</v>
      </c>
      <c r="F55" s="707" t="str">
        <f>IF(E55="","",(VLOOKUP(E55,'サイズ一覧(25年）'!$D:$AG,13,0)))</f>
        <v>★⑩</v>
      </c>
      <c r="G55" s="671">
        <f>IF(E55="","",VLOOKUP(E55,'サイズ一覧(25年）'!$D:$AQ,38,0))</f>
        <v>59510</v>
      </c>
      <c r="H55" s="705" t="s">
        <v>1818</v>
      </c>
      <c r="I55" s="707" t="str">
        <f>IF(H55="","",(VLOOKUP(H55,'サイズ一覧(25年）'!$D:$AG,13,0)))</f>
        <v>△★</v>
      </c>
      <c r="J55" s="671">
        <f>IF(H55="","",VLOOKUP(H55,'サイズ一覧(25年）'!$D:$AQ,38,0))</f>
        <v>54560</v>
      </c>
      <c r="K55" s="707"/>
      <c r="L55" s="707" t="str">
        <f>IF(K55="","",(VLOOKUP(K55,'サイズ一覧(25年）'!$D:$AG,13,0)))</f>
        <v/>
      </c>
      <c r="M55" s="671" t="str">
        <f>IF(K55="","",VLOOKUP(K55,'サイズ一覧(25年）'!$D:$AQ,38,0))</f>
        <v/>
      </c>
      <c r="N55" s="709"/>
      <c r="O55" s="707" t="str">
        <f>IF(N55="","",(VLOOKUP(N55,'サイズ一覧(25年）'!$D:$AG,13,0)))</f>
        <v/>
      </c>
      <c r="P55" s="671" t="str">
        <f>IF(N55="","",VLOOKUP(N55,'サイズ一覧(25年）'!$D:$AQ,38,0))</f>
        <v/>
      </c>
      <c r="Q55" s="175"/>
      <c r="R55" s="466"/>
      <c r="S55" s="311"/>
      <c r="T55" s="724" t="s">
        <v>93</v>
      </c>
      <c r="U55" s="719" t="s">
        <v>356</v>
      </c>
      <c r="V55" s="721"/>
      <c r="W55" s="721" t="str">
        <f>IF(V55="","",(VLOOKUP(V55,'サイズ一覧(25年）'!$D:$AG,13,0)))</f>
        <v/>
      </c>
      <c r="X55" s="723" t="str">
        <f>IF(V55="","",VLOOKUP(V55,'サイズ一覧(25年）'!$D:$AQ,38,0))</f>
        <v/>
      </c>
      <c r="Y55" s="720"/>
      <c r="Z55" s="721" t="str">
        <f>IF(Y55="","",(VLOOKUP(Y55,'サイズ一覧(25年）'!$D:$AG,13,0)))</f>
        <v/>
      </c>
      <c r="AA55" s="722" t="str">
        <f>IF(Y55="","",VLOOKUP(Y55,'サイズ一覧(25年）'!$D:$AQ,38,0))</f>
        <v/>
      </c>
      <c r="AB55" s="720" t="s">
        <v>658</v>
      </c>
      <c r="AC55" s="721" t="str">
        <f>IF(AB55="","",(VLOOKUP(AB55,'サイズ一覧(25年）'!$D:$AG,13,0)))</f>
        <v/>
      </c>
      <c r="AD55" s="722">
        <f>IF(AB55="","",VLOOKUP(AB55,'サイズ一覧(25年）'!$D:$AQ,38,0))</f>
        <v>24970</v>
      </c>
      <c r="AE55" s="849"/>
      <c r="AF55" s="849"/>
      <c r="AG55" s="850"/>
      <c r="AH55" s="175"/>
      <c r="AI55" s="319"/>
      <c r="AJ55" s="320"/>
      <c r="AK55" s="724" t="s">
        <v>133</v>
      </c>
      <c r="AL55" s="725" t="s">
        <v>948</v>
      </c>
      <c r="AM55" s="796" t="s">
        <v>895</v>
      </c>
      <c r="AN55" s="679" t="str">
        <f>IF(AM55="","",(VLOOKUP(AM55,'サイズ一覧(25年）'!$D:$AG,13,0)))</f>
        <v>★</v>
      </c>
      <c r="AO55" s="727">
        <f>IF(AM55="","",VLOOKUP(AM55,'サイズ一覧(25年）'!$D:$AQ,38,0))</f>
        <v>54010</v>
      </c>
      <c r="AP55" s="720"/>
      <c r="AQ55" s="721" t="str">
        <f>IF(AP55="","",(VLOOKUP(AP55,'サイズ一覧(25年）'!$D:$AG,13,0)))</f>
        <v/>
      </c>
      <c r="AR55" s="728" t="str">
        <f>IF(AP55="","",VLOOKUP(AP55,'サイズ一覧(25年）'!$D:$AQ,38,0))</f>
        <v/>
      </c>
      <c r="AS55" s="62"/>
      <c r="AT55" s="136" t="s">
        <v>1454</v>
      </c>
      <c r="AU55" s="165"/>
      <c r="AV55" s="165"/>
      <c r="AW55" s="136"/>
      <c r="AX55" s="163"/>
      <c r="AY55" s="136"/>
      <c r="AZ55" s="136"/>
      <c r="BA55" s="136"/>
      <c r="BB55" s="136"/>
      <c r="BC55" s="136"/>
      <c r="BG55" s="181"/>
      <c r="BH55" s="996"/>
      <c r="BI55" s="1004"/>
      <c r="BJ55" s="838" t="s">
        <v>938</v>
      </c>
      <c r="BK55" s="1036" t="s">
        <v>939</v>
      </c>
      <c r="BL55" s="1007"/>
      <c r="BM55" s="1008"/>
      <c r="BN55" s="1036" t="s">
        <v>939</v>
      </c>
      <c r="BO55" s="1007"/>
      <c r="BP55" s="1008"/>
      <c r="BQ55" s="583"/>
      <c r="BR55" s="583"/>
      <c r="BS55" s="181"/>
      <c r="BT55" s="181"/>
      <c r="BU55" s="181"/>
      <c r="BV55" s="181"/>
      <c r="BW55" s="584"/>
      <c r="BX55" s="584"/>
      <c r="BY55" s="583"/>
    </row>
    <row r="56" spans="1:78" s="134" customFormat="1" ht="21" customHeight="1">
      <c r="A56" s="255"/>
      <c r="B56" s="348"/>
      <c r="C56" s="388" t="s">
        <v>1465</v>
      </c>
      <c r="D56" s="350" t="s">
        <v>286</v>
      </c>
      <c r="E56" s="351" t="s">
        <v>1750</v>
      </c>
      <c r="F56" s="351" t="str">
        <f>IF(E56="","",(VLOOKUP(E56,'サイズ一覧(25年）'!$D:$AG,13,0)))</f>
        <v>★⑨</v>
      </c>
      <c r="G56" s="354">
        <f>IF(E56="","",VLOOKUP(E56,'サイズ一覧(25年）'!$D:$AQ,38,0))</f>
        <v>64900</v>
      </c>
      <c r="H56" s="389" t="s">
        <v>1153</v>
      </c>
      <c r="I56" s="351" t="str">
        <f>IF(H56="","",(VLOOKUP(H56,'サイズ一覧(25年）'!$D:$AG,13,0)))</f>
        <v>★</v>
      </c>
      <c r="J56" s="354">
        <f>IF(H56="","",VLOOKUP(H56,'サイズ一覧(25年）'!$D:$AQ,38,0))</f>
        <v>61050</v>
      </c>
      <c r="K56" s="351"/>
      <c r="L56" s="351" t="str">
        <f>IF(K56="","",(VLOOKUP(K56,'サイズ一覧(25年）'!$D:$AG,13,0)))</f>
        <v/>
      </c>
      <c r="M56" s="352" t="str">
        <f>IF(K56="","",VLOOKUP(K56,'サイズ一覧(25年）'!$D:$AQ,38,0))</f>
        <v/>
      </c>
      <c r="N56" s="353"/>
      <c r="O56" s="351" t="str">
        <f>IF(N56="","",(VLOOKUP(N56,'サイズ一覧(25年）'!$D:$AG,13,0)))</f>
        <v/>
      </c>
      <c r="P56" s="354" t="str">
        <f>IF(N56="","",VLOOKUP(N56,'サイズ一覧(25年）'!$D:$AQ,38,0))</f>
        <v/>
      </c>
      <c r="Q56" s="175"/>
      <c r="R56" s="319">
        <v>13</v>
      </c>
      <c r="S56" s="320">
        <v>65</v>
      </c>
      <c r="T56" s="349" t="s">
        <v>99</v>
      </c>
      <c r="U56" s="423" t="s">
        <v>359</v>
      </c>
      <c r="V56" s="395"/>
      <c r="W56" s="395" t="str">
        <f>IF(V56="","",(VLOOKUP(V56,'サイズ一覧(25年）'!$D:$AG,13,0)))</f>
        <v/>
      </c>
      <c r="X56" s="424" t="str">
        <f>IF(V56="","",VLOOKUP(V56,'サイズ一覧(25年）'!$D:$AQ,38,0))</f>
        <v/>
      </c>
      <c r="Y56" s="398" t="s">
        <v>1222</v>
      </c>
      <c r="Z56" s="395" t="str">
        <f>IF(Y56="","",(VLOOKUP(Y56,'サイズ一覧(25年）'!$D:$AG,13,0)))</f>
        <v/>
      </c>
      <c r="AA56" s="425">
        <f>IF(Y56="","",VLOOKUP(Y56,'サイズ一覧(25年）'!$D:$AQ,38,0))</f>
        <v>15840</v>
      </c>
      <c r="AB56" s="398" t="s">
        <v>663</v>
      </c>
      <c r="AC56" s="395" t="str">
        <f>IF(AB56="","",(VLOOKUP(AB56,'サイズ一覧(25年）'!$D:$AG,13,0)))</f>
        <v>△</v>
      </c>
      <c r="AD56" s="425">
        <f>IF(AB56="","",VLOOKUP(AB56,'サイズ一覧(25年）'!$D:$AQ,38,0))</f>
        <v>14410</v>
      </c>
      <c r="AE56" s="849"/>
      <c r="AF56" s="849"/>
      <c r="AG56" s="850"/>
      <c r="AH56" s="175"/>
      <c r="AI56" s="319"/>
      <c r="AJ56" s="378">
        <v>55</v>
      </c>
      <c r="AK56" s="426" t="s">
        <v>966</v>
      </c>
      <c r="AL56" s="427" t="s">
        <v>529</v>
      </c>
      <c r="AM56" s="461" t="s">
        <v>896</v>
      </c>
      <c r="AN56" s="429" t="str">
        <f>IF(AM56="","",(VLOOKUP(AM56,'サイズ一覧(25年）'!$D:$AG,13,0)))</f>
        <v/>
      </c>
      <c r="AO56" s="430">
        <f>IF(AM56="","",VLOOKUP(AM56,'サイズ一覧(25年）'!$D:$AQ,38,0))</f>
        <v>48070</v>
      </c>
      <c r="AP56" s="431"/>
      <c r="AQ56" s="429" t="str">
        <f>IF(AP56="","",(VLOOKUP(AP56,'サイズ一覧(25年）'!$D:$AG,13,0)))</f>
        <v/>
      </c>
      <c r="AR56" s="295" t="str">
        <f>IF(AP56="","",VLOOKUP(AP56,'サイズ一覧(25年）'!$D:$AQ,38,0))</f>
        <v/>
      </c>
      <c r="AS56" s="62"/>
      <c r="AT56" s="1030" t="s">
        <v>413</v>
      </c>
      <c r="AU56" s="1030" t="s">
        <v>414</v>
      </c>
      <c r="AV56" s="1027" t="s">
        <v>937</v>
      </c>
      <c r="AW56" s="992"/>
      <c r="AX56" s="1027" t="s">
        <v>1846</v>
      </c>
      <c r="AY56" s="1013"/>
      <c r="AZ56" s="992"/>
      <c r="BA56" s="663"/>
      <c r="BB56" s="664"/>
      <c r="BC56" s="664"/>
      <c r="BG56" s="181"/>
      <c r="BH56" s="275">
        <v>17.5</v>
      </c>
      <c r="BI56" s="758" t="s">
        <v>382</v>
      </c>
      <c r="BJ56" s="759" t="s">
        <v>383</v>
      </c>
      <c r="BK56" s="672" t="s">
        <v>987</v>
      </c>
      <c r="BL56" s="670" t="str">
        <f>IF(BK56="","",(VLOOKUP(BK56,'サイズ一覧(25年）'!$D:$AG,13,0)))</f>
        <v/>
      </c>
      <c r="BM56" s="808">
        <f>IF(BK56="","",VLOOKUP(BK56,'サイズ一覧(25年）'!$D:$AQ,38,0))</f>
        <v>37510</v>
      </c>
      <c r="BN56" s="762"/>
      <c r="BO56" s="763" t="str">
        <f>IF(BN56="","",(VLOOKUP(BN56,'サイズ一覧(25年）'!$D:$AG,13,0)))</f>
        <v/>
      </c>
      <c r="BP56" s="808" t="str">
        <f>IF(BN56="","",VLOOKUP(BN56,'サイズ一覧(25年）'!$D:$AQ,38,0))</f>
        <v/>
      </c>
      <c r="BQ56" s="585"/>
      <c r="BR56" s="585"/>
      <c r="BS56" s="583"/>
      <c r="BT56" s="548"/>
      <c r="BU56" s="548"/>
      <c r="BV56" s="586"/>
      <c r="BW56" s="181"/>
      <c r="BX56" s="181"/>
      <c r="BY56" s="181"/>
    </row>
    <row r="57" spans="1:78" s="134" customFormat="1" ht="21" customHeight="1">
      <c r="A57" s="255"/>
      <c r="B57" s="348"/>
      <c r="C57" s="700" t="s">
        <v>530</v>
      </c>
      <c r="D57" s="772" t="s">
        <v>521</v>
      </c>
      <c r="E57" s="736"/>
      <c r="F57" s="736" t="str">
        <f>IF(E57="","",(VLOOKUP(E57,'サイズ一覧(25年）'!$D:$AG,13,0)))</f>
        <v/>
      </c>
      <c r="G57" s="773" t="str">
        <f>IF(E57="","",VLOOKUP(E57,'サイズ一覧(25年）'!$D:$AQ,38,0))</f>
        <v/>
      </c>
      <c r="H57" s="734"/>
      <c r="I57" s="736" t="str">
        <f>IF(H57="","",(VLOOKUP(H57,'サイズ一覧(25年）'!$D:$AG,13,0)))</f>
        <v/>
      </c>
      <c r="J57" s="773" t="str">
        <f>IF(H57="","",VLOOKUP(H57,'サイズ一覧(25年）'!$D:$AQ,38,0))</f>
        <v/>
      </c>
      <c r="K57" s="736"/>
      <c r="L57" s="736" t="str">
        <f>IF(K57="","",(VLOOKUP(K57,'サイズ一覧(25年）'!$D:$AG,13,0)))</f>
        <v/>
      </c>
      <c r="M57" s="774" t="str">
        <f>IF(K57="","",VLOOKUP(K57,'サイズ一覧(25年）'!$D:$AQ,38,0))</f>
        <v/>
      </c>
      <c r="N57" s="738"/>
      <c r="O57" s="703" t="str">
        <f>IF(N57="","",(VLOOKUP(N57,'サイズ一覧(25年）'!$D:$AG,13,0)))</f>
        <v/>
      </c>
      <c r="P57" s="704" t="str">
        <f>IF(N57="","",VLOOKUP(N57,'サイズ一覧(25年）'!$D:$AQ,38,0))</f>
        <v/>
      </c>
      <c r="Q57" s="175"/>
      <c r="R57" s="466"/>
      <c r="S57" s="311"/>
      <c r="T57" s="724" t="s">
        <v>100</v>
      </c>
      <c r="U57" s="719" t="s">
        <v>361</v>
      </c>
      <c r="V57" s="721"/>
      <c r="W57" s="721" t="str">
        <f>IF(V57="","",(VLOOKUP(V57,'サイズ一覧(25年）'!$D:$AG,13,0)))</f>
        <v/>
      </c>
      <c r="X57" s="723" t="str">
        <f>IF(V57="","",VLOOKUP(V57,'サイズ一覧(25年）'!$D:$AQ,38,0))</f>
        <v/>
      </c>
      <c r="Y57" s="720" t="s">
        <v>1254</v>
      </c>
      <c r="Z57" s="721" t="str">
        <f>IF(Y57="","",(VLOOKUP(Y57,'サイズ一覧(25年）'!$D:$AG,13,0)))</f>
        <v/>
      </c>
      <c r="AA57" s="722">
        <f>IF(Y57="","",VLOOKUP(Y57,'サイズ一覧(25年）'!$D:$AQ,38,0))</f>
        <v>17820</v>
      </c>
      <c r="AB57" s="720" t="s">
        <v>664</v>
      </c>
      <c r="AC57" s="721" t="str">
        <f>IF(AB57="","",(VLOOKUP(AB57,'サイズ一覧(25年）'!$D:$AG,13,0)))</f>
        <v>△</v>
      </c>
      <c r="AD57" s="722">
        <f>IF(AB57="","",VLOOKUP(AB57,'サイズ一覧(25年）'!$D:$AQ,38,0))</f>
        <v>16170</v>
      </c>
      <c r="AE57" s="849"/>
      <c r="AF57" s="849"/>
      <c r="AG57" s="850"/>
      <c r="AH57" s="175"/>
      <c r="AI57" s="319"/>
      <c r="AJ57" s="320"/>
      <c r="AK57" s="814" t="s">
        <v>135</v>
      </c>
      <c r="AL57" s="730" t="s">
        <v>407</v>
      </c>
      <c r="AM57" s="731" t="s">
        <v>1432</v>
      </c>
      <c r="AN57" s="703" t="str">
        <f>IF(AM57="","",(VLOOKUP(AM57,'サイズ一覧(25年）'!$D:$AG,13,0)))</f>
        <v>★</v>
      </c>
      <c r="AO57" s="732">
        <f>IF(AM57="","",VLOOKUP(AM57,'サイズ一覧(25年）'!$D:$AQ,38,0))</f>
        <v>50270</v>
      </c>
      <c r="AP57" s="702"/>
      <c r="AQ57" s="703" t="str">
        <f>IF(AP57="","",(VLOOKUP(AP57,'サイズ一覧(25年）'!$D:$AG,13,0)))</f>
        <v/>
      </c>
      <c r="AR57" s="696" t="str">
        <f>IF(AP57="","",VLOOKUP(AP57,'サイズ一覧(25年）'!$D:$AQ,38,0))</f>
        <v/>
      </c>
      <c r="AS57" s="587"/>
      <c r="AT57" s="996"/>
      <c r="AU57" s="996"/>
      <c r="AV57" s="993"/>
      <c r="AW57" s="994"/>
      <c r="AX57" s="1033" t="s">
        <v>1453</v>
      </c>
      <c r="AY57" s="1016"/>
      <c r="AZ57" s="994"/>
      <c r="BA57" s="665"/>
      <c r="BB57" s="138"/>
      <c r="BC57" s="138"/>
      <c r="BG57" s="587"/>
      <c r="BH57" s="328"/>
      <c r="BI57" s="364" t="s">
        <v>385</v>
      </c>
      <c r="BJ57" s="365" t="s">
        <v>332</v>
      </c>
      <c r="BK57" s="366" t="s">
        <v>989</v>
      </c>
      <c r="BL57" s="352" t="str">
        <f>IF(BK57="","",(VLOOKUP(BK57,'サイズ一覧(25年）'!$D:$AG,13,0)))</f>
        <v/>
      </c>
      <c r="BM57" s="496">
        <f>IF(BK57="","",VLOOKUP(BK57,'サイズ一覧(25年）'!$D:$AQ,38,0))</f>
        <v>38830</v>
      </c>
      <c r="BN57" s="370"/>
      <c r="BO57" s="371" t="str">
        <f>IF(BN57="","",(VLOOKUP(BN57,'サイズ一覧(25年）'!$D:$AG,13,0)))</f>
        <v/>
      </c>
      <c r="BP57" s="496" t="str">
        <f>IF(BN57="","",VLOOKUP(BN57,'サイズ一覧(25年）'!$D:$AQ,38,0))</f>
        <v/>
      </c>
      <c r="BQ57" s="585"/>
      <c r="BR57" s="585"/>
      <c r="BS57" s="583"/>
      <c r="BT57" s="548"/>
      <c r="BU57" s="548"/>
      <c r="BV57" s="548"/>
      <c r="BW57" s="181"/>
      <c r="BX57" s="181"/>
      <c r="BY57" s="181"/>
    </row>
    <row r="58" spans="1:78" s="134" customFormat="1" ht="21" customHeight="1">
      <c r="A58" s="255"/>
      <c r="B58" s="348"/>
      <c r="C58" s="355"/>
      <c r="D58" s="501" t="s">
        <v>419</v>
      </c>
      <c r="E58" s="502" t="s">
        <v>1749</v>
      </c>
      <c r="F58" s="502" t="str">
        <f>IF(E58="","",(VLOOKUP(E58,'サイズ一覧(25年）'!$D:$AG,13,0)))</f>
        <v>★◇⑨</v>
      </c>
      <c r="G58" s="503">
        <f>IF(E58="","",VLOOKUP(E58,'サイズ一覧(25年）'!$D:$AQ,38,0))</f>
        <v>68750</v>
      </c>
      <c r="H58" s="504" t="s">
        <v>1154</v>
      </c>
      <c r="I58" s="502" t="str">
        <f>IF(H58="","",(VLOOKUP(H58,'サイズ一覧(25年）'!$D:$AG,13,0)))</f>
        <v>△★◇</v>
      </c>
      <c r="J58" s="503">
        <f>IF(H58="","",VLOOKUP(H58,'サイズ一覧(25年）'!$D:$AQ,38,0))</f>
        <v>63030</v>
      </c>
      <c r="K58" s="502"/>
      <c r="L58" s="502" t="str">
        <f>IF(K58="","",(VLOOKUP(K58,'サイズ一覧(25年）'!$D:$AG,13,0)))</f>
        <v/>
      </c>
      <c r="M58" s="505" t="str">
        <f>IF(K58="","",VLOOKUP(K58,'サイズ一覧(25年）'!$D:$AQ,38,0))</f>
        <v/>
      </c>
      <c r="N58" s="506"/>
      <c r="O58" s="502" t="str">
        <f>IF(N58="","",(VLOOKUP(N58,'サイズ一覧(25年）'!$D:$AG,13,0)))</f>
        <v/>
      </c>
      <c r="P58" s="503" t="str">
        <f>IF(N58="","",VLOOKUP(N58,'サイズ一覧(25年）'!$D:$AQ,38,0))</f>
        <v/>
      </c>
      <c r="Q58" s="175"/>
      <c r="R58" s="175"/>
      <c r="S58" s="175"/>
      <c r="T58" s="175"/>
      <c r="U58" s="175"/>
      <c r="V58" s="175"/>
      <c r="W58" s="175"/>
      <c r="X58" s="182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319"/>
      <c r="AJ58" s="320"/>
      <c r="AK58" s="388" t="s">
        <v>136</v>
      </c>
      <c r="AL58" s="389" t="s">
        <v>749</v>
      </c>
      <c r="AM58" s="432" t="s">
        <v>897</v>
      </c>
      <c r="AN58" s="351" t="str">
        <f>IF(AM58="","",(VLOOKUP(AM58,'サイズ一覧(25年）'!$D:$AG,13,0)))</f>
        <v>★</v>
      </c>
      <c r="AO58" s="391">
        <f>IF(AM58="","",VLOOKUP(AM58,'サイズ一覧(25年）'!$D:$AQ,38,0))</f>
        <v>54230</v>
      </c>
      <c r="AP58" s="353"/>
      <c r="AQ58" s="351" t="str">
        <f>IF(AP58="","",(VLOOKUP(AP58,'サイズ一覧(25年）'!$D:$AG,13,0)))</f>
        <v/>
      </c>
      <c r="AR58" s="369" t="str">
        <f>IF(AP58="","",VLOOKUP(AP58,'サイズ一覧(25年）'!$D:$AQ,38,0))</f>
        <v/>
      </c>
      <c r="AS58" s="62"/>
      <c r="AT58" s="466">
        <v>20</v>
      </c>
      <c r="AU58" s="649">
        <v>50</v>
      </c>
      <c r="AV58" s="492" t="s">
        <v>1310</v>
      </c>
      <c r="AW58" s="588" t="s">
        <v>906</v>
      </c>
      <c r="AX58" s="566" t="s">
        <v>1304</v>
      </c>
      <c r="AY58" s="567" t="str">
        <f>IF(AX58="","",(VLOOKUP(AX58,'サイズ一覧(25年）'!$D:$AG,13,0)))</f>
        <v>★●</v>
      </c>
      <c r="AZ58" s="360">
        <f>IF(AX58="","",VLOOKUP(AX58,'サイズ一覧(25年）'!$D:$AQ,38,0))</f>
        <v>82830</v>
      </c>
      <c r="BA58" s="192"/>
      <c r="BB58" s="63"/>
      <c r="BC58" s="181"/>
      <c r="BG58" s="62"/>
      <c r="BH58" s="328"/>
      <c r="BI58" s="868" t="s">
        <v>386</v>
      </c>
      <c r="BJ58" s="869" t="s">
        <v>387</v>
      </c>
      <c r="BK58" s="804" t="s">
        <v>991</v>
      </c>
      <c r="BL58" s="774" t="str">
        <f>IF(BK58="","",(VLOOKUP(BK58,'サイズ一覧(25年）'!$D:$AG,13,0)))</f>
        <v/>
      </c>
      <c r="BM58" s="898">
        <f>IF(BK58="","",VLOOKUP(BK58,'サイズ一覧(25年）'!$D:$AQ,38,0))</f>
        <v>40810</v>
      </c>
      <c r="BN58" s="871"/>
      <c r="BO58" s="872" t="str">
        <f>IF(BN58="","",(VLOOKUP(BN58,'サイズ一覧(25年）'!$D:$AG,13,0)))</f>
        <v/>
      </c>
      <c r="BP58" s="898" t="str">
        <f>IF(BN58="","",VLOOKUP(BN58,'サイズ一覧(25年）'!$D:$AQ,38,0))</f>
        <v/>
      </c>
      <c r="BQ58" s="585"/>
      <c r="BR58" s="585"/>
      <c r="BS58" s="583"/>
      <c r="BT58" s="548"/>
      <c r="BU58" s="548"/>
      <c r="BV58" s="548"/>
      <c r="BW58" s="181"/>
      <c r="BX58" s="181"/>
      <c r="BY58" s="181"/>
    </row>
    <row r="59" spans="1:78" s="134" customFormat="1" ht="21" customHeight="1">
      <c r="A59" s="255"/>
      <c r="B59" s="348"/>
      <c r="C59" s="740" t="s">
        <v>417</v>
      </c>
      <c r="D59" s="704" t="s">
        <v>500</v>
      </c>
      <c r="E59" s="693" t="s">
        <v>1746</v>
      </c>
      <c r="F59" s="693" t="str">
        <f>IF(E59="","",(VLOOKUP(E59,'サイズ一覧(25年）'!$D:$AG,13,0)))</f>
        <v>★◇⑨</v>
      </c>
      <c r="G59" s="704">
        <f>IF(E59="","",VLOOKUP(E59,'サイズ一覧(25年）'!$D:$AQ,38,0))</f>
        <v>72270</v>
      </c>
      <c r="H59" s="775" t="s">
        <v>1819</v>
      </c>
      <c r="I59" s="693" t="str">
        <f>IF(H59="","",(VLOOKUP(H59,'サイズ一覧(25年）'!$D:$AG,13,0)))</f>
        <v>△★◇</v>
      </c>
      <c r="J59" s="704">
        <f>IF(H59="","",VLOOKUP(H59,'サイズ一覧(25年）'!$D:$AQ,38,0))</f>
        <v>66330</v>
      </c>
      <c r="K59" s="693"/>
      <c r="L59" s="693" t="str">
        <f>IF(K59="","",(VLOOKUP(K59,'サイズ一覧(25年）'!$D:$AG,13,0)))</f>
        <v/>
      </c>
      <c r="M59" s="693" t="str">
        <f>IF(K59="","",VLOOKUP(K59,'サイズ一覧(25年）'!$D:$AQ,38,0))</f>
        <v/>
      </c>
      <c r="N59" s="692"/>
      <c r="O59" s="693" t="str">
        <f>IF(N59="","",(VLOOKUP(N59,'サイズ一覧(25年）'!$D:$AG,13,0)))</f>
        <v/>
      </c>
      <c r="P59" s="704" t="str">
        <f>IF(N59="","",VLOOKUP(N59,'サイズ一覧(25年）'!$D:$AQ,38,0))</f>
        <v/>
      </c>
      <c r="Q59" s="175"/>
      <c r="R59" s="136" t="s">
        <v>1632</v>
      </c>
      <c r="S59" s="179"/>
      <c r="T59" s="196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1"/>
      <c r="AF59" s="181"/>
      <c r="AG59" s="181"/>
      <c r="AH59" s="175"/>
      <c r="AI59" s="319"/>
      <c r="AJ59" s="320"/>
      <c r="AK59" s="814" t="s">
        <v>817</v>
      </c>
      <c r="AL59" s="734" t="s">
        <v>956</v>
      </c>
      <c r="AM59" s="729" t="s">
        <v>1439</v>
      </c>
      <c r="AN59" s="703" t="str">
        <f>IF(AM59="","",(VLOOKUP(AM59,'サイズ一覧(25年）'!$D:$AG,13,0)))</f>
        <v>★</v>
      </c>
      <c r="AO59" s="732">
        <f>IF(AM59="","",VLOOKUP(AM59,'サイズ一覧(25年）'!$D:$AQ,38,0))</f>
        <v>56650</v>
      </c>
      <c r="AP59" s="738"/>
      <c r="AQ59" s="736" t="str">
        <f>IF(AP59="","",(VLOOKUP(AP59,'サイズ一覧(25年）'!$D:$AG,13,0)))</f>
        <v/>
      </c>
      <c r="AR59" s="739" t="str">
        <f>IF(AP59="","",VLOOKUP(AP59,'サイズ一覧(25年）'!$D:$AQ,38,0))</f>
        <v/>
      </c>
      <c r="AS59" s="62"/>
      <c r="AU59" s="162"/>
      <c r="AV59" s="197" t="s">
        <v>1335</v>
      </c>
      <c r="BG59" s="62"/>
      <c r="BH59" s="328"/>
      <c r="BI59" s="289" t="s">
        <v>388</v>
      </c>
      <c r="BJ59" s="290" t="s">
        <v>389</v>
      </c>
      <c r="BK59" s="291" t="s">
        <v>992</v>
      </c>
      <c r="BL59" s="292" t="str">
        <f>IF(BK59="","",(VLOOKUP(BK59,'サイズ一覧(25年）'!$D:$AG,13,0)))</f>
        <v/>
      </c>
      <c r="BM59" s="522">
        <f>IF(BK59="","",VLOOKUP(BK59,'サイズ一覧(25年）'!$D:$AQ,38,0))</f>
        <v>35310</v>
      </c>
      <c r="BN59" s="296"/>
      <c r="BO59" s="297" t="str">
        <f>IF(BN59="","",(VLOOKUP(BN59,'サイズ一覧(25年）'!$D:$AG,13,0)))</f>
        <v/>
      </c>
      <c r="BP59" s="522" t="str">
        <f>IF(BN59="","",VLOOKUP(BN59,'サイズ一覧(25年）'!$D:$AQ,38,0))</f>
        <v/>
      </c>
      <c r="BQ59" s="585"/>
      <c r="BR59" s="585"/>
      <c r="BS59" s="583"/>
      <c r="BT59" s="548"/>
      <c r="BU59" s="548"/>
      <c r="BV59" s="548"/>
      <c r="BW59" s="181"/>
      <c r="BX59" s="181"/>
      <c r="BY59" s="548"/>
    </row>
    <row r="60" spans="1:78" s="134" customFormat="1" ht="21" customHeight="1">
      <c r="A60" s="255"/>
      <c r="B60" s="340"/>
      <c r="C60" s="388" t="s">
        <v>1466</v>
      </c>
      <c r="D60" s="354" t="s">
        <v>529</v>
      </c>
      <c r="E60" s="352"/>
      <c r="F60" s="352" t="str">
        <f>IF(E60="","",(VLOOKUP(E60,'サイズ一覧(25年）'!$D:$AG,13,0)))</f>
        <v/>
      </c>
      <c r="G60" s="354" t="str">
        <f>IF(E60="","",VLOOKUP(E60,'サイズ一覧(25年）'!$D:$AQ,38,0))</f>
        <v/>
      </c>
      <c r="H60" s="518" t="s">
        <v>1820</v>
      </c>
      <c r="I60" s="352" t="str">
        <f>IF(H60="","",(VLOOKUP(H60,'サイズ一覧(25年）'!$D:$AG,13,0)))</f>
        <v>◇</v>
      </c>
      <c r="J60" s="354">
        <f>IF(H60="","",VLOOKUP(H60,'サイズ一覧(25年）'!$D:$AQ,38,0))</f>
        <v>73700</v>
      </c>
      <c r="K60" s="352"/>
      <c r="L60" s="352" t="str">
        <f>IF(K60="","",(VLOOKUP(K60,'サイズ一覧(25年）'!$D:$AG,13,0)))</f>
        <v/>
      </c>
      <c r="M60" s="352" t="str">
        <f>IF(K60="","",VLOOKUP(K60,'サイズ一覧(25年）'!$D:$AQ,38,0))</f>
        <v/>
      </c>
      <c r="N60" s="366"/>
      <c r="O60" s="352" t="str">
        <f>IF(N60="","",(VLOOKUP(N60,'サイズ一覧(25年）'!$D:$AG,13,0)))</f>
        <v/>
      </c>
      <c r="P60" s="354" t="str">
        <f>IF(N60="","",VLOOKUP(N60,'サイズ一覧(25年）'!$D:$AQ,38,0))</f>
        <v/>
      </c>
      <c r="Q60" s="175"/>
      <c r="R60" s="1030" t="s">
        <v>413</v>
      </c>
      <c r="S60" s="1030" t="s">
        <v>414</v>
      </c>
      <c r="T60" s="1027" t="s">
        <v>937</v>
      </c>
      <c r="U60" s="992"/>
      <c r="V60" s="1027" t="s">
        <v>587</v>
      </c>
      <c r="W60" s="1023"/>
      <c r="X60" s="1024"/>
      <c r="Y60" s="1027" t="s">
        <v>587</v>
      </c>
      <c r="Z60" s="1013"/>
      <c r="AA60" s="992"/>
      <c r="AB60" s="1027" t="s">
        <v>587</v>
      </c>
      <c r="AC60" s="1013"/>
      <c r="AD60" s="992"/>
      <c r="AE60" s="1027" t="s">
        <v>587</v>
      </c>
      <c r="AF60" s="1013"/>
      <c r="AG60" s="992"/>
      <c r="AH60" s="175"/>
      <c r="AI60" s="319"/>
      <c r="AJ60" s="311"/>
      <c r="AK60" s="266" t="s">
        <v>137</v>
      </c>
      <c r="AL60" s="359" t="s">
        <v>749</v>
      </c>
      <c r="AM60" s="358" t="s">
        <v>898</v>
      </c>
      <c r="AN60" s="268" t="str">
        <f>IF(AM60="","",(VLOOKUP(AM60,'サイズ一覧(25年）'!$D:$AG,13,0)))</f>
        <v/>
      </c>
      <c r="AO60" s="360">
        <f>IF(AM60="","",VLOOKUP(AM60,'サイズ一覧(25年）'!$D:$AQ,38,0))</f>
        <v>63250</v>
      </c>
      <c r="AP60" s="362"/>
      <c r="AQ60" s="268" t="str">
        <f>IF(AP60="","",(VLOOKUP(AP60,'サイズ一覧(25年）'!$D:$AG,13,0)))</f>
        <v/>
      </c>
      <c r="AR60" s="363" t="str">
        <f>IF(AP60="","",VLOOKUP(AP60,'サイズ一覧(25年）'!$D:$AQ,38,0))</f>
        <v/>
      </c>
      <c r="AS60" s="62"/>
      <c r="AU60" s="162"/>
      <c r="AV60" s="134" t="s">
        <v>517</v>
      </c>
      <c r="BA60" s="196"/>
      <c r="BB60" s="181"/>
      <c r="BC60" s="181"/>
      <c r="BG60" s="62"/>
      <c r="BH60" s="328"/>
      <c r="BI60" s="690" t="s">
        <v>391</v>
      </c>
      <c r="BJ60" s="691" t="s">
        <v>392</v>
      </c>
      <c r="BK60" s="692" t="s">
        <v>993</v>
      </c>
      <c r="BL60" s="693" t="str">
        <f>IF(BK60="","",(VLOOKUP(BK60,'サイズ一覧(25年）'!$D:$AG,13,0)))</f>
        <v/>
      </c>
      <c r="BM60" s="787">
        <f>IF(BK60="","",VLOOKUP(BK60,'サイズ一覧(25年）'!$D:$AQ,38,0))</f>
        <v>37510</v>
      </c>
      <c r="BN60" s="697"/>
      <c r="BO60" s="698" t="str">
        <f>IF(BN60="","",(VLOOKUP(BN60,'サイズ一覧(25年）'!$D:$AG,13,0)))</f>
        <v/>
      </c>
      <c r="BP60" s="787" t="str">
        <f>IF(BN60="","",VLOOKUP(BN60,'サイズ一覧(25年）'!$D:$AQ,38,0))</f>
        <v/>
      </c>
      <c r="BQ60" s="585"/>
      <c r="BR60" s="585"/>
      <c r="BS60" s="583"/>
      <c r="BT60" s="181"/>
      <c r="BU60" s="181"/>
      <c r="BV60" s="181"/>
      <c r="BW60" s="589"/>
      <c r="BX60" s="589"/>
      <c r="BY60" s="590"/>
    </row>
    <row r="61" spans="1:78" s="134" customFormat="1" ht="21" customHeight="1">
      <c r="A61" s="255"/>
      <c r="B61" s="348">
        <v>50</v>
      </c>
      <c r="C61" s="667" t="s">
        <v>1467</v>
      </c>
      <c r="D61" s="668" t="s">
        <v>289</v>
      </c>
      <c r="E61" s="707" t="s">
        <v>1754</v>
      </c>
      <c r="F61" s="707" t="str">
        <f>IF(E61="","",(VLOOKUP(E61,'サイズ一覧(25年）'!$D:$AG,13,0)))</f>
        <v>⑩</v>
      </c>
      <c r="G61" s="671">
        <f>IF(E61="","",VLOOKUP(E61,'サイズ一覧(25年）'!$D:$AQ,38,0))</f>
        <v>62480</v>
      </c>
      <c r="H61" s="705" t="s">
        <v>1838</v>
      </c>
      <c r="I61" s="707" t="str">
        <f>IF(H61="","",(VLOOKUP(H61,'サイズ一覧(25年）'!$D:$AG,13,0)))</f>
        <v/>
      </c>
      <c r="J61" s="671">
        <f>IF(H61="","",VLOOKUP(H61,'サイズ一覧(25年）'!$D:$AQ,38,0))</f>
        <v>58740</v>
      </c>
      <c r="K61" s="707"/>
      <c r="L61" s="707" t="str">
        <f>IF(K61="","",(VLOOKUP(K61,'サイズ一覧(25年）'!$D:$AG,13,0)))</f>
        <v/>
      </c>
      <c r="M61" s="671" t="str">
        <f>IF(K61="","",VLOOKUP(K61,'サイズ一覧(25年）'!$D:$AQ,38,0))</f>
        <v/>
      </c>
      <c r="N61" s="709"/>
      <c r="O61" s="707" t="str">
        <f>IF(N61="","",(VLOOKUP(N61,'サイズ一覧(25年）'!$D:$AG,13,0)))</f>
        <v/>
      </c>
      <c r="P61" s="671" t="str">
        <f>IF(N61="","",VLOOKUP(N61,'サイズ一覧(25年）'!$D:$AQ,38,0))</f>
        <v/>
      </c>
      <c r="Q61" s="175"/>
      <c r="R61" s="996"/>
      <c r="S61" s="996"/>
      <c r="T61" s="993"/>
      <c r="U61" s="994"/>
      <c r="V61" s="1033" t="s">
        <v>1728</v>
      </c>
      <c r="W61" s="1025"/>
      <c r="X61" s="1026"/>
      <c r="Y61" s="1033" t="s">
        <v>1247</v>
      </c>
      <c r="Z61" s="1016"/>
      <c r="AA61" s="994"/>
      <c r="AB61" s="1033" t="s">
        <v>670</v>
      </c>
      <c r="AC61" s="1016"/>
      <c r="AD61" s="994"/>
      <c r="AE61" s="1033" t="s">
        <v>466</v>
      </c>
      <c r="AF61" s="1016"/>
      <c r="AG61" s="994"/>
      <c r="AH61" s="175"/>
      <c r="AI61" s="319"/>
      <c r="AJ61" s="276">
        <v>60</v>
      </c>
      <c r="AK61" s="712" t="s">
        <v>1283</v>
      </c>
      <c r="AL61" s="741" t="s">
        <v>942</v>
      </c>
      <c r="AM61" s="815" t="s">
        <v>1436</v>
      </c>
      <c r="AN61" s="745" t="str">
        <f>IF(AM61="","",(VLOOKUP(AM61,'サイズ一覧(25年）'!$D:$AG,13,0)))</f>
        <v>★</v>
      </c>
      <c r="AO61" s="816">
        <f>IF(AM61="","",VLOOKUP(AM61,'サイズ一覧(25年）'!$D:$AQ,38,0))</f>
        <v>43560</v>
      </c>
      <c r="AP61" s="744"/>
      <c r="AQ61" s="745" t="str">
        <f>IF(AP61="","",(VLOOKUP(AP61,'サイズ一覧(25年）'!$D:$AG,13,0)))</f>
        <v/>
      </c>
      <c r="AR61" s="746" t="str">
        <f>IF(AP61="","",VLOOKUP(AP61,'サイズ一覧(25年）'!$D:$AQ,38,0))</f>
        <v/>
      </c>
      <c r="AS61" s="62"/>
      <c r="AU61" s="162"/>
      <c r="BG61" s="62"/>
      <c r="BH61" s="328"/>
      <c r="BI61" s="472" t="s">
        <v>394</v>
      </c>
      <c r="BJ61" s="473" t="s">
        <v>342</v>
      </c>
      <c r="BK61" s="386" t="s">
        <v>994</v>
      </c>
      <c r="BL61" s="269" t="str">
        <f>IF(BK61="","",(VLOOKUP(BK61,'サイズ一覧(25年）'!$D:$AG,13,0)))</f>
        <v/>
      </c>
      <c r="BM61" s="531">
        <f>IF(BK61="","",VLOOKUP(BK61,'サイズ一覧(25年）'!$D:$AQ,38,0))</f>
        <v>38940</v>
      </c>
      <c r="BN61" s="475"/>
      <c r="BO61" s="476" t="str">
        <f>IF(BN61="","",(VLOOKUP(BN61,'サイズ一覧(25年）'!$D:$AG,13,0)))</f>
        <v/>
      </c>
      <c r="BP61" s="531" t="str">
        <f>IF(BN61="","",VLOOKUP(BN61,'サイズ一覧(25年）'!$D:$AQ,38,0))</f>
        <v/>
      </c>
      <c r="BQ61" s="585"/>
      <c r="BR61" s="585"/>
      <c r="BS61" s="583"/>
      <c r="BT61" s="181"/>
      <c r="BU61" s="181"/>
      <c r="BV61" s="181"/>
      <c r="BW61" s="593"/>
      <c r="BX61" s="593"/>
      <c r="BY61" s="548"/>
    </row>
    <row r="62" spans="1:78" s="134" customFormat="1" ht="21" customHeight="1">
      <c r="A62" s="255"/>
      <c r="B62" s="181"/>
      <c r="C62" s="388" t="s">
        <v>531</v>
      </c>
      <c r="D62" s="350" t="s">
        <v>286</v>
      </c>
      <c r="E62" s="351" t="s">
        <v>1753</v>
      </c>
      <c r="F62" s="351" t="str">
        <f>IF(E62="","",(VLOOKUP(E62,'サイズ一覧(25年）'!$D:$AG,13,0)))</f>
        <v>⑨</v>
      </c>
      <c r="G62" s="354">
        <f>IF(E62="","",VLOOKUP(E62,'サイズ一覧(25年）'!$D:$AQ,38,0))</f>
        <v>65670</v>
      </c>
      <c r="H62" s="389" t="s">
        <v>1158</v>
      </c>
      <c r="I62" s="351" t="str">
        <f>IF(H62="","",(VLOOKUP(H62,'サイズ一覧(25年）'!$D:$AG,13,0)))</f>
        <v/>
      </c>
      <c r="J62" s="354">
        <f>IF(H62="","",VLOOKUP(H62,'サイズ一覧(25年）'!$D:$AQ,38,0))</f>
        <v>61820</v>
      </c>
      <c r="K62" s="351"/>
      <c r="L62" s="351" t="str">
        <f>IF(K62="","",(VLOOKUP(K62,'サイズ一覧(25年）'!$D:$AG,13,0)))</f>
        <v/>
      </c>
      <c r="M62" s="352" t="str">
        <f>IF(K62="","",VLOOKUP(K62,'サイズ一覧(25年）'!$D:$AQ,38,0))</f>
        <v/>
      </c>
      <c r="N62" s="353"/>
      <c r="O62" s="351" t="str">
        <f>IF(N62="","",(VLOOKUP(N62,'サイズ一覧(25年）'!$D:$AG,13,0)))</f>
        <v/>
      </c>
      <c r="P62" s="354" t="str">
        <f>IF(N62="","",VLOOKUP(N62,'サイズ一覧(25年）'!$D:$AQ,38,0))</f>
        <v/>
      </c>
      <c r="Q62" s="175"/>
      <c r="R62" s="591">
        <v>15</v>
      </c>
      <c r="S62" s="592">
        <v>70</v>
      </c>
      <c r="T62" s="432" t="s">
        <v>82</v>
      </c>
      <c r="U62" s="351" t="s">
        <v>369</v>
      </c>
      <c r="V62" s="398"/>
      <c r="W62" s="395" t="str">
        <f>IF(V62="","",(VLOOKUP(V62,'サイズ一覧(25年）'!$D:$AG,13,0)))</f>
        <v/>
      </c>
      <c r="X62" s="424" t="str">
        <f>IF(V62="","",VLOOKUP(V62,'サイズ一覧(25年）'!$D:$AQ,38,0))</f>
        <v/>
      </c>
      <c r="Y62" s="398" t="s">
        <v>1215</v>
      </c>
      <c r="Z62" s="395" t="str">
        <f>IF(Y62="","",(VLOOKUP(Y62,'サイズ一覧(25年）'!$D:$AG,13,0)))</f>
        <v/>
      </c>
      <c r="AA62" s="424">
        <f>IF(Y62="","",VLOOKUP(Y62,'サイズ一覧(25年）'!$D:$AQ,38,0))</f>
        <v>27390</v>
      </c>
      <c r="AB62" s="398"/>
      <c r="AC62" s="395" t="str">
        <f>IF(AB62="","",(VLOOKUP(AB62,'サイズ一覧(25年）'!$D:$AG,13,0)))</f>
        <v/>
      </c>
      <c r="AD62" s="424" t="str">
        <f>IF(AB62="","",VLOOKUP(AB62,'サイズ一覧(25年）'!$D:$AQ,38,0))</f>
        <v/>
      </c>
      <c r="AE62" s="398"/>
      <c r="AF62" s="395" t="str">
        <f>IF(AE62="","",(VLOOKUP(AE62,'サイズ一覧(25年）'!$D:$AG,13,0)))</f>
        <v/>
      </c>
      <c r="AG62" s="425" t="str">
        <f>IF(AE62="","",VLOOKUP(AE62,'サイズ一覧(25年）'!$D:$AQ,38,0))</f>
        <v/>
      </c>
      <c r="AH62" s="175"/>
      <c r="AI62" s="275">
        <v>18</v>
      </c>
      <c r="AJ62" s="320">
        <v>55</v>
      </c>
      <c r="AK62" s="355" t="s">
        <v>421</v>
      </c>
      <c r="AL62" s="393" t="s">
        <v>419</v>
      </c>
      <c r="AM62" s="394" t="s">
        <v>695</v>
      </c>
      <c r="AN62" s="395" t="str">
        <f>IF(AM62="","",(VLOOKUP(AM62,'サイズ一覧(25年）'!$D:$AG,13,0)))</f>
        <v>△</v>
      </c>
      <c r="AO62" s="396">
        <f>IF(AM62="","",VLOOKUP(AM62,'サイズ一覧(25年）'!$D:$AQ,38,0))</f>
        <v>43340</v>
      </c>
      <c r="AP62" s="398"/>
      <c r="AQ62" s="395" t="str">
        <f>IF(AP62="","",(VLOOKUP(AP62,'サイズ一覧(25年）'!$D:$AG,13,0)))</f>
        <v/>
      </c>
      <c r="AR62" s="399" t="str">
        <f>IF(AP62="","",VLOOKUP(AP62,'サイズ一覧(25年）'!$D:$AQ,38,0))</f>
        <v/>
      </c>
      <c r="AS62" s="587"/>
      <c r="AU62" s="162"/>
      <c r="BG62" s="587"/>
      <c r="BH62" s="328"/>
      <c r="BI62" s="786" t="s">
        <v>396</v>
      </c>
      <c r="BJ62" s="817" t="s">
        <v>995</v>
      </c>
      <c r="BK62" s="818"/>
      <c r="BL62" s="819" t="str">
        <f>IF(BK62="","",(VLOOKUP(BK62,'サイズ一覧(25年）'!$D:$AG,13,0)))</f>
        <v/>
      </c>
      <c r="BM62" s="820" t="str">
        <f>IF(BK62="","",VLOOKUP(BK62,'サイズ一覧(25年）'!$D:$AQ,38,0))</f>
        <v/>
      </c>
      <c r="BN62" s="818" t="s">
        <v>996</v>
      </c>
      <c r="BO62" s="819" t="str">
        <f>IF(BN62="","",(VLOOKUP(BN62,'サイズ一覧(25年）'!$D:$AG,13,0)))</f>
        <v>△</v>
      </c>
      <c r="BP62" s="820">
        <f>IF(BN62="","",VLOOKUP(BN62,'サイズ一覧(25年）'!$D:$AQ,38,0))</f>
        <v>32340</v>
      </c>
      <c r="BQ62" s="585"/>
      <c r="BR62" s="585"/>
      <c r="BS62" s="583"/>
      <c r="BT62" s="593"/>
      <c r="BU62" s="593"/>
      <c r="BV62" s="586"/>
      <c r="BW62" s="584"/>
      <c r="BX62" s="584"/>
      <c r="BY62" s="583"/>
    </row>
    <row r="63" spans="1:78" s="134" customFormat="1" ht="21" customHeight="1">
      <c r="A63" s="255"/>
      <c r="B63" s="348"/>
      <c r="C63" s="700" t="s">
        <v>532</v>
      </c>
      <c r="D63" s="772" t="s">
        <v>533</v>
      </c>
      <c r="E63" s="736"/>
      <c r="F63" s="736" t="str">
        <f>IF(E63="","",(VLOOKUP(E63,'サイズ一覧(25年）'!$D:$AG,13,0)))</f>
        <v/>
      </c>
      <c r="G63" s="773" t="str">
        <f>IF(E63="","",VLOOKUP(E63,'サイズ一覧(25年）'!$D:$AQ,38,0))</f>
        <v/>
      </c>
      <c r="H63" s="734" t="s">
        <v>1821</v>
      </c>
      <c r="I63" s="736" t="str">
        <f>IF(H63="","",(VLOOKUP(H63,'サイズ一覧(25年）'!$D:$AG,13,0)))</f>
        <v>△◇</v>
      </c>
      <c r="J63" s="773">
        <f>IF(H63="","",VLOOKUP(H63,'サイズ一覧(25年）'!$D:$AQ,38,0))</f>
        <v>62150</v>
      </c>
      <c r="K63" s="736"/>
      <c r="L63" s="736" t="str">
        <f>IF(K63="","",(VLOOKUP(K63,'サイズ一覧(25年）'!$D:$AG,13,0)))</f>
        <v/>
      </c>
      <c r="M63" s="774" t="str">
        <f>IF(K63="","",VLOOKUP(K63,'サイズ一覧(25年）'!$D:$AQ,38,0))</f>
        <v/>
      </c>
      <c r="N63" s="738"/>
      <c r="O63" s="703" t="str">
        <f>IF(N63="","",(VLOOKUP(N63,'サイズ一覧(25年）'!$D:$AG,13,0)))</f>
        <v/>
      </c>
      <c r="P63" s="704" t="str">
        <f>IF(N63="","",VLOOKUP(N63,'サイズ一覧(25年）'!$D:$AQ,38,0))</f>
        <v/>
      </c>
      <c r="Q63" s="175"/>
      <c r="R63" s="594"/>
      <c r="S63" s="595"/>
      <c r="T63" s="729" t="s">
        <v>83</v>
      </c>
      <c r="U63" s="703" t="s">
        <v>522</v>
      </c>
      <c r="V63" s="702"/>
      <c r="W63" s="703" t="str">
        <f>IF(V63="","",(VLOOKUP(V63,'サイズ一覧(25年）'!$D:$AG,13,0)))</f>
        <v/>
      </c>
      <c r="X63" s="693" t="str">
        <f>IF(V63="","",VLOOKUP(V63,'サイズ一覧(25年）'!$D:$AQ,38,0))</f>
        <v/>
      </c>
      <c r="Y63" s="702"/>
      <c r="Z63" s="703" t="str">
        <f>IF(Y63="","",(VLOOKUP(Y63,'サイズ一覧(25年）'!$D:$AG,13,0)))</f>
        <v/>
      </c>
      <c r="AA63" s="693" t="str">
        <f>IF(Y63="","",VLOOKUP(Y63,'サイズ一覧(25年）'!$D:$AQ,38,0))</f>
        <v/>
      </c>
      <c r="AB63" s="702"/>
      <c r="AC63" s="703" t="str">
        <f>IF(AB63="","",(VLOOKUP(AB63,'サイズ一覧(25年）'!$D:$AG,13,0)))</f>
        <v/>
      </c>
      <c r="AD63" s="693" t="str">
        <f>IF(AB63="","",VLOOKUP(AB63,'サイズ一覧(25年）'!$D:$AQ,38,0))</f>
        <v/>
      </c>
      <c r="AE63" s="702" t="s">
        <v>545</v>
      </c>
      <c r="AF63" s="703" t="str">
        <f>IF(AE63="","",(VLOOKUP(AE63,'サイズ一覧(25年）'!$D:$AG,13,0)))</f>
        <v>△</v>
      </c>
      <c r="AG63" s="704">
        <f>IF(AE63="","",VLOOKUP(AE63,'サイズ一覧(25年）'!$D:$AQ,38,0))</f>
        <v>26620</v>
      </c>
      <c r="AH63" s="175"/>
      <c r="AI63" s="328"/>
      <c r="AJ63" s="320"/>
      <c r="AK63" s="733"/>
      <c r="AL63" s="684" t="s">
        <v>1807</v>
      </c>
      <c r="AM63" s="683" t="s">
        <v>1808</v>
      </c>
      <c r="AN63" s="685" t="str">
        <f>IF(AM63="","",(VLOOKUP(AM63,'サイズ一覧(25年）'!$D:$AG,13,0)))</f>
        <v/>
      </c>
      <c r="AO63" s="686">
        <f>IF(AM63="","",VLOOKUP(AM63,'サイズ一覧(25年）'!$D:$AQ,38,0))</f>
        <v>45870</v>
      </c>
      <c r="AP63" s="688"/>
      <c r="AQ63" s="685" t="str">
        <f>IF(AP63="","",(VLOOKUP(AP63,'サイズ一覧(25年）'!$D:$AG,13,0)))</f>
        <v/>
      </c>
      <c r="AR63" s="689" t="str">
        <f>IF(AP63="","",VLOOKUP(AP63,'サイズ一覧(25年）'!$D:$AQ,38,0))</f>
        <v/>
      </c>
      <c r="AS63" s="62"/>
      <c r="AU63" s="162"/>
      <c r="BA63" s="577"/>
      <c r="BB63" s="583"/>
      <c r="BC63" s="583"/>
      <c r="BG63" s="62"/>
      <c r="BH63" s="310"/>
      <c r="BI63" s="530"/>
      <c r="BJ63" s="473" t="s">
        <v>997</v>
      </c>
      <c r="BK63" s="475" t="s">
        <v>998</v>
      </c>
      <c r="BL63" s="476" t="str">
        <f>IF(BK63="","",(VLOOKUP(BK63,'サイズ一覧(25年）'!$D:$AG,13,0)))</f>
        <v/>
      </c>
      <c r="BM63" s="531">
        <f>IF(BK63="","",VLOOKUP(BK63,'サイズ一覧(25年）'!$D:$AQ,38,0))</f>
        <v>35640</v>
      </c>
      <c r="BN63" s="475"/>
      <c r="BO63" s="476" t="str">
        <f>IF(BN63="","",(VLOOKUP(BN63,'サイズ一覧(25年）'!$D:$AG,13,0)))</f>
        <v/>
      </c>
      <c r="BP63" s="531" t="str">
        <f>IF(BN63="","",VLOOKUP(BN63,'サイズ一覧(25年）'!$D:$AQ,38,0))</f>
        <v/>
      </c>
      <c r="BQ63" s="585"/>
      <c r="BR63" s="585"/>
      <c r="BS63" s="583"/>
      <c r="BT63" s="593"/>
      <c r="BU63" s="593"/>
      <c r="BV63" s="586"/>
      <c r="BW63" s="584"/>
      <c r="BX63" s="584"/>
      <c r="BY63" s="583"/>
    </row>
    <row r="64" spans="1:78" s="134" customFormat="1" ht="21" customHeight="1">
      <c r="A64" s="255"/>
      <c r="B64" s="348"/>
      <c r="C64" s="349"/>
      <c r="D64" s="501" t="s">
        <v>969</v>
      </c>
      <c r="E64" s="502" t="s">
        <v>1752</v>
      </c>
      <c r="F64" s="502" t="str">
        <f>IF(E64="","",(VLOOKUP(E64,'サイズ一覧(25年）'!$D:$AG,13,0)))</f>
        <v>★◇⑨</v>
      </c>
      <c r="G64" s="503">
        <f>IF(E64="","",VLOOKUP(E64,'サイズ一覧(25年）'!$D:$AQ,38,0))</f>
        <v>67650</v>
      </c>
      <c r="H64" s="504"/>
      <c r="I64" s="502" t="str">
        <f>IF(H64="","",(VLOOKUP(H64,'サイズ一覧(25年）'!$D:$AG,13,0)))</f>
        <v/>
      </c>
      <c r="J64" s="503" t="str">
        <f>IF(H64="","",VLOOKUP(H64,'サイズ一覧(25年）'!$D:$AQ,38,0))</f>
        <v/>
      </c>
      <c r="K64" s="502"/>
      <c r="L64" s="502" t="str">
        <f>IF(K64="","",(VLOOKUP(K64,'サイズ一覧(25年）'!$D:$AG,13,0)))</f>
        <v/>
      </c>
      <c r="M64" s="505" t="str">
        <f>IF(K64="","",VLOOKUP(K64,'サイズ一覧(25年）'!$D:$AQ,38,0))</f>
        <v/>
      </c>
      <c r="N64" s="506"/>
      <c r="O64" s="502" t="str">
        <f>IF(N64="","",(VLOOKUP(N64,'サイズ一覧(25年）'!$D:$AG,13,0)))</f>
        <v/>
      </c>
      <c r="P64" s="503" t="str">
        <f>IF(N64="","",VLOOKUP(N64,'サイズ一覧(25年）'!$D:$AQ,38,0))</f>
        <v/>
      </c>
      <c r="Q64" s="175"/>
      <c r="R64" s="600"/>
      <c r="S64" s="601"/>
      <c r="T64" s="392" t="s">
        <v>84</v>
      </c>
      <c r="U64" s="502" t="s">
        <v>325</v>
      </c>
      <c r="V64" s="506"/>
      <c r="W64" s="502" t="str">
        <f>IF(V64="","",(VLOOKUP(V64,'サイズ一覧(25年）'!$D:$AG,13,0)))</f>
        <v/>
      </c>
      <c r="X64" s="505" t="str">
        <f>IF(V64="","",VLOOKUP(V64,'サイズ一覧(25年）'!$D:$AQ,38,0))</f>
        <v/>
      </c>
      <c r="Y64" s="506"/>
      <c r="Z64" s="502" t="str">
        <f>IF(Y64="","",(VLOOKUP(Y64,'サイズ一覧(25年）'!$D:$AG,13,0)))</f>
        <v/>
      </c>
      <c r="AA64" s="505" t="str">
        <f>IF(Y64="","",VLOOKUP(Y64,'サイズ一覧(25年）'!$D:$AQ,38,0))</f>
        <v/>
      </c>
      <c r="AB64" s="506"/>
      <c r="AC64" s="502" t="str">
        <f>IF(AB64="","",(VLOOKUP(AB64,'サイズ一覧(25年）'!$D:$AG,13,0)))</f>
        <v/>
      </c>
      <c r="AD64" s="505" t="str">
        <f>IF(AB64="","",VLOOKUP(AB64,'サイズ一覧(25年）'!$D:$AQ,38,0))</f>
        <v/>
      </c>
      <c r="AE64" s="506" t="s">
        <v>546</v>
      </c>
      <c r="AF64" s="502" t="str">
        <f>IF(AE64="","",(VLOOKUP(AE64,'サイズ一覧(25年）'!$D:$AG,13,0)))</f>
        <v>△</v>
      </c>
      <c r="AG64" s="503">
        <f>IF(AE64="","",VLOOKUP(AE64,'サイズ一覧(25年）'!$D:$AQ,38,0))</f>
        <v>27940</v>
      </c>
      <c r="AH64" s="175"/>
      <c r="AI64" s="319"/>
      <c r="AJ64" s="320"/>
      <c r="AK64" s="500" t="s">
        <v>130</v>
      </c>
      <c r="AL64" s="389" t="s">
        <v>500</v>
      </c>
      <c r="AM64" s="432" t="s">
        <v>426</v>
      </c>
      <c r="AN64" s="351" t="str">
        <f>IF(AM64="","",(VLOOKUP(AM64,'サイズ一覧(25年）'!$D:$AG,13,0)))</f>
        <v/>
      </c>
      <c r="AO64" s="391">
        <f>IF(AM64="","",VLOOKUP(AM64,'サイズ一覧(25年）'!$D:$AQ,38,0))</f>
        <v>47410</v>
      </c>
      <c r="AP64" s="353"/>
      <c r="AQ64" s="351" t="str">
        <f>IF(AP64="","",(VLOOKUP(AP64,'サイズ一覧(25年）'!$D:$AG,13,0)))</f>
        <v/>
      </c>
      <c r="AR64" s="369" t="str">
        <f>IF(AP64="","",VLOOKUP(AP64,'サイズ一覧(25年）'!$D:$AQ,38,0))</f>
        <v/>
      </c>
      <c r="AS64" s="62"/>
      <c r="AT64" s="607" t="s">
        <v>411</v>
      </c>
      <c r="AU64" s="162"/>
      <c r="AV64" s="607"/>
      <c r="AW64" s="133"/>
      <c r="AX64" s="133"/>
      <c r="AY64" s="133"/>
      <c r="AZ64" s="133"/>
      <c r="BG64" s="62"/>
      <c r="BH64" s="275">
        <v>17</v>
      </c>
      <c r="BI64" s="811" t="s">
        <v>984</v>
      </c>
      <c r="BJ64" s="821" t="s">
        <v>1134</v>
      </c>
      <c r="BK64" s="822" t="s">
        <v>1131</v>
      </c>
      <c r="BL64" s="819" t="str">
        <f>IF(BK64="","",(VLOOKUP(BK64,'サイズ一覧(25年）'!$D:$AG,13,0)))</f>
        <v/>
      </c>
      <c r="BM64" s="820">
        <f>IF(BK64="","",VLOOKUP(BK64,'サイズ一覧(25年）'!$D:$AQ,38,0))</f>
        <v>45210</v>
      </c>
      <c r="BN64" s="822"/>
      <c r="BO64" s="823" t="str">
        <f>IF(BN64="","",(VLOOKUP(BN64,'サイズ一覧(25年）'!$D:$AG,13,0)))</f>
        <v/>
      </c>
      <c r="BP64" s="824" t="str">
        <f>IF(BN64="","",VLOOKUP(BN64,'サイズ一覧(25年）'!$D:$AQ,38,0))</f>
        <v/>
      </c>
      <c r="BQ64" s="585"/>
      <c r="BR64" s="585"/>
      <c r="BS64" s="583"/>
      <c r="BT64" s="593"/>
      <c r="BU64" s="593"/>
      <c r="BV64" s="181"/>
      <c r="BW64" s="584"/>
      <c r="BX64" s="584"/>
      <c r="BY64" s="583"/>
    </row>
    <row r="65" spans="1:78" s="134" customFormat="1" ht="21" customHeight="1">
      <c r="A65" s="255"/>
      <c r="B65" s="340"/>
      <c r="C65" s="740" t="s">
        <v>534</v>
      </c>
      <c r="D65" s="704" t="s">
        <v>467</v>
      </c>
      <c r="E65" s="693"/>
      <c r="F65" s="693" t="str">
        <f>IF(E65="","",(VLOOKUP(E65,'サイズ一覧(25年）'!$D:$AG,13,0)))</f>
        <v/>
      </c>
      <c r="G65" s="704" t="str">
        <f>IF(E65="","",VLOOKUP(E65,'サイズ一覧(25年）'!$D:$AQ,38,0))</f>
        <v/>
      </c>
      <c r="H65" s="775" t="s">
        <v>1839</v>
      </c>
      <c r="I65" s="693" t="str">
        <f>IF(H65="","",(VLOOKUP(H65,'サイズ一覧(25年）'!$D:$AG,13,0)))</f>
        <v>★◇</v>
      </c>
      <c r="J65" s="704">
        <f>IF(H65="","",VLOOKUP(H65,'サイズ一覧(25年）'!$D:$AQ,38,0))</f>
        <v>69190</v>
      </c>
      <c r="K65" s="693"/>
      <c r="L65" s="693" t="str">
        <f>IF(K65="","",(VLOOKUP(K65,'サイズ一覧(25年）'!$D:$AG,13,0)))</f>
        <v/>
      </c>
      <c r="M65" s="693" t="str">
        <f>IF(K65="","",VLOOKUP(K65,'サイズ一覧(25年）'!$D:$AQ,38,0))</f>
        <v/>
      </c>
      <c r="N65" s="692"/>
      <c r="O65" s="693" t="str">
        <f>IF(N65="","",(VLOOKUP(N65,'サイズ一覧(25年）'!$D:$AG,13,0)))</f>
        <v/>
      </c>
      <c r="P65" s="704" t="str">
        <f>IF(N65="","",VLOOKUP(N65,'サイズ一覧(25年）'!$D:$AQ,38,0))</f>
        <v/>
      </c>
      <c r="Q65" s="175"/>
      <c r="R65" s="525">
        <v>14</v>
      </c>
      <c r="S65" s="378">
        <v>70</v>
      </c>
      <c r="T65" s="771" t="s">
        <v>94</v>
      </c>
      <c r="U65" s="707" t="s">
        <v>330</v>
      </c>
      <c r="V65" s="709" t="s">
        <v>1806</v>
      </c>
      <c r="W65" s="707" t="str">
        <f>IF(V65="","",(VLOOKUP(V65,'サイズ一覧(25年）'!$D:$AG,13,0)))</f>
        <v>⑨</v>
      </c>
      <c r="X65" s="670">
        <f>IF(V65="","",VLOOKUP(V65,'サイズ一覧(25年）'!$D:$AQ,38,0))</f>
        <v>18810</v>
      </c>
      <c r="Y65" s="709" t="s">
        <v>1221</v>
      </c>
      <c r="Z65" s="707" t="str">
        <f>IF(Y65="","",(VLOOKUP(Y65,'サイズ一覧(25年）'!$D:$AG,13,0)))</f>
        <v/>
      </c>
      <c r="AA65" s="670">
        <f>IF(Y65="","",VLOOKUP(Y65,'サイズ一覧(25年）'!$D:$AQ,38,0))</f>
        <v>17820</v>
      </c>
      <c r="AB65" s="709" t="s">
        <v>659</v>
      </c>
      <c r="AC65" s="707" t="str">
        <f>IF(AB65="","",(VLOOKUP(AB65,'サイズ一覧(25年）'!$D:$AG,13,0)))</f>
        <v>△</v>
      </c>
      <c r="AD65" s="670">
        <f>IF(AB65="","",VLOOKUP(AB65,'サイズ一覧(25年）'!$D:$AQ,38,0))</f>
        <v>16720</v>
      </c>
      <c r="AE65" s="709"/>
      <c r="AF65" s="707" t="str">
        <f>IF(AE65="","",(VLOOKUP(AE65,'サイズ一覧(25年）'!$D:$AG,13,0)))</f>
        <v/>
      </c>
      <c r="AG65" s="671" t="str">
        <f>IF(AE65="","",VLOOKUP(AE65,'サイズ一覧(25年）'!$D:$AQ,38,0))</f>
        <v/>
      </c>
      <c r="AH65" s="175"/>
      <c r="AI65" s="319"/>
      <c r="AJ65" s="311"/>
      <c r="AK65" s="724" t="s">
        <v>131</v>
      </c>
      <c r="AL65" s="725" t="s">
        <v>371</v>
      </c>
      <c r="AM65" s="796" t="s">
        <v>899</v>
      </c>
      <c r="AN65" s="721" t="str">
        <f>IF(AM65="","",(VLOOKUP(AM65,'サイズ一覧(25年）'!$D:$AG,13,0)))</f>
        <v>★</v>
      </c>
      <c r="AO65" s="727">
        <f>IF(AM65="","",VLOOKUP(AM65,'サイズ一覧(25年）'!$D:$AQ,38,0))</f>
        <v>51810</v>
      </c>
      <c r="AP65" s="720"/>
      <c r="AQ65" s="721" t="str">
        <f>IF(AP65="","",(VLOOKUP(AP65,'サイズ一覧(25年）'!$D:$AG,13,0)))</f>
        <v/>
      </c>
      <c r="AR65" s="728" t="str">
        <f>IF(AP65="","",VLOOKUP(AP65,'サイズ一覧(25年）'!$D:$AQ,38,0))</f>
        <v/>
      </c>
      <c r="AS65" s="62"/>
      <c r="AT65" s="1030" t="s">
        <v>413</v>
      </c>
      <c r="AU65" s="1031" t="s">
        <v>937</v>
      </c>
      <c r="AV65" s="1010"/>
      <c r="AW65" s="839"/>
      <c r="AX65" s="1034" t="s">
        <v>1846</v>
      </c>
      <c r="AY65" s="1042"/>
      <c r="AZ65" s="1043"/>
      <c r="BA65" s="577"/>
      <c r="BB65" s="583"/>
      <c r="BC65" s="181"/>
      <c r="BG65" s="62"/>
      <c r="BH65" s="275">
        <v>15.5</v>
      </c>
      <c r="BI65" s="521" t="s">
        <v>397</v>
      </c>
      <c r="BJ65" s="265" t="s">
        <v>357</v>
      </c>
      <c r="BK65" s="899" t="s">
        <v>999</v>
      </c>
      <c r="BL65" s="900" t="str">
        <f>IF(BK65="","",(VLOOKUP(BK65,'サイズ一覧(25年）'!$D:$AG,13,0)))</f>
        <v/>
      </c>
      <c r="BM65" s="901">
        <f>IF(BK65="","",VLOOKUP(BK65,'サイズ一覧(25年）'!$D:$AQ,38,0))</f>
        <v>38830</v>
      </c>
      <c r="BN65" s="899"/>
      <c r="BO65" s="900" t="str">
        <f>IF(BN65="","",(VLOOKUP(BN65,'サイズ一覧(25年）'!$D:$AG,13,0)))</f>
        <v/>
      </c>
      <c r="BP65" s="901" t="str">
        <f>IF(BN65="","",VLOOKUP(BN65,'サイズ一覧(25年）'!$D:$AQ,38,0))</f>
        <v/>
      </c>
      <c r="BQ65" s="585"/>
      <c r="BR65" s="585"/>
      <c r="BS65" s="583"/>
      <c r="BT65" s="593"/>
      <c r="BU65" s="593"/>
      <c r="BV65" s="181"/>
      <c r="BW65" s="181"/>
      <c r="BX65" s="181"/>
      <c r="BY65" s="181"/>
    </row>
    <row r="66" spans="1:78" s="134" customFormat="1" ht="21" customHeight="1">
      <c r="A66" s="255"/>
      <c r="B66" s="348">
        <v>55</v>
      </c>
      <c r="C66" s="426" t="s">
        <v>416</v>
      </c>
      <c r="D66" s="447" t="s">
        <v>529</v>
      </c>
      <c r="E66" s="292" t="s">
        <v>1756</v>
      </c>
      <c r="F66" s="292" t="str">
        <f>IF(E66="","",(VLOOKUP(E66,'サイズ一覧(25年）'!$D:$AG,13,0)))</f>
        <v>★⑩</v>
      </c>
      <c r="G66" s="447">
        <f>IF(E66="","",VLOOKUP(E66,'サイズ一覧(25年）'!$D:$AQ,38,0))</f>
        <v>62260</v>
      </c>
      <c r="H66" s="529" t="s">
        <v>1829</v>
      </c>
      <c r="I66" s="292" t="str">
        <f>IF(H66="","",(VLOOKUP(H66,'サイズ一覧(25年）'!$D:$AG,13,0)))</f>
        <v>△★</v>
      </c>
      <c r="J66" s="447">
        <f>IF(H66="","",VLOOKUP(H66,'サイズ一覧(25年）'!$D:$AQ,38,0))</f>
        <v>56980</v>
      </c>
      <c r="K66" s="292"/>
      <c r="L66" s="292" t="str">
        <f>IF(K66="","",(VLOOKUP(K66,'サイズ一覧(25年）'!$D:$AG,13,0)))</f>
        <v/>
      </c>
      <c r="M66" s="292" t="str">
        <f>IF(K66="","",VLOOKUP(K66,'サイズ一覧(25年）'!$D:$AQ,38,0))</f>
        <v/>
      </c>
      <c r="N66" s="291"/>
      <c r="O66" s="292" t="str">
        <f>IF(N66="","",(VLOOKUP(N66,'サイズ一覧(25年）'!$D:$AG,13,0)))</f>
        <v/>
      </c>
      <c r="P66" s="447" t="str">
        <f>IF(N66="","",VLOOKUP(N66,'サイズ一覧(25年）'!$D:$AQ,38,0))</f>
        <v/>
      </c>
      <c r="Q66" s="175"/>
      <c r="R66" s="319"/>
      <c r="S66" s="320"/>
      <c r="T66" s="432" t="s">
        <v>95</v>
      </c>
      <c r="U66" s="351" t="s">
        <v>333</v>
      </c>
      <c r="V66" s="353" t="s">
        <v>1805</v>
      </c>
      <c r="W66" s="351" t="str">
        <f>IF(V66="","",(VLOOKUP(V66,'サイズ一覧(25年）'!$D:$AG,13,0)))</f>
        <v>⑨</v>
      </c>
      <c r="X66" s="352">
        <f>IF(V66="","",VLOOKUP(V66,'サイズ一覧(25年）'!$D:$AQ,38,0))</f>
        <v>20460</v>
      </c>
      <c r="Y66" s="353" t="s">
        <v>1262</v>
      </c>
      <c r="Z66" s="351" t="str">
        <f>IF(Y66="","",(VLOOKUP(Y66,'サイズ一覧(25年）'!$D:$AG,13,0)))</f>
        <v/>
      </c>
      <c r="AA66" s="352">
        <f>IF(Y66="","",VLOOKUP(Y66,'サイズ一覧(25年）'!$D:$AQ,38,0))</f>
        <v>19250</v>
      </c>
      <c r="AB66" s="353" t="s">
        <v>660</v>
      </c>
      <c r="AC66" s="351" t="str">
        <f>IF(AB66="","",(VLOOKUP(AB66,'サイズ一覧(25年）'!$D:$AG,13,0)))</f>
        <v>△</v>
      </c>
      <c r="AD66" s="352">
        <f>IF(AB66="","",VLOOKUP(AB66,'サイズ一覧(25年）'!$D:$AQ,38,0))</f>
        <v>18040</v>
      </c>
      <c r="AE66" s="353"/>
      <c r="AF66" s="351" t="str">
        <f>IF(AE66="","",(VLOOKUP(AE66,'サイズ一覧(25年）'!$D:$AG,13,0)))</f>
        <v/>
      </c>
      <c r="AG66" s="354" t="str">
        <f>IF(AE66="","",VLOOKUP(AE66,'サイズ一覧(25年）'!$D:$AQ,38,0))</f>
        <v/>
      </c>
      <c r="AH66" s="175"/>
      <c r="AI66" s="319"/>
      <c r="AJ66" s="320">
        <v>60</v>
      </c>
      <c r="AK66" s="471" t="s">
        <v>145</v>
      </c>
      <c r="AL66" s="389" t="s">
        <v>467</v>
      </c>
      <c r="AM66" s="432" t="s">
        <v>696</v>
      </c>
      <c r="AN66" s="351" t="str">
        <f>IF(AM66="","",(VLOOKUP(AM66,'サイズ一覧(25年）'!$D:$AG,13,0)))</f>
        <v>★</v>
      </c>
      <c r="AO66" s="391">
        <f>IF(AM66="","",VLOOKUP(AM66,'サイズ一覧(25年）'!$D:$AQ,38,0))</f>
        <v>38940</v>
      </c>
      <c r="AP66" s="353"/>
      <c r="AQ66" s="351" t="str">
        <f>IF(AP66="","",(VLOOKUP(AP66,'サイズ一覧(25年）'!$D:$AG,13,0)))</f>
        <v/>
      </c>
      <c r="AR66" s="369" t="str">
        <f>IF(AP66="","",VLOOKUP(AP66,'サイズ一覧(25年）'!$D:$AQ,38,0))</f>
        <v/>
      </c>
      <c r="AS66" s="62"/>
      <c r="AT66" s="996"/>
      <c r="AU66" s="1011"/>
      <c r="AV66" s="1012"/>
      <c r="AW66" s="844" t="s">
        <v>1429</v>
      </c>
      <c r="AX66" s="1032" t="s">
        <v>469</v>
      </c>
      <c r="AY66" s="1014"/>
      <c r="AZ66" s="1015"/>
      <c r="BG66" s="62"/>
      <c r="BH66" s="328"/>
      <c r="BI66" s="758" t="s">
        <v>398</v>
      </c>
      <c r="BJ66" s="759" t="s">
        <v>322</v>
      </c>
      <c r="BK66" s="762" t="s">
        <v>1000</v>
      </c>
      <c r="BL66" s="763" t="str">
        <f>IF(BK66="","",(VLOOKUP(BK66,'サイズ一覧(25年）'!$D:$AG,13,0)))</f>
        <v/>
      </c>
      <c r="BM66" s="808">
        <f>IF(BK66="","",VLOOKUP(BK66,'サイズ一覧(25年）'!$D:$AQ,38,0))</f>
        <v>32120</v>
      </c>
      <c r="BN66" s="762"/>
      <c r="BO66" s="763" t="str">
        <f>IF(BN66="","",(VLOOKUP(BN66,'サイズ一覧(25年）'!$D:$AG,13,0)))</f>
        <v/>
      </c>
      <c r="BP66" s="808" t="str">
        <f>IF(BN66="","",VLOOKUP(BN66,'サイズ一覧(25年）'!$D:$AQ,38,0))</f>
        <v/>
      </c>
      <c r="BQ66" s="585"/>
      <c r="BR66" s="585"/>
      <c r="BS66" s="583"/>
      <c r="BT66" s="593"/>
      <c r="BU66" s="593"/>
      <c r="BV66" s="181"/>
      <c r="BW66" s="181"/>
      <c r="BX66" s="181"/>
      <c r="BY66" s="181"/>
    </row>
    <row r="67" spans="1:78" s="134" customFormat="1" ht="21" customHeight="1">
      <c r="A67" s="255"/>
      <c r="B67" s="348"/>
      <c r="C67" s="718" t="s">
        <v>421</v>
      </c>
      <c r="D67" s="767" t="s">
        <v>419</v>
      </c>
      <c r="E67" s="768"/>
      <c r="F67" s="768" t="str">
        <f>IF(E67="","",(VLOOKUP(E67,'サイズ一覧(25年）'!$D:$AG,13,0)))</f>
        <v/>
      </c>
      <c r="G67" s="767" t="str">
        <f>IF(E67="","",VLOOKUP(E67,'サイズ一覧(25年）'!$D:$AQ,38,0))</f>
        <v/>
      </c>
      <c r="H67" s="788" t="s">
        <v>1162</v>
      </c>
      <c r="I67" s="768" t="str">
        <f>IF(H67="","",(VLOOKUP(H67,'サイズ一覧(25年）'!$D:$AG,13,0)))</f>
        <v>△</v>
      </c>
      <c r="J67" s="767">
        <f>IF(H67="","",VLOOKUP(H67,'サイズ一覧(25年）'!$D:$AQ,38,0))</f>
        <v>56100</v>
      </c>
      <c r="K67" s="768"/>
      <c r="L67" s="768" t="str">
        <f>IF(K67="","",(VLOOKUP(K67,'サイズ一覧(25年）'!$D:$AG,13,0)))</f>
        <v/>
      </c>
      <c r="M67" s="768" t="str">
        <f>IF(K67="","",VLOOKUP(K67,'サイズ一覧(25年）'!$D:$AQ,38,0))</f>
        <v/>
      </c>
      <c r="N67" s="789"/>
      <c r="O67" s="768" t="str">
        <f>IF(N67="","",(VLOOKUP(N67,'サイズ一覧(25年）'!$D:$AG,13,0)))</f>
        <v/>
      </c>
      <c r="P67" s="767" t="str">
        <f>IF(N67="","",VLOOKUP(N67,'サイズ一覧(25年）'!$D:$AQ,38,0))</f>
        <v/>
      </c>
      <c r="Q67" s="175"/>
      <c r="R67" s="319"/>
      <c r="S67" s="320"/>
      <c r="T67" s="731" t="s">
        <v>96</v>
      </c>
      <c r="U67" s="703" t="s">
        <v>336</v>
      </c>
      <c r="V67" s="702" t="s">
        <v>1804</v>
      </c>
      <c r="W67" s="703" t="str">
        <f>IF(V67="","",(VLOOKUP(V67,'サイズ一覧(25年）'!$D:$AG,13,0)))</f>
        <v>⑩</v>
      </c>
      <c r="X67" s="693">
        <f>IF(V67="","",VLOOKUP(V67,'サイズ一覧(25年）'!$D:$AQ,38,0))</f>
        <v>22880</v>
      </c>
      <c r="Y67" s="702" t="s">
        <v>1263</v>
      </c>
      <c r="Z67" s="703" t="str">
        <f>IF(Y67="","",(VLOOKUP(Y67,'サイズ一覧(25年）'!$D:$AG,13,0)))</f>
        <v/>
      </c>
      <c r="AA67" s="693">
        <f>IF(Y67="","",VLOOKUP(Y67,'サイズ一覧(25年）'!$D:$AQ,38,0))</f>
        <v>21670</v>
      </c>
      <c r="AB67" s="702" t="s">
        <v>661</v>
      </c>
      <c r="AC67" s="703" t="str">
        <f>IF(AB67="","",(VLOOKUP(AB67,'サイズ一覧(25年）'!$D:$AG,13,0)))</f>
        <v>△</v>
      </c>
      <c r="AD67" s="693">
        <f>IF(AB67="","",VLOOKUP(AB67,'サイズ一覧(25年）'!$D:$AQ,38,0))</f>
        <v>20240</v>
      </c>
      <c r="AE67" s="702"/>
      <c r="AF67" s="703" t="str">
        <f>IF(AE67="","",(VLOOKUP(AE67,'サイズ一覧(25年）'!$D:$AG,13,0)))</f>
        <v/>
      </c>
      <c r="AG67" s="704" t="str">
        <f>IF(AE67="","",VLOOKUP(AE67,'サイズ一覧(25年）'!$D:$AQ,38,0))</f>
        <v/>
      </c>
      <c r="AH67" s="175"/>
      <c r="AI67" s="319"/>
      <c r="AJ67" s="320"/>
      <c r="AK67" s="718" t="s">
        <v>979</v>
      </c>
      <c r="AL67" s="684" t="s">
        <v>942</v>
      </c>
      <c r="AM67" s="683" t="s">
        <v>428</v>
      </c>
      <c r="AN67" s="685" t="str">
        <f>IF(AM67="","",(VLOOKUP(AM67,'サイズ一覧(25年）'!$D:$AG,13,0)))</f>
        <v>△★</v>
      </c>
      <c r="AO67" s="686">
        <f>IF(AM67="","",VLOOKUP(AM67,'サイズ一覧(25年）'!$D:$AQ,38,0))</f>
        <v>37400</v>
      </c>
      <c r="AP67" s="688"/>
      <c r="AQ67" s="685" t="str">
        <f>IF(AP67="","",(VLOOKUP(AP67,'サイズ一覧(25年）'!$D:$AG,13,0)))</f>
        <v/>
      </c>
      <c r="AR67" s="689" t="str">
        <f>IF(AP67="","",VLOOKUP(AP67,'サイズ一覧(25年）'!$D:$AQ,38,0))</f>
        <v/>
      </c>
      <c r="AS67" s="587"/>
      <c r="AT67" s="275">
        <v>15</v>
      </c>
      <c r="AU67" s="825" t="s">
        <v>165</v>
      </c>
      <c r="AV67" s="826"/>
      <c r="AW67" s="858" t="s">
        <v>364</v>
      </c>
      <c r="AX67" s="827" t="s">
        <v>561</v>
      </c>
      <c r="AY67" s="760" t="str">
        <f>IF(AX67="","",(VLOOKUP(AX67,'サイズ一覧(25年）'!$D:$AG,13,0)))</f>
        <v/>
      </c>
      <c r="AZ67" s="710">
        <f>IF(AX67="","",VLOOKUP(AX67,'サイズ一覧(25年）'!$D:$AQ,38,0))</f>
        <v>27060</v>
      </c>
      <c r="BA67" s="196"/>
      <c r="BB67" s="181"/>
      <c r="BC67" s="181"/>
      <c r="BG67" s="587"/>
      <c r="BH67" s="310"/>
      <c r="BI67" s="472" t="s">
        <v>399</v>
      </c>
      <c r="BJ67" s="473" t="s">
        <v>324</v>
      </c>
      <c r="BK67" s="475" t="s">
        <v>1001</v>
      </c>
      <c r="BL67" s="476" t="str">
        <f>IF(BK67="","",(VLOOKUP(BK67,'サイズ一覧(25年）'!$D:$AG,13,0)))</f>
        <v/>
      </c>
      <c r="BM67" s="531">
        <f>IF(BK67="","",VLOOKUP(BK67,'サイズ一覧(25年）'!$D:$AQ,38,0))</f>
        <v>34100</v>
      </c>
      <c r="BN67" s="475"/>
      <c r="BO67" s="476" t="str">
        <f>IF(BN67="","",(VLOOKUP(BN67,'サイズ一覧(25年）'!$D:$AG,13,0)))</f>
        <v/>
      </c>
      <c r="BP67" s="531" t="str">
        <f>IF(BN67="","",VLOOKUP(BN67,'サイズ一覧(25年）'!$D:$AQ,38,0))</f>
        <v/>
      </c>
      <c r="BQ67" s="585"/>
      <c r="BR67" s="585"/>
      <c r="BS67" s="583"/>
      <c r="BT67" s="593"/>
      <c r="BU67" s="593"/>
      <c r="BV67" s="181"/>
      <c r="BW67" s="181"/>
      <c r="BX67" s="181"/>
      <c r="BY67" s="181"/>
    </row>
    <row r="68" spans="1:78" s="134" customFormat="1" ht="21" customHeight="1">
      <c r="A68" s="255"/>
      <c r="B68" s="348"/>
      <c r="C68" s="349"/>
      <c r="D68" s="503" t="s">
        <v>832</v>
      </c>
      <c r="E68" s="505" t="s">
        <v>1755</v>
      </c>
      <c r="F68" s="505" t="str">
        <f>IF(E68="","",(VLOOKUP(E68,'サイズ一覧(25年）'!$D:$AG,13,0)))</f>
        <v>★⑨</v>
      </c>
      <c r="G68" s="503">
        <f>IF(E68="","",VLOOKUP(E68,'サイズ一覧(25年）'!$D:$AQ,38,0))</f>
        <v>64130</v>
      </c>
      <c r="H68" s="539" t="s">
        <v>1822</v>
      </c>
      <c r="I68" s="505" t="str">
        <f>IF(H68="","",(VLOOKUP(H68,'サイズ一覧(25年）'!$D:$AG,13,0)))</f>
        <v>△★</v>
      </c>
      <c r="J68" s="503">
        <f>IF(H68="","",VLOOKUP(H68,'サイズ一覧(25年）'!$D:$AQ,38,0))</f>
        <v>56100</v>
      </c>
      <c r="K68" s="505"/>
      <c r="L68" s="505" t="str">
        <f>IF(K68="","",(VLOOKUP(K68,'サイズ一覧(25年）'!$D:$AG,13,0)))</f>
        <v/>
      </c>
      <c r="M68" s="505" t="str">
        <f>IF(K68="","",VLOOKUP(K68,'サイズ一覧(25年）'!$D:$AQ,38,0))</f>
        <v/>
      </c>
      <c r="N68" s="540"/>
      <c r="O68" s="505" t="str">
        <f>IF(N68="","",(VLOOKUP(N68,'サイズ一覧(25年）'!$D:$AG,13,0)))</f>
        <v/>
      </c>
      <c r="P68" s="503" t="str">
        <f>IF(N68="","",VLOOKUP(N68,'サイズ一覧(25年）'!$D:$AQ,38,0))</f>
        <v/>
      </c>
      <c r="Q68" s="175"/>
      <c r="R68" s="319"/>
      <c r="S68" s="320"/>
      <c r="T68" s="432" t="s">
        <v>97</v>
      </c>
      <c r="U68" s="351" t="s">
        <v>340</v>
      </c>
      <c r="V68" s="353"/>
      <c r="W68" s="351" t="str">
        <f>IF(V68="","",(VLOOKUP(V68,'サイズ一覧(25年）'!$D:$AG,13,0)))</f>
        <v/>
      </c>
      <c r="X68" s="352" t="str">
        <f>IF(V68="","",VLOOKUP(V68,'サイズ一覧(25年）'!$D:$AQ,38,0))</f>
        <v/>
      </c>
      <c r="Y68" s="353"/>
      <c r="Z68" s="351" t="str">
        <f>IF(Y68="","",(VLOOKUP(Y68,'サイズ一覧(25年）'!$D:$AG,13,0)))</f>
        <v/>
      </c>
      <c r="AA68" s="352" t="str">
        <f>IF(Y68="","",VLOOKUP(Y68,'サイズ一覧(25年）'!$D:$AQ,38,0))</f>
        <v/>
      </c>
      <c r="AB68" s="353" t="s">
        <v>662</v>
      </c>
      <c r="AC68" s="351" t="str">
        <f>IF(AB68="","",(VLOOKUP(AB68,'サイズ一覧(25年）'!$D:$AG,13,0)))</f>
        <v/>
      </c>
      <c r="AD68" s="352">
        <f>IF(AB68="","",VLOOKUP(AB68,'サイズ一覧(25年）'!$D:$AQ,38,0))</f>
        <v>23870</v>
      </c>
      <c r="AE68" s="353"/>
      <c r="AF68" s="351" t="str">
        <f>IF(AE68="","",(VLOOKUP(AE68,'サイズ一覧(25年）'!$D:$AG,13,0)))</f>
        <v/>
      </c>
      <c r="AG68" s="354" t="str">
        <f>IF(AE68="","",VLOOKUP(AE68,'サイズ一覧(25年）'!$D:$AQ,38,0))</f>
        <v/>
      </c>
      <c r="AH68" s="175"/>
      <c r="AI68" s="319"/>
      <c r="AJ68" s="320"/>
      <c r="AK68" s="349"/>
      <c r="AL68" s="393" t="s">
        <v>1809</v>
      </c>
      <c r="AM68" s="394" t="s">
        <v>1810</v>
      </c>
      <c r="AN68" s="395" t="str">
        <f>IF(AM68="","",(VLOOKUP(AM68,'サイズ一覧(25年）'!$D:$AG,13,0)))</f>
        <v>★</v>
      </c>
      <c r="AO68" s="396">
        <f>IF(AM68="","",VLOOKUP(AM68,'サイズ一覧(25年）'!$D:$AQ,38,0))</f>
        <v>39600</v>
      </c>
      <c r="AP68" s="398"/>
      <c r="AQ68" s="395" t="str">
        <f>IF(AP68="","",(VLOOKUP(AP68,'サイズ一覧(25年）'!$D:$AG,13,0)))</f>
        <v/>
      </c>
      <c r="AR68" s="399" t="str">
        <f>IF(AP68="","",VLOOKUP(AP68,'サイズ一覧(25年）'!$D:$AQ,38,0))</f>
        <v/>
      </c>
      <c r="AS68" s="587"/>
      <c r="AT68" s="310"/>
      <c r="AU68" s="652"/>
      <c r="AV68" s="166"/>
      <c r="AW68" s="852" t="s">
        <v>362</v>
      </c>
      <c r="AX68" s="612" t="s">
        <v>560</v>
      </c>
      <c r="AY68" s="361" t="str">
        <f>IF(AX68="","",(VLOOKUP(AX68,'サイズ一覧(25年）'!$D:$AG,13,0)))</f>
        <v/>
      </c>
      <c r="AZ68" s="363">
        <f>IF(AX68="","",VLOOKUP(AX68,'サイズ一覧(25年）'!$D:$AQ,38,0))</f>
        <v>28600</v>
      </c>
      <c r="BD68" s="181"/>
      <c r="BE68" s="181"/>
      <c r="BF68" s="181"/>
      <c r="BG68" s="587"/>
      <c r="BH68" s="275">
        <v>14.5</v>
      </c>
      <c r="BI68" s="758" t="s">
        <v>400</v>
      </c>
      <c r="BJ68" s="759" t="s">
        <v>401</v>
      </c>
      <c r="BK68" s="762"/>
      <c r="BL68" s="763" t="str">
        <f>IF(BK68="","",(VLOOKUP(BK68,'サイズ一覧(25年）'!$D:$AG,13,0)))</f>
        <v/>
      </c>
      <c r="BM68" s="808" t="str">
        <f>IF(BK68="","",VLOOKUP(BK68,'サイズ一覧(25年）'!$D:$AQ,38,0))</f>
        <v/>
      </c>
      <c r="BN68" s="762" t="s">
        <v>1002</v>
      </c>
      <c r="BO68" s="763" t="str">
        <f>IF(BN68="","",(VLOOKUP(BN68,'サイズ一覧(25年）'!$D:$AG,13,0)))</f>
        <v>△</v>
      </c>
      <c r="BP68" s="808">
        <f>IF(BN68="","",VLOOKUP(BN68,'サイズ一覧(25年）'!$D:$AQ,38,0))</f>
        <v>28270</v>
      </c>
      <c r="BQ68" s="585"/>
      <c r="BR68" s="585"/>
      <c r="BS68" s="583"/>
      <c r="BT68" s="181"/>
      <c r="BU68" s="181"/>
      <c r="BV68" s="181"/>
      <c r="BW68" s="181"/>
      <c r="BX68" s="181"/>
      <c r="BY68" s="181"/>
    </row>
    <row r="69" spans="1:78" s="134" customFormat="1" ht="21" customHeight="1">
      <c r="A69" s="255"/>
      <c r="B69" s="348"/>
      <c r="C69" s="724" t="s">
        <v>1319</v>
      </c>
      <c r="D69" s="722" t="s">
        <v>750</v>
      </c>
      <c r="E69" s="723"/>
      <c r="F69" s="723" t="str">
        <f>IF(E69="","",(VLOOKUP(E69,'サイズ一覧(25年）'!$D:$AG,13,0)))</f>
        <v/>
      </c>
      <c r="G69" s="722" t="str">
        <f>IF(E69="","",VLOOKUP(E69,'サイズ一覧(25年）'!$D:$AQ,38,0))</f>
        <v/>
      </c>
      <c r="H69" s="785" t="s">
        <v>1823</v>
      </c>
      <c r="I69" s="723" t="str">
        <f>IF(H69="","",(VLOOKUP(H69,'サイズ一覧(25年）'!$D:$AG,13,0)))</f>
        <v>★◇</v>
      </c>
      <c r="J69" s="722">
        <f>IF(H69="","",VLOOKUP(H69,'サイズ一覧(25年）'!$D:$AQ,38,0))</f>
        <v>72710</v>
      </c>
      <c r="K69" s="723"/>
      <c r="L69" s="723" t="str">
        <f>IF(K69="","",(VLOOKUP(K69,'サイズ一覧(25年）'!$D:$AG,13,0)))</f>
        <v/>
      </c>
      <c r="M69" s="723" t="str">
        <f>IF(K69="","",VLOOKUP(K69,'サイズ一覧(25年）'!$D:$AQ,38,0))</f>
        <v/>
      </c>
      <c r="N69" s="779"/>
      <c r="O69" s="723" t="str">
        <f>IF(N69="","",(VLOOKUP(N69,'サイズ一覧(25年）'!$D:$AG,13,0)))</f>
        <v/>
      </c>
      <c r="P69" s="722" t="str">
        <f>IF(N69="","",VLOOKUP(N69,'サイズ一覧(25年）'!$D:$AQ,38,0))</f>
        <v/>
      </c>
      <c r="Q69" s="175"/>
      <c r="R69" s="466"/>
      <c r="S69" s="311"/>
      <c r="T69" s="796" t="s">
        <v>98</v>
      </c>
      <c r="U69" s="721" t="s">
        <v>335</v>
      </c>
      <c r="V69" s="720"/>
      <c r="W69" s="721" t="str">
        <f>IF(V69="","",(VLOOKUP(V69,'サイズ一覧(25年）'!$D:$AG,13,0)))</f>
        <v/>
      </c>
      <c r="X69" s="723" t="str">
        <f>IF(V69="","",VLOOKUP(V69,'サイズ一覧(25年）'!$D:$AQ,38,0))</f>
        <v/>
      </c>
      <c r="Y69" s="720"/>
      <c r="Z69" s="721" t="str">
        <f>IF(Y69="","",(VLOOKUP(Y69,'サイズ一覧(25年）'!$D:$AG,13,0)))</f>
        <v/>
      </c>
      <c r="AA69" s="723" t="str">
        <f>IF(Y69="","",VLOOKUP(Y69,'サイズ一覧(25年）'!$D:$AQ,38,0))</f>
        <v/>
      </c>
      <c r="AB69" s="720"/>
      <c r="AC69" s="721" t="str">
        <f>IF(AB69="","",(VLOOKUP(AB69,'サイズ一覧(25年）'!$D:$AG,13,0)))</f>
        <v/>
      </c>
      <c r="AD69" s="723" t="str">
        <f>IF(AB69="","",VLOOKUP(AB69,'サイズ一覧(25年）'!$D:$AQ,38,0))</f>
        <v/>
      </c>
      <c r="AE69" s="720" t="s">
        <v>547</v>
      </c>
      <c r="AF69" s="721" t="str">
        <f>IF(AE69="","",(VLOOKUP(AE69,'サイズ一覧(25年）'!$D:$AG,13,0)))</f>
        <v>△</v>
      </c>
      <c r="AG69" s="722">
        <f>IF(AE69="","",VLOOKUP(AE69,'サイズ一覧(25年）'!$D:$AQ,38,0))</f>
        <v>24200</v>
      </c>
      <c r="AH69" s="175"/>
      <c r="AI69" s="319"/>
      <c r="AJ69" s="320"/>
      <c r="AK69" s="740" t="s">
        <v>147</v>
      </c>
      <c r="AL69" s="684" t="s">
        <v>750</v>
      </c>
      <c r="AM69" s="683" t="s">
        <v>1510</v>
      </c>
      <c r="AN69" s="685" t="str">
        <f>IF(AM69="","",(VLOOKUP(AM69,'サイズ一覧(25年）'!$D:$AG,13,0)))</f>
        <v>★</v>
      </c>
      <c r="AO69" s="686">
        <f>IF(AM69="","",VLOOKUP(AM69,'サイズ一覧(25年）'!$D:$AQ,38,0))</f>
        <v>41360</v>
      </c>
      <c r="AP69" s="688"/>
      <c r="AQ69" s="685" t="str">
        <f>IF(AP69="","",(VLOOKUP(AP69,'サイズ一覧(25年）'!$D:$AG,13,0)))</f>
        <v/>
      </c>
      <c r="AR69" s="689" t="str">
        <f>IF(AP69="","",VLOOKUP(AP69,'サイズ一覧(25年）'!$D:$AQ,38,0))</f>
        <v/>
      </c>
      <c r="AS69" s="587"/>
      <c r="AT69" s="275">
        <v>14</v>
      </c>
      <c r="AU69" s="828" t="s">
        <v>944</v>
      </c>
      <c r="AV69" s="754"/>
      <c r="AW69" s="859" t="s">
        <v>753</v>
      </c>
      <c r="AX69" s="829" t="s">
        <v>464</v>
      </c>
      <c r="AY69" s="715" t="str">
        <f>IF(AX69="","",(VLOOKUP(AX69,'サイズ一覧(25年）'!$D:$AG,13,0)))</f>
        <v/>
      </c>
      <c r="AZ69" s="746">
        <f>IF(AX69="","",VLOOKUP(AX69,'サイズ一覧(25年）'!$D:$AQ,38,0))</f>
        <v>17600</v>
      </c>
      <c r="BA69" s="196"/>
      <c r="BB69" s="181"/>
      <c r="BC69" s="181"/>
      <c r="BG69" s="587"/>
      <c r="BH69" s="275">
        <v>14</v>
      </c>
      <c r="BI69" s="289" t="s">
        <v>1003</v>
      </c>
      <c r="BJ69" s="290" t="s">
        <v>1004</v>
      </c>
      <c r="BK69" s="296"/>
      <c r="BL69" s="297" t="str">
        <f>IF(BK69="","",(VLOOKUP(BK69,'サイズ一覧(25年）'!$D:$AG,13,0)))</f>
        <v/>
      </c>
      <c r="BM69" s="522" t="str">
        <f>IF(BK69="","",VLOOKUP(BK69,'サイズ一覧(25年）'!$D:$AQ,38,0))</f>
        <v/>
      </c>
      <c r="BN69" s="296" t="s">
        <v>1005</v>
      </c>
      <c r="BO69" s="297" t="str">
        <f>IF(BN69="","",(VLOOKUP(BN69,'サイズ一覧(25年）'!$D:$AG,13,0)))</f>
        <v/>
      </c>
      <c r="BP69" s="522">
        <f>IF(BN69="","",VLOOKUP(BN69,'サイズ一覧(25年）'!$D:$AQ,38,0))</f>
        <v>25630</v>
      </c>
      <c r="BQ69" s="585"/>
      <c r="BR69" s="585"/>
      <c r="BS69" s="583"/>
      <c r="BT69" s="585"/>
      <c r="BU69" s="585"/>
      <c r="BV69" s="181"/>
      <c r="BW69" s="181"/>
      <c r="BX69" s="181"/>
      <c r="BY69" s="181"/>
    </row>
    <row r="70" spans="1:78" s="134" customFormat="1">
      <c r="A70" s="306">
        <v>17</v>
      </c>
      <c r="B70" s="256">
        <v>40</v>
      </c>
      <c r="C70" s="257" t="s">
        <v>1468</v>
      </c>
      <c r="D70" s="258" t="s">
        <v>1253</v>
      </c>
      <c r="E70" s="259"/>
      <c r="F70" s="260" t="str">
        <f>IF(E70="","",(VLOOKUP(E70,'サイズ一覧(25年）'!$D:$AG,13,0)))</f>
        <v/>
      </c>
      <c r="G70" s="261" t="str">
        <f>IF(E70="","",VLOOKUP(E70,'サイズ一覧(25年）'!$D:$AQ,38,0))</f>
        <v/>
      </c>
      <c r="H70" s="262" t="s">
        <v>1830</v>
      </c>
      <c r="I70" s="260" t="str">
        <f>IF(H70="","",(VLOOKUP(H70,'サイズ一覧(25年）'!$D:$AG,13,0)))</f>
        <v>★</v>
      </c>
      <c r="J70" s="261">
        <f>IF(H70="","",VLOOKUP(H70,'サイズ一覧(25年）'!$D:$AQ,38,0))</f>
        <v>58740</v>
      </c>
      <c r="K70" s="260"/>
      <c r="L70" s="260" t="str">
        <f>IF(K70="","",(VLOOKUP(K70,'サイズ一覧(25年）'!$D:$AG,13,0)))</f>
        <v/>
      </c>
      <c r="M70" s="260" t="str">
        <f>IF(K70="","",VLOOKUP(K70,'サイズ一覧(25年）'!$D:$AQ,38,0))</f>
        <v/>
      </c>
      <c r="N70" s="263"/>
      <c r="O70" s="260" t="str">
        <f>IF(N70="","",(VLOOKUP(N70,'サイズ一覧(25年）'!$D:$AG,13,0)))</f>
        <v/>
      </c>
      <c r="P70" s="261" t="str">
        <f>IF(N70="","",VLOOKUP(N70,'サイズ一覧(25年）'!$D:$AQ,38,0))</f>
        <v/>
      </c>
      <c r="Q70" s="175"/>
      <c r="R70" s="525">
        <v>13</v>
      </c>
      <c r="S70" s="378">
        <v>70</v>
      </c>
      <c r="T70" s="394" t="s">
        <v>101</v>
      </c>
      <c r="U70" s="395" t="s">
        <v>346</v>
      </c>
      <c r="V70" s="398"/>
      <c r="W70" s="395" t="str">
        <f>IF(V70="","",(VLOOKUP(V70,'サイズ一覧(25年）'!$D:$AG,13,0)))</f>
        <v/>
      </c>
      <c r="X70" s="424" t="str">
        <f>IF(V70="","",VLOOKUP(V70,'サイズ一覧(25年）'!$D:$AQ,38,0))</f>
        <v/>
      </c>
      <c r="Y70" s="398" t="s">
        <v>1255</v>
      </c>
      <c r="Z70" s="395" t="str">
        <f>IF(Y70="","",(VLOOKUP(Y70,'サイズ一覧(25年）'!$D:$AG,13,0)))</f>
        <v/>
      </c>
      <c r="AA70" s="424">
        <f>IF(Y70="","",VLOOKUP(Y70,'サイズ一覧(25年）'!$D:$AQ,38,0))</f>
        <v>15730</v>
      </c>
      <c r="AB70" s="398" t="s">
        <v>665</v>
      </c>
      <c r="AC70" s="395" t="str">
        <f>IF(AB70="","",(VLOOKUP(AB70,'サイズ一覧(25年）'!$D:$AG,13,0)))</f>
        <v>△</v>
      </c>
      <c r="AD70" s="424">
        <f>IF(AB70="","",VLOOKUP(AB70,'サイズ一覧(25年）'!$D:$AQ,38,0))</f>
        <v>14300</v>
      </c>
      <c r="AE70" s="398"/>
      <c r="AF70" s="395" t="str">
        <f>IF(AE70="","",(VLOOKUP(AE70,'サイズ一覧(25年）'!$D:$AG,13,0)))</f>
        <v/>
      </c>
      <c r="AG70" s="425" t="str">
        <f>IF(AE70="","",VLOOKUP(AE70,'サイズ一覧(25年）'!$D:$AQ,38,0))</f>
        <v/>
      </c>
      <c r="AH70" s="175"/>
      <c r="AI70" s="319"/>
      <c r="AJ70" s="320"/>
      <c r="AK70" s="349" t="s">
        <v>148</v>
      </c>
      <c r="AL70" s="393" t="s">
        <v>372</v>
      </c>
      <c r="AM70" s="394" t="s">
        <v>697</v>
      </c>
      <c r="AN70" s="395" t="str">
        <f>IF(AM70="","",(VLOOKUP(AM70,'サイズ一覧(25年）'!$D:$AG,13,0)))</f>
        <v>★</v>
      </c>
      <c r="AO70" s="396">
        <f>IF(AM70="","",VLOOKUP(AM70,'サイズ一覧(25年）'!$D:$AQ,38,0))</f>
        <v>42460</v>
      </c>
      <c r="AP70" s="398"/>
      <c r="AQ70" s="395" t="str">
        <f>IF(AP70="","",(VLOOKUP(AP70,'サイズ一覧(25年）'!$D:$AG,13,0)))</f>
        <v/>
      </c>
      <c r="AR70" s="399" t="str">
        <f>IF(AP70="","",VLOOKUP(AP70,'サイズ一覧(25年）'!$D:$AQ,38,0))</f>
        <v/>
      </c>
      <c r="AS70" s="587"/>
      <c r="AT70" s="328"/>
      <c r="AU70" s="654" t="s">
        <v>582</v>
      </c>
      <c r="AV70" s="615"/>
      <c r="AW70" s="854" t="s">
        <v>751</v>
      </c>
      <c r="AX70" s="616" t="s">
        <v>562</v>
      </c>
      <c r="AY70" s="293" t="str">
        <f>IF(AX70="","",(VLOOKUP(AX70,'サイズ一覧(25年）'!$D:$AG,13,0)))</f>
        <v/>
      </c>
      <c r="AZ70" s="295">
        <f>IF(AX70="","",VLOOKUP(AX70,'サイズ一覧(25年）'!$D:$AQ,38,0))</f>
        <v>19250</v>
      </c>
      <c r="BG70" s="587"/>
      <c r="BH70" s="310"/>
      <c r="BI70" s="777" t="s">
        <v>1006</v>
      </c>
      <c r="BJ70" s="778" t="s">
        <v>1007</v>
      </c>
      <c r="BK70" s="782"/>
      <c r="BL70" s="783" t="str">
        <f>IF(BK70="","",(VLOOKUP(BK70,'サイズ一覧(25年）'!$D:$AG,13,0)))</f>
        <v/>
      </c>
      <c r="BM70" s="812" t="str">
        <f>IF(BK70="","",VLOOKUP(BK70,'サイズ一覧(25年）'!$D:$AQ,38,0))</f>
        <v/>
      </c>
      <c r="BN70" s="782" t="s">
        <v>1008</v>
      </c>
      <c r="BO70" s="783" t="str">
        <f>IF(BN70="","",(VLOOKUP(BN70,'サイズ一覧(25年）'!$D:$AG,13,0)))</f>
        <v/>
      </c>
      <c r="BP70" s="812">
        <f>IF(BN70="","",VLOOKUP(BN70,'サイズ一覧(25年）'!$D:$AQ,38,0))</f>
        <v>29920</v>
      </c>
      <c r="BQ70" s="585"/>
      <c r="BR70" s="181"/>
      <c r="BS70" s="181"/>
      <c r="BT70" s="614"/>
      <c r="BU70" s="614"/>
      <c r="BV70" s="614"/>
      <c r="BW70" s="181"/>
      <c r="BX70" s="181"/>
      <c r="BY70" s="181"/>
    </row>
    <row r="71" spans="1:78" s="134" customFormat="1" ht="21" customHeight="1">
      <c r="A71" s="255"/>
      <c r="B71" s="265">
        <v>45</v>
      </c>
      <c r="C71" s="667" t="s">
        <v>864</v>
      </c>
      <c r="D71" s="668" t="s">
        <v>865</v>
      </c>
      <c r="E71" s="707"/>
      <c r="F71" s="707" t="str">
        <f>IF(E71="","",(VLOOKUP(E71,'サイズ一覧(25年）'!$D:$AG,13,0)))</f>
        <v/>
      </c>
      <c r="G71" s="671" t="str">
        <f>IF(E71="","",VLOOKUP(E71,'サイズ一覧(25年）'!$D:$AQ,38,0))</f>
        <v/>
      </c>
      <c r="H71" s="705"/>
      <c r="I71" s="707" t="str">
        <f>IF(H71="","",(VLOOKUP(H71,'サイズ一覧(25年）'!$D:$AG,13,0)))</f>
        <v/>
      </c>
      <c r="J71" s="671" t="str">
        <f>IF(H71="","",VLOOKUP(H71,'サイズ一覧(25年）'!$D:$AQ,38,0))</f>
        <v/>
      </c>
      <c r="K71" s="707" t="s">
        <v>866</v>
      </c>
      <c r="L71" s="707" t="str">
        <f>IF(K71="","",(VLOOKUP(K71,'サイズ一覧(25年）'!$D:$AG,13,0)))</f>
        <v>△</v>
      </c>
      <c r="M71" s="671">
        <f>IF(K71="","",VLOOKUP(K71,'サイズ一覧(25年）'!$D:$AQ,38,0))</f>
        <v>39600</v>
      </c>
      <c r="N71" s="709"/>
      <c r="O71" s="707" t="str">
        <f>IF(N71="","",(VLOOKUP(N71,'サイズ一覧(25年）'!$D:$AG,13,0)))</f>
        <v/>
      </c>
      <c r="P71" s="671" t="str">
        <f>IF(N71="","",VLOOKUP(N71,'サイズ一覧(25年）'!$D:$AQ,38,0))</f>
        <v/>
      </c>
      <c r="Q71" s="175"/>
      <c r="R71" s="319"/>
      <c r="S71" s="320"/>
      <c r="T71" s="731" t="s">
        <v>102</v>
      </c>
      <c r="U71" s="703" t="s">
        <v>348</v>
      </c>
      <c r="V71" s="702"/>
      <c r="W71" s="703" t="str">
        <f>IF(V71="","",(VLOOKUP(V71,'サイズ一覧(25年）'!$D:$AG,13,0)))</f>
        <v/>
      </c>
      <c r="X71" s="693" t="str">
        <f>IF(V71="","",VLOOKUP(V71,'サイズ一覧(25年）'!$D:$AQ,38,0))</f>
        <v/>
      </c>
      <c r="Y71" s="702" t="s">
        <v>1256</v>
      </c>
      <c r="Z71" s="703" t="str">
        <f>IF(Y71="","",(VLOOKUP(Y71,'サイズ一覧(25年）'!$D:$AG,13,0)))</f>
        <v/>
      </c>
      <c r="AA71" s="693">
        <f>IF(Y71="","",VLOOKUP(Y71,'サイズ一覧(25年）'!$D:$AQ,38,0))</f>
        <v>15840</v>
      </c>
      <c r="AB71" s="702"/>
      <c r="AC71" s="703" t="str">
        <f>IF(AB71="","",(VLOOKUP(AB71,'サイズ一覧(25年）'!$D:$AG,13,0)))</f>
        <v/>
      </c>
      <c r="AD71" s="693" t="str">
        <f>IF(AB71="","",VLOOKUP(AB71,'サイズ一覧(25年）'!$D:$AQ,38,0))</f>
        <v/>
      </c>
      <c r="AE71" s="702"/>
      <c r="AF71" s="703" t="str">
        <f>IF(AE71="","",(VLOOKUP(AE71,'サイズ一覧(25年）'!$D:$AG,13,0)))</f>
        <v/>
      </c>
      <c r="AG71" s="704" t="str">
        <f>IF(AE71="","",VLOOKUP(AE71,'サイズ一覧(25年）'!$D:$AQ,38,0))</f>
        <v/>
      </c>
      <c r="AH71" s="175"/>
      <c r="AI71" s="319"/>
      <c r="AJ71" s="320"/>
      <c r="AK71" s="700" t="s">
        <v>980</v>
      </c>
      <c r="AL71" s="734" t="s">
        <v>948</v>
      </c>
      <c r="AM71" s="729" t="s">
        <v>499</v>
      </c>
      <c r="AN71" s="736" t="str">
        <f>IF(AM71="","",(VLOOKUP(AM71,'サイズ一覧(25年）'!$D:$AG,13,0)))</f>
        <v/>
      </c>
      <c r="AO71" s="737">
        <f>IF(AM71="","",VLOOKUP(AM71,'サイズ一覧(25年）'!$D:$AQ,38,0))</f>
        <v>44550</v>
      </c>
      <c r="AP71" s="738"/>
      <c r="AQ71" s="736" t="str">
        <f>IF(AP71="","",(VLOOKUP(AP71,'サイズ一覧(25年）'!$D:$AG,13,0)))</f>
        <v/>
      </c>
      <c r="AR71" s="739" t="str">
        <f>IF(AP71="","",VLOOKUP(AP71,'サイズ一覧(25年）'!$D:$AQ,38,0))</f>
        <v/>
      </c>
      <c r="AS71" s="587"/>
      <c r="AT71" s="328"/>
      <c r="AU71" s="830"/>
      <c r="AV71" s="800"/>
      <c r="AW71" s="860" t="s">
        <v>754</v>
      </c>
      <c r="AX71" s="777" t="s">
        <v>563</v>
      </c>
      <c r="AY71" s="784" t="str">
        <f>IF(AX71="","",(VLOOKUP(AX71,'サイズ一覧(25年）'!$D:$AG,13,0)))</f>
        <v/>
      </c>
      <c r="AZ71" s="812">
        <f>IF(AX71="","",VLOOKUP(AX71,'サイズ一覧(25年）'!$D:$AQ,38,0))</f>
        <v>20020</v>
      </c>
      <c r="BA71" s="196"/>
      <c r="BB71" s="182"/>
      <c r="BC71" s="181"/>
      <c r="BG71" s="587"/>
      <c r="BH71" s="617">
        <v>12.5</v>
      </c>
      <c r="BI71" s="530" t="s">
        <v>403</v>
      </c>
      <c r="BJ71" s="340" t="s">
        <v>404</v>
      </c>
      <c r="BK71" s="555"/>
      <c r="BL71" s="556" t="str">
        <f>IF(BK71="","",(VLOOKUP(BK71,'サイズ一覧(25年）'!$D:$AG,13,0)))</f>
        <v/>
      </c>
      <c r="BM71" s="618" t="str">
        <f>IF(BK71="","",VLOOKUP(BK71,'サイズ一覧(25年）'!$D:$AQ,38,0))</f>
        <v/>
      </c>
      <c r="BN71" s="263" t="s">
        <v>1009</v>
      </c>
      <c r="BO71" s="260" t="str">
        <f>IF(BN71="","",(VLOOKUP(BN71,'サイズ一覧(25年）'!$D:$AG,13,0)))</f>
        <v>△</v>
      </c>
      <c r="BP71" s="281">
        <f>IF(BN71="","",VLOOKUP(BN71,'サイズ一覧(25年）'!$D:$AQ,38,0))</f>
        <v>20900</v>
      </c>
      <c r="BQ71" s="585"/>
      <c r="BR71" s="199"/>
      <c r="BS71" s="181"/>
      <c r="BT71" s="619"/>
      <c r="BU71" s="619"/>
      <c r="BV71" s="619"/>
      <c r="BW71" s="181"/>
      <c r="BX71" s="181"/>
      <c r="BY71" s="181"/>
      <c r="BZ71" s="138"/>
    </row>
    <row r="72" spans="1:78" s="134" customFormat="1" ht="21" customHeight="1">
      <c r="A72" s="255"/>
      <c r="B72" s="348"/>
      <c r="C72" s="388" t="s">
        <v>535</v>
      </c>
      <c r="D72" s="350" t="s">
        <v>536</v>
      </c>
      <c r="E72" s="351" t="s">
        <v>1764</v>
      </c>
      <c r="F72" s="351" t="str">
        <f>IF(E72="","",(VLOOKUP(E72,'サイズ一覧(25年）'!$D:$AG,13,0)))</f>
        <v>⑩</v>
      </c>
      <c r="G72" s="354">
        <f>IF(E72="","",VLOOKUP(E72,'サイズ一覧(25年）'!$D:$AQ,38,0))</f>
        <v>48510</v>
      </c>
      <c r="H72" s="389" t="s">
        <v>1166</v>
      </c>
      <c r="I72" s="351" t="str">
        <f>IF(H72="","",(VLOOKUP(H72,'サイズ一覧(25年）'!$D:$AG,13,0)))</f>
        <v>△</v>
      </c>
      <c r="J72" s="354">
        <f>IF(H72="","",VLOOKUP(H72,'サイズ一覧(25年）'!$D:$AQ,38,0))</f>
        <v>44550</v>
      </c>
      <c r="K72" s="351"/>
      <c r="L72" s="351" t="str">
        <f>IF(K72="","",(VLOOKUP(K72,'サイズ一覧(25年）'!$D:$AG,13,0)))</f>
        <v/>
      </c>
      <c r="M72" s="352" t="str">
        <f>IF(K72="","",VLOOKUP(K72,'サイズ一覧(25年）'!$D:$AQ,38,0))</f>
        <v/>
      </c>
      <c r="N72" s="353"/>
      <c r="O72" s="351" t="str">
        <f>IF(N72="","",(VLOOKUP(N72,'サイズ一覧(25年）'!$D:$AG,13,0)))</f>
        <v/>
      </c>
      <c r="P72" s="354" t="str">
        <f>IF(N72="","",VLOOKUP(N72,'サイズ一覧(25年）'!$D:$AQ,38,0))</f>
        <v/>
      </c>
      <c r="Q72" s="175"/>
      <c r="R72" s="319"/>
      <c r="S72" s="320"/>
      <c r="T72" s="432" t="s">
        <v>103</v>
      </c>
      <c r="U72" s="351" t="s">
        <v>351</v>
      </c>
      <c r="V72" s="353"/>
      <c r="W72" s="351" t="str">
        <f>IF(V72="","",(VLOOKUP(V72,'サイズ一覧(25年）'!$D:$AG,13,0)))</f>
        <v/>
      </c>
      <c r="X72" s="352" t="str">
        <f>IF(V72="","",VLOOKUP(V72,'サイズ一覧(25年）'!$D:$AQ,38,0))</f>
        <v/>
      </c>
      <c r="Y72" s="353" t="s">
        <v>1257</v>
      </c>
      <c r="Z72" s="351" t="str">
        <f>IF(Y72="","",(VLOOKUP(Y72,'サイズ一覧(25年）'!$D:$AG,13,0)))</f>
        <v/>
      </c>
      <c r="AA72" s="352">
        <f>IF(Y72="","",VLOOKUP(Y72,'サイズ一覧(25年）'!$D:$AQ,38,0))</f>
        <v>18370</v>
      </c>
      <c r="AB72" s="353"/>
      <c r="AC72" s="351" t="str">
        <f>IF(AB72="","",(VLOOKUP(AB72,'サイズ一覧(25年）'!$D:$AG,13,0)))</f>
        <v/>
      </c>
      <c r="AD72" s="352" t="str">
        <f>IF(AB72="","",VLOOKUP(AB72,'サイズ一覧(25年）'!$D:$AQ,38,0))</f>
        <v/>
      </c>
      <c r="AE72" s="353"/>
      <c r="AF72" s="351" t="str">
        <f>IF(AE72="","",(VLOOKUP(AE72,'サイズ一覧(25年）'!$D:$AG,13,0)))</f>
        <v/>
      </c>
      <c r="AG72" s="354" t="str">
        <f>IF(AE72="","",VLOOKUP(AE72,'サイズ一覧(25年）'!$D:$AQ,38,0))</f>
        <v/>
      </c>
      <c r="AH72" s="175"/>
      <c r="AI72" s="319"/>
      <c r="AJ72" s="320"/>
      <c r="AK72" s="500" t="s">
        <v>149</v>
      </c>
      <c r="AL72" s="504" t="s">
        <v>956</v>
      </c>
      <c r="AM72" s="392" t="s">
        <v>698</v>
      </c>
      <c r="AN72" s="502" t="str">
        <f>IF(AM72="","",(VLOOKUP(AM72,'サイズ一覧(25年）'!$D:$AG,13,0)))</f>
        <v/>
      </c>
      <c r="AO72" s="623">
        <f>IF(AM72="","",VLOOKUP(AM72,'サイズ一覧(25年）'!$D:$AQ,38,0))</f>
        <v>45760</v>
      </c>
      <c r="AP72" s="506"/>
      <c r="AQ72" s="502" t="str">
        <f>IF(AP72="","",(VLOOKUP(AP72,'サイズ一覧(25年）'!$D:$AG,13,0)))</f>
        <v/>
      </c>
      <c r="AR72" s="602" t="str">
        <f>IF(AP72="","",VLOOKUP(AP72,'サイズ一覧(25年）'!$D:$AQ,38,0))</f>
        <v/>
      </c>
      <c r="AS72" s="587"/>
      <c r="AT72" s="328"/>
      <c r="AU72" s="654" t="s">
        <v>120</v>
      </c>
      <c r="AV72" s="615"/>
      <c r="AW72" s="854" t="s">
        <v>752</v>
      </c>
      <c r="AX72" s="616" t="s">
        <v>565</v>
      </c>
      <c r="AY72" s="293" t="str">
        <f>IF(AX72="","",(VLOOKUP(AX72,'サイズ一覧(25年）'!$D:$AG,13,0)))</f>
        <v/>
      </c>
      <c r="AZ72" s="295">
        <f>IF(AX72="","",VLOOKUP(AX72,'サイズ一覧(25年）'!$D:$AQ,38,0))</f>
        <v>21450</v>
      </c>
      <c r="BG72" s="587"/>
      <c r="BI72" s="180"/>
      <c r="BJ72" s="198"/>
      <c r="BK72" s="181"/>
      <c r="BL72" s="593"/>
      <c r="BM72" s="586"/>
      <c r="BN72" s="585" t="s">
        <v>1010</v>
      </c>
      <c r="BO72" s="585"/>
      <c r="BP72" s="583"/>
      <c r="BQ72" s="583"/>
      <c r="BR72" s="583"/>
      <c r="BS72" s="583"/>
      <c r="BT72" s="181"/>
      <c r="BU72" s="181"/>
      <c r="BV72" s="181"/>
      <c r="BW72" s="199"/>
      <c r="BX72" s="199"/>
      <c r="BY72" s="181"/>
    </row>
    <row r="73" spans="1:78" s="134" customFormat="1" ht="21" customHeight="1">
      <c r="A73" s="255"/>
      <c r="B73" s="348"/>
      <c r="C73" s="740" t="s">
        <v>537</v>
      </c>
      <c r="D73" s="772" t="s">
        <v>468</v>
      </c>
      <c r="E73" s="736" t="s">
        <v>1763</v>
      </c>
      <c r="F73" s="736" t="str">
        <f>IF(E73="","",(VLOOKUP(E73,'サイズ一覧(25年）'!$D:$AG,13,0)))</f>
        <v>★⑨</v>
      </c>
      <c r="G73" s="773">
        <f>IF(E73="","",VLOOKUP(E73,'サイズ一覧(25年）'!$D:$AQ,38,0))</f>
        <v>52140</v>
      </c>
      <c r="H73" s="734" t="s">
        <v>1824</v>
      </c>
      <c r="I73" s="736" t="str">
        <f>IF(H73="","",(VLOOKUP(H73,'サイズ一覧(25年）'!$D:$AG,13,0)))</f>
        <v>△★</v>
      </c>
      <c r="J73" s="773">
        <f>IF(H73="","",VLOOKUP(H73,'サイズ一覧(25年）'!$D:$AQ,38,0))</f>
        <v>47740</v>
      </c>
      <c r="K73" s="736"/>
      <c r="L73" s="736" t="str">
        <f>IF(K73="","",(VLOOKUP(K73,'サイズ一覧(25年）'!$D:$AG,13,0)))</f>
        <v/>
      </c>
      <c r="M73" s="774" t="str">
        <f>IF(K73="","",VLOOKUP(K73,'サイズ一覧(25年）'!$D:$AQ,38,0))</f>
        <v/>
      </c>
      <c r="N73" s="738"/>
      <c r="O73" s="703" t="str">
        <f>IF(N73="","",(VLOOKUP(N73,'サイズ一覧(25年）'!$D:$AG,13,0)))</f>
        <v/>
      </c>
      <c r="P73" s="704" t="str">
        <f>IF(N73="","",VLOOKUP(N73,'サイズ一覧(25年）'!$D:$AQ,38,0))</f>
        <v/>
      </c>
      <c r="Q73" s="175"/>
      <c r="R73" s="525">
        <v>12</v>
      </c>
      <c r="S73" s="378">
        <v>70</v>
      </c>
      <c r="T73" s="771" t="s">
        <v>108</v>
      </c>
      <c r="U73" s="707" t="s">
        <v>358</v>
      </c>
      <c r="V73" s="709"/>
      <c r="W73" s="707" t="str">
        <f>IF(V73="","",(VLOOKUP(V73,'サイズ一覧(25年）'!$D:$AG,13,0)))</f>
        <v/>
      </c>
      <c r="X73" s="670" t="str">
        <f>IF(V73="","",VLOOKUP(V73,'サイズ一覧(25年）'!$D:$AQ,38,0))</f>
        <v/>
      </c>
      <c r="Y73" s="709"/>
      <c r="Z73" s="707" t="str">
        <f>IF(Y73="","",(VLOOKUP(Y73,'サイズ一覧(25年）'!$D:$AG,13,0)))</f>
        <v/>
      </c>
      <c r="AA73" s="670" t="str">
        <f>IF(Y73="","",VLOOKUP(Y73,'サイズ一覧(25年）'!$D:$AQ,38,0))</f>
        <v/>
      </c>
      <c r="AB73" s="709"/>
      <c r="AC73" s="707" t="str">
        <f>IF(AB73="","",(VLOOKUP(AB73,'サイズ一覧(25年）'!$D:$AG,13,0)))</f>
        <v/>
      </c>
      <c r="AD73" s="670" t="str">
        <f>IF(AB73="","",VLOOKUP(AB73,'サイズ一覧(25年）'!$D:$AQ,38,0))</f>
        <v/>
      </c>
      <c r="AE73" s="709" t="s">
        <v>673</v>
      </c>
      <c r="AF73" s="707" t="str">
        <f>IF(AE73="","",(VLOOKUP(AE73,'サイズ一覧(25年）'!$D:$AG,13,0)))</f>
        <v/>
      </c>
      <c r="AG73" s="671">
        <f>IF(AE73="","",VLOOKUP(AE73,'サイズ一覧(25年）'!$D:$AQ,38,0))</f>
        <v>10670</v>
      </c>
      <c r="AH73" s="175"/>
      <c r="AI73" s="319"/>
      <c r="AJ73" s="311"/>
      <c r="AK73" s="700" t="s">
        <v>981</v>
      </c>
      <c r="AL73" s="734" t="s">
        <v>892</v>
      </c>
      <c r="AM73" s="729" t="s">
        <v>699</v>
      </c>
      <c r="AN73" s="736" t="str">
        <f>IF(AM73="","",(VLOOKUP(AM73,'サイズ一覧(25年）'!$D:$AG,13,0)))</f>
        <v/>
      </c>
      <c r="AO73" s="737">
        <f>IF(AM73="","",VLOOKUP(AM73,'サイズ一覧(25年）'!$D:$AQ,38,0))</f>
        <v>47960</v>
      </c>
      <c r="AP73" s="738"/>
      <c r="AQ73" s="736" t="str">
        <f>IF(AP73="","",(VLOOKUP(AP73,'サイズ一覧(25年）'!$D:$AG,13,0)))</f>
        <v/>
      </c>
      <c r="AR73" s="739" t="str">
        <f>IF(AP73="","",VLOOKUP(AP73,'サイズ一覧(25年）'!$D:$AQ,38,0))</f>
        <v/>
      </c>
      <c r="AS73" s="587"/>
      <c r="AT73" s="328"/>
      <c r="AU73" s="830"/>
      <c r="AV73" s="800"/>
      <c r="AW73" s="861" t="s">
        <v>755</v>
      </c>
      <c r="AX73" s="777" t="s">
        <v>564</v>
      </c>
      <c r="AY73" s="784" t="str">
        <f>IF(AX73="","",(VLOOKUP(AX73,'サイズ一覧(25年）'!$D:$AG,13,0)))</f>
        <v/>
      </c>
      <c r="AZ73" s="728">
        <f>IF(AX73="","",VLOOKUP(AX73,'サイズ一覧(25年）'!$D:$AQ,38,0))</f>
        <v>22440</v>
      </c>
      <c r="BA73" s="196"/>
      <c r="BB73" s="181"/>
      <c r="BC73" s="181"/>
      <c r="BG73" s="587"/>
      <c r="BI73" s="197" t="s">
        <v>465</v>
      </c>
      <c r="BJ73" s="198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99"/>
      <c r="BX73" s="199"/>
      <c r="BY73" s="181"/>
      <c r="BZ73" s="140"/>
    </row>
    <row r="74" spans="1:78" s="134" customFormat="1" ht="21" customHeight="1">
      <c r="A74" s="255"/>
      <c r="B74" s="548"/>
      <c r="C74" s="355" t="s">
        <v>1469</v>
      </c>
      <c r="D74" s="501" t="s">
        <v>1470</v>
      </c>
      <c r="E74" s="502"/>
      <c r="F74" s="502" t="str">
        <f>IF(E74="","",(VLOOKUP(E74,'サイズ一覧(25年）'!$D:$AG,13,0)))</f>
        <v/>
      </c>
      <c r="G74" s="503" t="str">
        <f>IF(E74="","",VLOOKUP(E74,'サイズ一覧(25年）'!$D:$AQ,38,0))</f>
        <v/>
      </c>
      <c r="H74" s="504" t="s">
        <v>1825</v>
      </c>
      <c r="I74" s="502" t="str">
        <f>IF(H74="","",(VLOOKUP(H74,'サイズ一覧(25年）'!$D:$AG,13,0)))</f>
        <v/>
      </c>
      <c r="J74" s="503">
        <f>IF(H74="","",VLOOKUP(H74,'サイズ一覧(25年）'!$D:$AQ,38,0))</f>
        <v>52470</v>
      </c>
      <c r="K74" s="502" t="s">
        <v>623</v>
      </c>
      <c r="L74" s="502" t="str">
        <f>IF(K74="","",(VLOOKUP(K74,'サイズ一覧(25年）'!$D:$AG,13,0)))</f>
        <v>△</v>
      </c>
      <c r="M74" s="505">
        <f>IF(K74="","",VLOOKUP(K74,'サイズ一覧(25年）'!$D:$AQ,38,0))</f>
        <v>49060</v>
      </c>
      <c r="N74" s="506"/>
      <c r="O74" s="502" t="str">
        <f>IF(N74="","",(VLOOKUP(N74,'サイズ一覧(25年）'!$D:$AG,13,0)))</f>
        <v/>
      </c>
      <c r="P74" s="503" t="str">
        <f>IF(N74="","",VLOOKUP(N74,'サイズ一覧(25年）'!$D:$AQ,38,0))</f>
        <v/>
      </c>
      <c r="Q74" s="175"/>
      <c r="R74" s="466"/>
      <c r="S74" s="311"/>
      <c r="T74" s="358" t="s">
        <v>109</v>
      </c>
      <c r="U74" s="268" t="s">
        <v>359</v>
      </c>
      <c r="V74" s="362"/>
      <c r="W74" s="268" t="str">
        <f>IF(V74="","",(VLOOKUP(V74,'サイズ一覧(25年）'!$D:$AG,13,0)))</f>
        <v/>
      </c>
      <c r="X74" s="269" t="str">
        <f>IF(V74="","",VLOOKUP(V74,'サイズ一覧(25年）'!$D:$AQ,38,0))</f>
        <v/>
      </c>
      <c r="Y74" s="362"/>
      <c r="Z74" s="268" t="str">
        <f>IF(Y74="","",(VLOOKUP(Y74,'サイズ一覧(25年）'!$D:$AG,13,0)))</f>
        <v/>
      </c>
      <c r="AA74" s="269" t="str">
        <f>IF(Y74="","",VLOOKUP(Y74,'サイズ一覧(25年）'!$D:$AQ,38,0))</f>
        <v/>
      </c>
      <c r="AB74" s="362"/>
      <c r="AC74" s="268" t="str">
        <f>IF(AB74="","",(VLOOKUP(AB74,'サイズ一覧(25年）'!$D:$AG,13,0)))</f>
        <v/>
      </c>
      <c r="AD74" s="269" t="str">
        <f>IF(AB74="","",VLOOKUP(AB74,'サイズ一覧(25年）'!$D:$AQ,38,0))</f>
        <v/>
      </c>
      <c r="AE74" s="362" t="s">
        <v>674</v>
      </c>
      <c r="AF74" s="268" t="str">
        <f>IF(AE74="","",(VLOOKUP(AE74,'サイズ一覧(25年）'!$D:$AG,13,0)))</f>
        <v/>
      </c>
      <c r="AG74" s="271">
        <f>IF(AE74="","",VLOOKUP(AE74,'サイズ一覧(25年）'!$D:$AQ,38,0))</f>
        <v>11880</v>
      </c>
      <c r="AH74" s="175"/>
      <c r="AI74" s="319"/>
      <c r="AJ74" s="378">
        <v>65</v>
      </c>
      <c r="AK74" s="426" t="s">
        <v>155</v>
      </c>
      <c r="AL74" s="427" t="s">
        <v>376</v>
      </c>
      <c r="AM74" s="461" t="s">
        <v>900</v>
      </c>
      <c r="AN74" s="429" t="str">
        <f>IF(AM74="","",(VLOOKUP(AM74,'サイズ一覧(25年）'!$D:$AG,13,0)))</f>
        <v/>
      </c>
      <c r="AO74" s="430">
        <f>IF(AM74="","",VLOOKUP(AM74,'サイズ一覧(25年）'!$D:$AQ,38,0))</f>
        <v>37400</v>
      </c>
      <c r="AP74" s="431"/>
      <c r="AQ74" s="429" t="str">
        <f>IF(AP74="","",(VLOOKUP(AP74,'サイズ一覧(25年）'!$D:$AG,13,0)))</f>
        <v/>
      </c>
      <c r="AR74" s="295" t="str">
        <f>IF(AP74="","",VLOOKUP(AP74,'サイズ一覧(25年）'!$D:$AQ,38,0))</f>
        <v/>
      </c>
      <c r="AS74" s="587"/>
      <c r="AT74" s="328"/>
      <c r="AU74" s="654" t="s">
        <v>121</v>
      </c>
      <c r="AV74" s="615"/>
      <c r="AW74" s="854" t="s">
        <v>754</v>
      </c>
      <c r="AX74" s="616" t="s">
        <v>567</v>
      </c>
      <c r="AY74" s="529" t="str">
        <f>IF(AX74="","",(VLOOKUP(AX74,'サイズ一覧(25年）'!$D:$AG,13,0)))</f>
        <v/>
      </c>
      <c r="AZ74" s="295">
        <f>IF(AX74="","",VLOOKUP(AX74,'サイズ一覧(25年）'!$D:$AQ,38,0))</f>
        <v>22220</v>
      </c>
      <c r="BG74" s="587"/>
      <c r="BI74" s="197"/>
      <c r="BJ74" s="198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</row>
    <row r="75" spans="1:78" s="134" customFormat="1" ht="21" customHeight="1">
      <c r="A75" s="255"/>
      <c r="B75" s="548"/>
      <c r="C75" s="733"/>
      <c r="D75" s="704" t="s">
        <v>502</v>
      </c>
      <c r="E75" s="693" t="s">
        <v>1762</v>
      </c>
      <c r="F75" s="693" t="str">
        <f>IF(E75="","",(VLOOKUP(E75,'サイズ一覧(25年）'!$D:$AG,13,0)))</f>
        <v>★⑨</v>
      </c>
      <c r="G75" s="704">
        <f>IF(E75="","",VLOOKUP(E75,'サイズ一覧(25年）'!$D:$AQ,38,0))</f>
        <v>55660</v>
      </c>
      <c r="H75" s="775"/>
      <c r="I75" s="693" t="str">
        <f>IF(H75="","",(VLOOKUP(H75,'サイズ一覧(25年）'!$D:$AG,13,0)))</f>
        <v/>
      </c>
      <c r="J75" s="704" t="str">
        <f>IF(H75="","",VLOOKUP(H75,'サイズ一覧(25年）'!$D:$AQ,38,0))</f>
        <v/>
      </c>
      <c r="K75" s="693"/>
      <c r="L75" s="693" t="str">
        <f>IF(K75="","",(VLOOKUP(K75,'サイズ一覧(25年）'!$D:$AG,13,0)))</f>
        <v/>
      </c>
      <c r="M75" s="693" t="str">
        <f>IF(K75="","",VLOOKUP(K75,'サイズ一覧(25年）'!$D:$AQ,38,0))</f>
        <v/>
      </c>
      <c r="N75" s="692"/>
      <c r="O75" s="693" t="str">
        <f>IF(N75="","",(VLOOKUP(N75,'サイズ一覧(25年）'!$D:$AG,13,0)))</f>
        <v/>
      </c>
      <c r="P75" s="704" t="str">
        <f>IF(N75="","",VLOOKUP(N75,'サイズ一覧(25年）'!$D:$AQ,38,0))</f>
        <v/>
      </c>
      <c r="Q75" s="175"/>
      <c r="R75" s="620"/>
      <c r="S75" s="587"/>
      <c r="T75" s="621"/>
      <c r="U75" s="457"/>
      <c r="V75" s="457"/>
      <c r="W75" s="457"/>
      <c r="X75" s="564"/>
      <c r="Y75" s="457"/>
      <c r="Z75" s="457"/>
      <c r="AA75" s="564"/>
      <c r="AB75" s="457"/>
      <c r="AC75" s="457"/>
      <c r="AD75" s="564"/>
      <c r="AE75" s="622"/>
      <c r="AF75" s="622"/>
      <c r="AG75" s="181"/>
      <c r="AH75" s="175"/>
      <c r="AI75" s="319"/>
      <c r="AJ75" s="320"/>
      <c r="AK75" s="740" t="s">
        <v>982</v>
      </c>
      <c r="AL75" s="730" t="s">
        <v>946</v>
      </c>
      <c r="AM75" s="731" t="s">
        <v>498</v>
      </c>
      <c r="AN75" s="703" t="str">
        <f>IF(AM75="","",(VLOOKUP(AM75,'サイズ一覧(25年）'!$D:$AG,13,0)))</f>
        <v/>
      </c>
      <c r="AO75" s="732">
        <f>IF(AM75="","",VLOOKUP(AM75,'サイズ一覧(25年）'!$D:$AQ,38,0))</f>
        <v>40260</v>
      </c>
      <c r="AP75" s="702"/>
      <c r="AQ75" s="703" t="str">
        <f>IF(AP75="","",(VLOOKUP(AP75,'サイズ一覧(25年）'!$D:$AG,13,0)))</f>
        <v/>
      </c>
      <c r="AR75" s="696" t="str">
        <f>IF(AP75="","",VLOOKUP(AP75,'サイズ一覧(25年）'!$D:$AQ,38,0))</f>
        <v/>
      </c>
      <c r="AS75" s="587"/>
      <c r="AT75" s="328"/>
      <c r="AU75" s="830"/>
      <c r="AV75" s="800"/>
      <c r="AW75" s="861" t="s">
        <v>756</v>
      </c>
      <c r="AX75" s="831" t="s">
        <v>566</v>
      </c>
      <c r="AY75" s="780" t="str">
        <f>IF(AX75="","",(VLOOKUP(AX75,'サイズ一覧(25年）'!$D:$AG,13,0)))</f>
        <v/>
      </c>
      <c r="AZ75" s="728">
        <f>IF(AX75="","",VLOOKUP(AX75,'サイズ一覧(25年）'!$D:$AQ,38,0))</f>
        <v>22990</v>
      </c>
      <c r="BG75" s="587"/>
      <c r="BH75" s="165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</row>
    <row r="76" spans="1:78" s="134" customFormat="1" ht="21" customHeight="1">
      <c r="A76" s="255"/>
      <c r="B76" s="348"/>
      <c r="C76" s="388" t="s">
        <v>1471</v>
      </c>
      <c r="D76" s="350" t="s">
        <v>502</v>
      </c>
      <c r="E76" s="351" t="s">
        <v>1761</v>
      </c>
      <c r="F76" s="351" t="str">
        <f>IF(E76="","",(VLOOKUP(E76,'サイズ一覧(25年）'!$D:$AG,13,0)))</f>
        <v>⑩</v>
      </c>
      <c r="G76" s="354">
        <f>IF(E76="","",VLOOKUP(E76,'サイズ一覧(25年）'!$D:$AQ,38,0))</f>
        <v>59510</v>
      </c>
      <c r="H76" s="389" t="s">
        <v>1169</v>
      </c>
      <c r="I76" s="351" t="str">
        <f>IF(H76="","",(VLOOKUP(H76,'サイズ一覧(25年）'!$D:$AG,13,0)))</f>
        <v>△</v>
      </c>
      <c r="J76" s="354">
        <f>IF(H76="","",VLOOKUP(H76,'サイズ一覧(25年）'!$D:$AQ,38,0))</f>
        <v>54560</v>
      </c>
      <c r="K76" s="351"/>
      <c r="L76" s="351" t="str">
        <f>IF(K76="","",(VLOOKUP(K76,'サイズ一覧(25年）'!$D:$AG,13,0)))</f>
        <v/>
      </c>
      <c r="M76" s="352" t="str">
        <f>IF(K76="","",VLOOKUP(K76,'サイズ一覧(25年）'!$D:$AQ,38,0))</f>
        <v/>
      </c>
      <c r="N76" s="353"/>
      <c r="O76" s="351" t="str">
        <f>IF(N76="","",(VLOOKUP(N76,'サイズ一覧(25年）'!$D:$AG,13,0)))</f>
        <v/>
      </c>
      <c r="P76" s="354" t="str">
        <f>IF(N76="","",VLOOKUP(N76,'サイズ一覧(25年）'!$D:$AQ,38,0))</f>
        <v/>
      </c>
      <c r="Q76" s="175"/>
      <c r="R76" s="136" t="s">
        <v>1633</v>
      </c>
      <c r="S76" s="179"/>
      <c r="T76" s="196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1"/>
      <c r="AF76" s="181"/>
      <c r="AG76" s="181"/>
      <c r="AH76" s="175"/>
      <c r="AI76" s="319"/>
      <c r="AJ76" s="320"/>
      <c r="AK76" s="388" t="s">
        <v>1424</v>
      </c>
      <c r="AL76" s="389" t="s">
        <v>1327</v>
      </c>
      <c r="AM76" s="432" t="s">
        <v>1441</v>
      </c>
      <c r="AN76" s="351" t="str">
        <f>IF(AM76="","",(VLOOKUP(AM76,'サイズ一覧(25年）'!$D:$AG,13,0)))</f>
        <v/>
      </c>
      <c r="AO76" s="391">
        <f>IF(AM76="","",VLOOKUP(AM76,'サイズ一覧(25年）'!$D:$AQ,38,0))</f>
        <v>42570</v>
      </c>
      <c r="AP76" s="353"/>
      <c r="AQ76" s="351" t="str">
        <f>IF(AP76="","",(VLOOKUP(AP76,'サイズ一覧(25年）'!$D:$AG,13,0)))</f>
        <v/>
      </c>
      <c r="AR76" s="369" t="str">
        <f>IF(AP76="","",VLOOKUP(AP76,'サイズ一覧(25年）'!$D:$AQ,38,0))</f>
        <v/>
      </c>
      <c r="AS76" s="587"/>
      <c r="AT76" s="328"/>
      <c r="AU76" s="654" t="s">
        <v>583</v>
      </c>
      <c r="AV76" s="615"/>
      <c r="AW76" s="854" t="s">
        <v>757</v>
      </c>
      <c r="AX76" s="616" t="s">
        <v>568</v>
      </c>
      <c r="AY76" s="529" t="str">
        <f>IF(AX76="","",(VLOOKUP(AX76,'サイズ一覧(25年）'!$D:$AG,13,0)))</f>
        <v/>
      </c>
      <c r="AZ76" s="295">
        <f>IF(AX76="","",VLOOKUP(AX76,'サイズ一覧(25年）'!$D:$AQ,38,0))</f>
        <v>25520</v>
      </c>
      <c r="BG76" s="587"/>
      <c r="BH76" s="136" t="s">
        <v>513</v>
      </c>
      <c r="BI76" s="625"/>
      <c r="BJ76" s="201"/>
      <c r="BK76" s="179"/>
      <c r="BL76" s="201"/>
      <c r="BM76" s="179"/>
      <c r="BN76" s="181"/>
      <c r="BO76" s="181"/>
      <c r="BP76" s="181"/>
      <c r="BQ76" s="198"/>
      <c r="BR76" s="181"/>
      <c r="BS76" s="181"/>
      <c r="BT76" s="181"/>
      <c r="BU76" s="133"/>
      <c r="BV76" s="133"/>
      <c r="BW76" s="133"/>
      <c r="BX76" s="133"/>
    </row>
    <row r="77" spans="1:78" s="134" customFormat="1" ht="21" customHeight="1">
      <c r="A77" s="255"/>
      <c r="B77" s="348"/>
      <c r="C77" s="740" t="s">
        <v>1472</v>
      </c>
      <c r="D77" s="701" t="s">
        <v>521</v>
      </c>
      <c r="E77" s="703"/>
      <c r="F77" s="703" t="str">
        <f>IF(E77="","",(VLOOKUP(E77,'サイズ一覧(25年）'!$D:$AG,13,0)))</f>
        <v/>
      </c>
      <c r="G77" s="704" t="str">
        <f>IF(E77="","",VLOOKUP(E77,'サイズ一覧(25年）'!$D:$AQ,38,0))</f>
        <v/>
      </c>
      <c r="H77" s="730" t="s">
        <v>1170</v>
      </c>
      <c r="I77" s="703" t="str">
        <f>IF(H77="","",(VLOOKUP(H77,'サイズ一覧(25年）'!$D:$AG,13,0)))</f>
        <v>◇</v>
      </c>
      <c r="J77" s="704">
        <f>IF(H77="","",VLOOKUP(H77,'サイズ一覧(25年）'!$D:$AQ,38,0))</f>
        <v>61270</v>
      </c>
      <c r="K77" s="703"/>
      <c r="L77" s="703" t="str">
        <f>IF(K77="","",(VLOOKUP(K77,'サイズ一覧(25年）'!$D:$AG,13,0)))</f>
        <v/>
      </c>
      <c r="M77" s="693" t="str">
        <f>IF(K77="","",VLOOKUP(K77,'サイズ一覧(25年）'!$D:$AQ,38,0))</f>
        <v/>
      </c>
      <c r="N77" s="702"/>
      <c r="O77" s="703" t="str">
        <f>IF(N77="","",(VLOOKUP(N77,'サイズ一覧(25年）'!$D:$AG,13,0)))</f>
        <v/>
      </c>
      <c r="P77" s="704" t="str">
        <f>IF(N77="","",VLOOKUP(N77,'サイズ一覧(25年）'!$D:$AQ,38,0))</f>
        <v/>
      </c>
      <c r="Q77" s="175"/>
      <c r="R77" s="1030" t="s">
        <v>413</v>
      </c>
      <c r="S77" s="1030" t="s">
        <v>414</v>
      </c>
      <c r="T77" s="1027" t="s">
        <v>937</v>
      </c>
      <c r="U77" s="992"/>
      <c r="V77" s="1027" t="s">
        <v>587</v>
      </c>
      <c r="W77" s="1013"/>
      <c r="X77" s="992"/>
      <c r="Y77" s="1027" t="s">
        <v>587</v>
      </c>
      <c r="Z77" s="1013"/>
      <c r="AA77" s="992"/>
      <c r="AB77" s="1027" t="s">
        <v>587</v>
      </c>
      <c r="AC77" s="1013"/>
      <c r="AD77" s="992"/>
      <c r="AH77" s="175"/>
      <c r="AI77" s="319"/>
      <c r="AJ77" s="311"/>
      <c r="AK77" s="724" t="s">
        <v>1341</v>
      </c>
      <c r="AL77" s="725" t="s">
        <v>748</v>
      </c>
      <c r="AM77" s="796" t="s">
        <v>1302</v>
      </c>
      <c r="AN77" s="721" t="str">
        <f>IF(AM77="","",(VLOOKUP(AM77,'サイズ一覧(25年）'!$D:$AG,13,0)))</f>
        <v/>
      </c>
      <c r="AO77" s="727">
        <f>IF(AM77="","",VLOOKUP(AM77,'サイズ一覧(25年）'!$D:$AQ,38,0))</f>
        <v>44000</v>
      </c>
      <c r="AP77" s="720"/>
      <c r="AQ77" s="721" t="str">
        <f>IF(AP77="","",(VLOOKUP(AP77,'サイズ一覧(25年）'!$D:$AG,13,0)))</f>
        <v/>
      </c>
      <c r="AR77" s="728" t="str">
        <f>IF(AP77="","",VLOOKUP(AP77,'サイズ一覧(25年）'!$D:$AQ,38,0))</f>
        <v/>
      </c>
      <c r="AS77" s="587"/>
      <c r="AT77" s="310"/>
      <c r="AU77" s="830"/>
      <c r="AV77" s="800"/>
      <c r="AW77" s="861" t="s">
        <v>1119</v>
      </c>
      <c r="AX77" s="831" t="s">
        <v>569</v>
      </c>
      <c r="AY77" s="780" t="str">
        <f>IF(AX77="","",(VLOOKUP(AX77,'サイズ一覧(25年）'!$D:$AG,13,0)))</f>
        <v/>
      </c>
      <c r="AZ77" s="728">
        <f>IF(AX77="","",VLOOKUP(AX77,'サイズ一覧(25年）'!$D:$AQ,38,0))</f>
        <v>26840</v>
      </c>
      <c r="BD77" s="587"/>
      <c r="BE77" s="587"/>
      <c r="BF77" s="587"/>
      <c r="BG77" s="587"/>
      <c r="BH77" s="1030" t="s">
        <v>413</v>
      </c>
      <c r="BI77" s="1027" t="s">
        <v>1113</v>
      </c>
      <c r="BJ77" s="992"/>
      <c r="BK77" s="1028" t="s">
        <v>1847</v>
      </c>
      <c r="BL77" s="998"/>
      <c r="BM77" s="998"/>
      <c r="BN77" s="998"/>
      <c r="BO77" s="998"/>
      <c r="BP77" s="998"/>
      <c r="BQ77" s="998"/>
      <c r="BR77" s="998"/>
      <c r="BS77" s="999"/>
      <c r="BT77" s="133"/>
      <c r="BU77" s="133"/>
      <c r="BV77" s="133"/>
      <c r="BW77" s="133"/>
    </row>
    <row r="78" spans="1:78" s="134" customFormat="1" ht="21" customHeight="1">
      <c r="A78" s="255"/>
      <c r="B78" s="340"/>
      <c r="C78" s="266" t="s">
        <v>1473</v>
      </c>
      <c r="D78" s="267" t="s">
        <v>529</v>
      </c>
      <c r="E78" s="268"/>
      <c r="F78" s="268" t="str">
        <f>IF(E78="","",(VLOOKUP(E78,'サイズ一覧(25年）'!$D:$AG,13,0)))</f>
        <v/>
      </c>
      <c r="G78" s="271" t="str">
        <f>IF(E78="","",VLOOKUP(E78,'サイズ一覧(25年）'!$D:$AQ,38,0))</f>
        <v/>
      </c>
      <c r="H78" s="359" t="s">
        <v>1171</v>
      </c>
      <c r="I78" s="268" t="str">
        <f>IF(H78="","",(VLOOKUP(H78,'サイズ一覧(25年）'!$D:$AG,13,0)))</f>
        <v>★◇</v>
      </c>
      <c r="J78" s="271">
        <f>IF(H78="","",VLOOKUP(H78,'サイズ一覧(25年）'!$D:$AQ,38,0))</f>
        <v>65010</v>
      </c>
      <c r="K78" s="268"/>
      <c r="L78" s="268" t="str">
        <f>IF(K78="","",(VLOOKUP(K78,'サイズ一覧(25年）'!$D:$AG,13,0)))</f>
        <v/>
      </c>
      <c r="M78" s="269" t="str">
        <f>IF(K78="","",VLOOKUP(K78,'サイズ一覧(25年）'!$D:$AQ,38,0))</f>
        <v/>
      </c>
      <c r="N78" s="362"/>
      <c r="O78" s="268" t="str">
        <f>IF(N78="","",(VLOOKUP(N78,'サイズ一覧(25年）'!$D:$AG,13,0)))</f>
        <v/>
      </c>
      <c r="P78" s="271" t="str">
        <f>IF(N78="","",VLOOKUP(N78,'サイズ一覧(25年）'!$D:$AQ,38,0))</f>
        <v/>
      </c>
      <c r="Q78" s="175"/>
      <c r="R78" s="996"/>
      <c r="S78" s="996"/>
      <c r="T78" s="993"/>
      <c r="U78" s="994"/>
      <c r="V78" s="1033" t="s">
        <v>1247</v>
      </c>
      <c r="W78" s="1016"/>
      <c r="X78" s="994"/>
      <c r="Y78" s="1033" t="s">
        <v>670</v>
      </c>
      <c r="Z78" s="1016"/>
      <c r="AA78" s="994"/>
      <c r="AB78" s="1033" t="s">
        <v>466</v>
      </c>
      <c r="AC78" s="1016"/>
      <c r="AD78" s="994"/>
      <c r="AH78" s="175"/>
      <c r="AI78" s="319"/>
      <c r="AJ78" s="378">
        <v>70</v>
      </c>
      <c r="AK78" s="426" t="s">
        <v>1426</v>
      </c>
      <c r="AL78" s="427" t="s">
        <v>948</v>
      </c>
      <c r="AM78" s="461" t="s">
        <v>1433</v>
      </c>
      <c r="AN78" s="429" t="str">
        <f>IF(AM78="","",(VLOOKUP(AM78,'サイズ一覧(25年）'!$D:$AG,13,0)))</f>
        <v/>
      </c>
      <c r="AO78" s="430">
        <f>IF(AM78="","",VLOOKUP(AM78,'サイズ一覧(25年）'!$D:$AQ,38,0))</f>
        <v>42790</v>
      </c>
      <c r="AP78" s="431"/>
      <c r="AQ78" s="429" t="str">
        <f>IF(AP78="","",(VLOOKUP(AP78,'サイズ一覧(25年）'!$D:$AG,13,0)))</f>
        <v/>
      </c>
      <c r="AR78" s="295" t="str">
        <f>IF(AP78="","",VLOOKUP(AP78,'サイズ一覧(25年）'!$D:$AQ,38,0))</f>
        <v/>
      </c>
      <c r="AS78" s="587"/>
      <c r="AT78" s="275">
        <v>13</v>
      </c>
      <c r="AU78" s="654" t="s">
        <v>105</v>
      </c>
      <c r="AV78" s="615"/>
      <c r="AW78" s="854" t="s">
        <v>758</v>
      </c>
      <c r="AX78" s="616" t="s">
        <v>570</v>
      </c>
      <c r="AY78" s="529" t="str">
        <f>IF(AX78="","",(VLOOKUP(AX78,'サイズ一覧(25年）'!$D:$AG,13,0)))</f>
        <v/>
      </c>
      <c r="AZ78" s="295">
        <f>IF(AX78="","",VLOOKUP(AX78,'サイズ一覧(25年）'!$D:$AQ,38,0))</f>
        <v>13750</v>
      </c>
      <c r="BA78" s="196"/>
      <c r="BB78" s="181"/>
      <c r="BC78" s="181"/>
      <c r="BD78" s="587"/>
      <c r="BE78" s="587"/>
      <c r="BF78" s="587"/>
      <c r="BG78" s="587"/>
      <c r="BH78" s="996"/>
      <c r="BI78" s="993"/>
      <c r="BJ78" s="994"/>
      <c r="BK78" s="1028" t="s">
        <v>514</v>
      </c>
      <c r="BL78" s="998"/>
      <c r="BM78" s="999"/>
      <c r="BN78" s="1028" t="s">
        <v>515</v>
      </c>
      <c r="BO78" s="998"/>
      <c r="BP78" s="999"/>
      <c r="BQ78" s="1029" t="s">
        <v>516</v>
      </c>
      <c r="BR78" s="1001"/>
      <c r="BS78" s="1002"/>
      <c r="BT78" s="133"/>
      <c r="BU78" s="133"/>
      <c r="BV78" s="133"/>
      <c r="BW78" s="133"/>
    </row>
    <row r="79" spans="1:78" s="134" customFormat="1" ht="21" customHeight="1">
      <c r="A79" s="255"/>
      <c r="B79" s="265">
        <v>50</v>
      </c>
      <c r="C79" s="667" t="s">
        <v>1474</v>
      </c>
      <c r="D79" s="668" t="s">
        <v>538</v>
      </c>
      <c r="E79" s="707" t="s">
        <v>1767</v>
      </c>
      <c r="F79" s="707" t="str">
        <f>IF(E79="","",(VLOOKUP(E79,'サイズ一覧(25年）'!$D:$AG,13,0)))</f>
        <v>★⑨</v>
      </c>
      <c r="G79" s="671">
        <f>IF(E79="","",VLOOKUP(E79,'サイズ一覧(25年）'!$D:$AQ,38,0))</f>
        <v>52690</v>
      </c>
      <c r="H79" s="705" t="s">
        <v>1840</v>
      </c>
      <c r="I79" s="707" t="str">
        <f>IF(H79="","",(VLOOKUP(H79,'サイズ一覧(25年）'!$D:$AG,13,0)))</f>
        <v>△★</v>
      </c>
      <c r="J79" s="671">
        <f>IF(H79="","",VLOOKUP(H79,'サイズ一覧(25年）'!$D:$AQ,38,0))</f>
        <v>48290</v>
      </c>
      <c r="K79" s="707"/>
      <c r="L79" s="707" t="str">
        <f>IF(K79="","",(VLOOKUP(K79,'サイズ一覧(25年）'!$D:$AG,13,0)))</f>
        <v/>
      </c>
      <c r="M79" s="670" t="str">
        <f>IF(K79="","",VLOOKUP(K79,'サイズ一覧(25年）'!$D:$AQ,38,0))</f>
        <v/>
      </c>
      <c r="N79" s="709"/>
      <c r="O79" s="707" t="str">
        <f>IF(N79="","",(VLOOKUP(N79,'サイズ一覧(25年）'!$D:$AG,13,0)))</f>
        <v/>
      </c>
      <c r="P79" s="671" t="str">
        <f>IF(N79="","",VLOOKUP(N79,'サイズ一覧(25年）'!$D:$AQ,38,0))</f>
        <v/>
      </c>
      <c r="Q79" s="175"/>
      <c r="R79" s="306">
        <v>14</v>
      </c>
      <c r="S79" s="265">
        <v>80</v>
      </c>
      <c r="T79" s="771" t="s">
        <v>120</v>
      </c>
      <c r="U79" s="707" t="s">
        <v>336</v>
      </c>
      <c r="V79" s="709" t="s">
        <v>1264</v>
      </c>
      <c r="W79" s="707" t="str">
        <f>IF(V79="","",(VLOOKUP(V79,'サイズ一覧(25年）'!$D:$AG,13,0)))</f>
        <v/>
      </c>
      <c r="X79" s="670">
        <f>IF(V79="","",VLOOKUP(V79,'サイズ一覧(25年）'!$D:$AQ,38,0))</f>
        <v>20130</v>
      </c>
      <c r="Y79" s="709"/>
      <c r="Z79" s="707" t="str">
        <f>IF(Y79="","",(VLOOKUP(Y79,'サイズ一覧(25年）'!$D:$AG,13,0)))</f>
        <v/>
      </c>
      <c r="AA79" s="670" t="str">
        <f>IF(Y79="","",VLOOKUP(Y79,'サイズ一覧(25年）'!$D:$AQ,38,0))</f>
        <v/>
      </c>
      <c r="AB79" s="709"/>
      <c r="AC79" s="707" t="str">
        <f>IF(AB79="","",(VLOOKUP(AB79,'サイズ一覧(25年）'!$D:$AG,13,0)))</f>
        <v/>
      </c>
      <c r="AD79" s="671" t="str">
        <f>IF(AB79="","",VLOOKUP(AB79,'サイズ一覧(25年）'!$D:$AQ,38,0))</f>
        <v/>
      </c>
      <c r="AH79" s="175"/>
      <c r="AI79" s="466"/>
      <c r="AJ79" s="311"/>
      <c r="AK79" s="676" t="s">
        <v>1513</v>
      </c>
      <c r="AL79" s="677" t="s">
        <v>1515</v>
      </c>
      <c r="AM79" s="832" t="s">
        <v>1512</v>
      </c>
      <c r="AN79" s="679" t="str">
        <f>IF(AM79="","",(VLOOKUP(AM79,'サイズ一覧(25年）'!$D:$AG,13,0)))</f>
        <v/>
      </c>
      <c r="AO79" s="680">
        <f>IF(AM79="","",VLOOKUP(AM79,'サイズ一覧(25年）'!$D:$AQ,38,0))</f>
        <v>46090</v>
      </c>
      <c r="AP79" s="681"/>
      <c r="AQ79" s="679" t="str">
        <f>IF(AP79="","",(VLOOKUP(AP79,'サイズ一覧(25年）'!$D:$AG,13,0)))</f>
        <v/>
      </c>
      <c r="AR79" s="682" t="str">
        <f>IF(AP79="","",VLOOKUP(AP79,'サイズ一覧(25年）'!$D:$AQ,38,0))</f>
        <v/>
      </c>
      <c r="AS79" s="587"/>
      <c r="AT79" s="328"/>
      <c r="AU79" s="830"/>
      <c r="AV79" s="800"/>
      <c r="AW79" s="861" t="s">
        <v>753</v>
      </c>
      <c r="AX79" s="831" t="s">
        <v>571</v>
      </c>
      <c r="AY79" s="785" t="str">
        <f>IF(AX79="","",(VLOOKUP(AX79,'サイズ一覧(25年）'!$D:$AG,13,0)))</f>
        <v/>
      </c>
      <c r="AZ79" s="728">
        <f>IF(AX79="","",VLOOKUP(AX79,'サイズ一覧(25年）'!$D:$AQ,38,0))</f>
        <v>14080</v>
      </c>
      <c r="BD79" s="587"/>
      <c r="BE79" s="587"/>
      <c r="BF79" s="587"/>
      <c r="BG79" s="587"/>
      <c r="BH79" s="275">
        <v>15</v>
      </c>
      <c r="BI79" s="461" t="s">
        <v>78</v>
      </c>
      <c r="BJ79" s="626" t="s">
        <v>468</v>
      </c>
      <c r="BK79" s="461" t="s">
        <v>677</v>
      </c>
      <c r="BL79" s="429" t="str">
        <f>IF(BK79="","",(VLOOKUP(BK79,'サイズ一覧(25年）'!$D:$AG,13,0)))</f>
        <v>◎</v>
      </c>
      <c r="BM79" s="295">
        <f>IF(BK79="","",VLOOKUP(BK79,'サイズ一覧(25年）'!$D:$AQ,38,0))</f>
        <v>23760</v>
      </c>
      <c r="BN79" s="550" t="s">
        <v>1813</v>
      </c>
      <c r="BO79" s="429" t="str">
        <f>IF(BN79="","",(VLOOKUP(BN79,'サイズ一覧(25年）'!$D:$AG,13,0)))</f>
        <v>◎⑨</v>
      </c>
      <c r="BP79" s="295"/>
      <c r="BQ79" s="294" t="s">
        <v>678</v>
      </c>
      <c r="BR79" s="429" t="str">
        <f>IF(BQ79="","",(VLOOKUP(BQ79,'サイズ一覧(25年）'!$D:$AG,13,0)))</f>
        <v>◎</v>
      </c>
      <c r="BS79" s="295">
        <f>IF(BQ79="","",VLOOKUP(BQ79,'サイズ一覧(25年）'!$D:$AQ,38,0))</f>
        <v>23760</v>
      </c>
      <c r="BT79" s="133"/>
      <c r="BU79" s="133"/>
      <c r="BV79" s="133"/>
      <c r="BW79" s="133"/>
    </row>
    <row r="80" spans="1:78" s="134" customFormat="1" ht="21" customHeight="1">
      <c r="A80" s="255"/>
      <c r="B80" s="348"/>
      <c r="C80" s="500" t="s">
        <v>1475</v>
      </c>
      <c r="D80" s="350" t="s">
        <v>502</v>
      </c>
      <c r="E80" s="351" t="s">
        <v>1766</v>
      </c>
      <c r="F80" s="351" t="str">
        <f>IF(E80="","",(VLOOKUP(E80,'サイズ一覧(25年）'!$D:$AG,13,0)))</f>
        <v>⑨</v>
      </c>
      <c r="G80" s="354">
        <f>IF(E80="","",VLOOKUP(E80,'サイズ一覧(25年）'!$D:$AQ,38,0))</f>
        <v>58190</v>
      </c>
      <c r="H80" s="389" t="s">
        <v>1173</v>
      </c>
      <c r="I80" s="351" t="str">
        <f>IF(H80="","",(VLOOKUP(H80,'サイズ一覧(25年）'!$D:$AG,13,0)))</f>
        <v/>
      </c>
      <c r="J80" s="354">
        <f>IF(H80="","",VLOOKUP(H80,'サイズ一覧(25年）'!$D:$AQ,38,0))</f>
        <v>55000</v>
      </c>
      <c r="K80" s="351" t="s">
        <v>624</v>
      </c>
      <c r="L80" s="351" t="str">
        <f>IF(K80="","",(VLOOKUP(K80,'サイズ一覧(25年）'!$D:$AG,13,0)))</f>
        <v>△</v>
      </c>
      <c r="M80" s="352">
        <f>IF(K80="","",VLOOKUP(K80,'サイズ一覧(25年）'!$D:$AQ,38,0))</f>
        <v>51370</v>
      </c>
      <c r="N80" s="353"/>
      <c r="O80" s="351" t="str">
        <f>IF(N80="","",(VLOOKUP(N80,'サイズ一覧(25年）'!$D:$AG,13,0)))</f>
        <v/>
      </c>
      <c r="P80" s="354" t="str">
        <f>IF(N80="","",VLOOKUP(N80,'サイズ一覧(25年）'!$D:$AQ,38,0))</f>
        <v/>
      </c>
      <c r="Q80" s="175"/>
      <c r="R80" s="387"/>
      <c r="S80" s="340"/>
      <c r="T80" s="358" t="s">
        <v>121</v>
      </c>
      <c r="U80" s="268" t="s">
        <v>340</v>
      </c>
      <c r="V80" s="362"/>
      <c r="W80" s="268" t="str">
        <f>IF(V80="","",(VLOOKUP(V80,'サイズ一覧(25年）'!$D:$AG,13,0)))</f>
        <v/>
      </c>
      <c r="X80" s="269" t="str">
        <f>IF(V80="","",VLOOKUP(V80,'サイズ一覧(25年）'!$D:$AQ,38,0))</f>
        <v/>
      </c>
      <c r="Y80" s="362"/>
      <c r="Z80" s="268" t="str">
        <f>IF(Y80="","",(VLOOKUP(Y80,'サイズ一覧(25年）'!$D:$AG,13,0)))</f>
        <v/>
      </c>
      <c r="AA80" s="269" t="str">
        <f>IF(Y80="","",VLOOKUP(Y80,'サイズ一覧(25年）'!$D:$AQ,38,0))</f>
        <v/>
      </c>
      <c r="AB80" s="362" t="s">
        <v>1094</v>
      </c>
      <c r="AC80" s="268" t="str">
        <f>IF(AB80="","",(VLOOKUP(AB80,'サイズ一覧(25年）'!$D:$AG,13,0)))</f>
        <v>△■</v>
      </c>
      <c r="AD80" s="271">
        <f>IF(AB80="","",VLOOKUP(AB80,'サイズ一覧(25年）'!$D:$AQ,38,0))</f>
        <v>18920</v>
      </c>
      <c r="AH80" s="175"/>
      <c r="AI80" s="328">
        <v>17</v>
      </c>
      <c r="AJ80" s="320">
        <v>55</v>
      </c>
      <c r="AK80" s="355" t="s">
        <v>901</v>
      </c>
      <c r="AL80" s="175" t="s">
        <v>833</v>
      </c>
      <c r="AM80" s="629" t="s">
        <v>902</v>
      </c>
      <c r="AN80" s="63" t="str">
        <f>IF(AM80="","",(VLOOKUP(AM80,'サイズ一覧(25年）'!$D:$AG,13,0)))</f>
        <v>★</v>
      </c>
      <c r="AO80" s="285">
        <f>IF(AM80="","",VLOOKUP(AM80,'サイズ一覧(25年）'!$D:$AQ,38,0))</f>
        <v>39050</v>
      </c>
      <c r="AP80" s="192"/>
      <c r="AQ80" s="63" t="str">
        <f>IF(AP80="","",(VLOOKUP(AP80,'サイズ一覧(25年）'!$D:$AG,13,0)))</f>
        <v/>
      </c>
      <c r="AR80" s="357" t="str">
        <f>IF(AP80="","",VLOOKUP(AP80,'サイズ一覧(25年）'!$D:$AQ,38,0))</f>
        <v/>
      </c>
      <c r="AS80" s="587"/>
      <c r="AT80" s="328"/>
      <c r="AU80" s="654" t="s">
        <v>106</v>
      </c>
      <c r="AV80" s="615"/>
      <c r="AW80" s="854" t="s">
        <v>759</v>
      </c>
      <c r="AX80" s="616" t="s">
        <v>572</v>
      </c>
      <c r="AY80" s="293" t="str">
        <f>IF(AX80="","",(VLOOKUP(AX80,'サイズ一覧(25年）'!$D:$AG,13,0)))</f>
        <v/>
      </c>
      <c r="AZ80" s="295">
        <f>IF(AX80="","",VLOOKUP(AX80,'サイズ一覧(25年）'!$D:$AQ,38,0))</f>
        <v>15840</v>
      </c>
      <c r="BD80" s="587"/>
      <c r="BE80" s="587"/>
      <c r="BF80" s="587"/>
      <c r="BG80" s="587"/>
      <c r="BH80" s="310"/>
      <c r="BI80" s="358" t="s">
        <v>1011</v>
      </c>
      <c r="BJ80" s="627" t="s">
        <v>340</v>
      </c>
      <c r="BK80" s="358" t="s">
        <v>3</v>
      </c>
      <c r="BL80" s="268" t="str">
        <f>IF(BK80="","",(VLOOKUP(BK80,'サイズ一覧(25年）'!$D:$AG,13,0)))</f>
        <v>◎</v>
      </c>
      <c r="BM80" s="363">
        <f>IF(BK80="","",VLOOKUP(BK80,'サイズ一覧(25年）'!$D:$AQ,38,0))</f>
        <v>26290</v>
      </c>
      <c r="BN80" s="567" t="s">
        <v>7</v>
      </c>
      <c r="BO80" s="268" t="str">
        <f>IF(BN80="","",(VLOOKUP(BN80,'サイズ一覧(25年）'!$D:$AG,13,0)))</f>
        <v>◎</v>
      </c>
      <c r="BP80" s="363">
        <f>IF(BN80="","",VLOOKUP(BN80,'サイズ一覧(25年）'!$D:$AQ,38,0))</f>
        <v>26290</v>
      </c>
      <c r="BQ80" s="474" t="s">
        <v>5</v>
      </c>
      <c r="BR80" s="269" t="str">
        <f>IF(BQ80="","",(VLOOKUP(BQ80,'サイズ一覧(25年）'!$D:$AG,13,0)))</f>
        <v>◎</v>
      </c>
      <c r="BS80" s="363">
        <f>IF(BQ80="","",VLOOKUP(BQ80,'サイズ一覧(25年）'!$D:$AQ,38,0))</f>
        <v>26290</v>
      </c>
      <c r="BT80" s="133"/>
      <c r="BU80" s="133"/>
      <c r="BV80" s="133"/>
      <c r="BW80" s="133"/>
    </row>
    <row r="81" spans="1:76" s="134" customFormat="1" ht="21" customHeight="1">
      <c r="A81" s="255"/>
      <c r="B81" s="348"/>
      <c r="C81" s="700" t="s">
        <v>1476</v>
      </c>
      <c r="D81" s="772" t="s">
        <v>419</v>
      </c>
      <c r="E81" s="736" t="s">
        <v>1765</v>
      </c>
      <c r="F81" s="736" t="str">
        <f>IF(E81="","",(VLOOKUP(E81,'サイズ一覧(25年）'!$D:$AG,13,0)))</f>
        <v>★⑨</v>
      </c>
      <c r="G81" s="773">
        <f>IF(E81="","",VLOOKUP(E81,'サイズ一覧(25年）'!$D:$AQ,38,0))</f>
        <v>61270</v>
      </c>
      <c r="H81" s="734" t="s">
        <v>1174</v>
      </c>
      <c r="I81" s="736" t="str">
        <f>IF(H81="","",(VLOOKUP(H81,'サイズ一覧(25年）'!$D:$AG,13,0)))</f>
        <v>★</v>
      </c>
      <c r="J81" s="773">
        <f>IF(H81="","",VLOOKUP(H81,'サイズ一覧(25年）'!$D:$AQ,38,0))</f>
        <v>57750</v>
      </c>
      <c r="K81" s="736"/>
      <c r="L81" s="736" t="str">
        <f>IF(K81="","",(VLOOKUP(K81,'サイズ一覧(25年）'!$D:$AG,13,0)))</f>
        <v/>
      </c>
      <c r="M81" s="774" t="str">
        <f>IF(K81="","",VLOOKUP(K81,'サイズ一覧(25年）'!$D:$AQ,38,0))</f>
        <v/>
      </c>
      <c r="N81" s="738"/>
      <c r="O81" s="736" t="str">
        <f>IF(N81="","",(VLOOKUP(N81,'サイズ一覧(25年）'!$D:$AG,13,0)))</f>
        <v/>
      </c>
      <c r="P81" s="773" t="str">
        <f>IF(N81="","",VLOOKUP(N81,'サイズ一覧(25年）'!$D:$AQ,38,0))</f>
        <v/>
      </c>
      <c r="Q81" s="175"/>
      <c r="R81" s="306">
        <v>13</v>
      </c>
      <c r="S81" s="265">
        <v>80</v>
      </c>
      <c r="T81" s="683" t="s">
        <v>104</v>
      </c>
      <c r="U81" s="685" t="s">
        <v>384</v>
      </c>
      <c r="V81" s="755"/>
      <c r="W81" s="747" t="str">
        <f>IF(V81="","",(VLOOKUP(V81,'サイズ一覧(25年）'!$D:$AG,13,0)))</f>
        <v/>
      </c>
      <c r="X81" s="768" t="str">
        <f>IF(V81="","",VLOOKUP(V81,'サイズ一覧(25年）'!$D:$AQ,38,0))</f>
        <v/>
      </c>
      <c r="Y81" s="755" t="s">
        <v>666</v>
      </c>
      <c r="Z81" s="747" t="str">
        <f>IF(Y81="","",(VLOOKUP(Y81,'サイズ一覧(25年）'!$D:$AG,13,0)))</f>
        <v>△</v>
      </c>
      <c r="AA81" s="768">
        <f>IF(Y81="","",VLOOKUP(Y81,'サイズ一覧(25年）'!$D:$AQ,38,0))</f>
        <v>11440</v>
      </c>
      <c r="AB81" s="755"/>
      <c r="AC81" s="747" t="str">
        <f>IF(AB81="","",(VLOOKUP(AB81,'サイズ一覧(25年）'!$D:$AG,13,0)))</f>
        <v/>
      </c>
      <c r="AD81" s="750" t="str">
        <f>IF(AB81="","",VLOOKUP(AB81,'サイズ一覧(25年）'!$D:$AQ,38,0))</f>
        <v/>
      </c>
      <c r="AH81" s="175"/>
      <c r="AI81" s="319"/>
      <c r="AJ81" s="378">
        <v>60</v>
      </c>
      <c r="AK81" s="667" t="s">
        <v>983</v>
      </c>
      <c r="AL81" s="705" t="s">
        <v>522</v>
      </c>
      <c r="AM81" s="771"/>
      <c r="AN81" s="707" t="str">
        <f>IF(AM81="","",(VLOOKUP(AM81,'サイズ一覧(25年）'!$D:$AG,13,0)))</f>
        <v/>
      </c>
      <c r="AO81" s="708" t="str">
        <f>IF(AM81="","",VLOOKUP(AM81,'サイズ一覧(25年）'!$D:$AQ,38,0))</f>
        <v/>
      </c>
      <c r="AP81" s="709" t="s">
        <v>1098</v>
      </c>
      <c r="AQ81" s="707" t="str">
        <f>IF(AP81="","",(VLOOKUP(AP81,'サイズ一覧(25年）'!$D:$AG,13,0)))</f>
        <v/>
      </c>
      <c r="AR81" s="710">
        <f>IF(AP81="","",VLOOKUP(AP81,'サイズ一覧(25年）'!$D:$AQ,38,0))</f>
        <v>33660</v>
      </c>
      <c r="AS81" s="587"/>
      <c r="AT81" s="328"/>
      <c r="AU81" s="830"/>
      <c r="AV81" s="800"/>
      <c r="AW81" s="861" t="s">
        <v>760</v>
      </c>
      <c r="AX81" s="831" t="s">
        <v>573</v>
      </c>
      <c r="AY81" s="780" t="str">
        <f>IF(AX81="","",(VLOOKUP(AX81,'サイズ一覧(25年）'!$D:$AG,13,0)))</f>
        <v/>
      </c>
      <c r="AZ81" s="728">
        <f>IF(AX81="","",VLOOKUP(AX81,'サイズ一覧(25年）'!$D:$AQ,38,0))</f>
        <v>16610</v>
      </c>
      <c r="BD81" s="62"/>
      <c r="BE81" s="62"/>
      <c r="BF81" s="62"/>
      <c r="BG81" s="587"/>
      <c r="BH81" s="659">
        <v>14</v>
      </c>
      <c r="BI81" s="282" t="s">
        <v>1012</v>
      </c>
      <c r="BJ81" s="660" t="s">
        <v>336</v>
      </c>
      <c r="BK81" s="282" t="s">
        <v>2</v>
      </c>
      <c r="BL81" s="259" t="str">
        <f>IF(BK81="","",(VLOOKUP(BK81,'サイズ一覧(25年）'!$D:$AG,13,0)))</f>
        <v/>
      </c>
      <c r="BM81" s="281">
        <f>IF(BK81="","",VLOOKUP(BK81,'サイズ一覧(25年）'!$D:$AQ,38,0))</f>
        <v>17600</v>
      </c>
      <c r="BN81" s="661" t="s">
        <v>6</v>
      </c>
      <c r="BO81" s="259" t="str">
        <f>IF(BN81="","",(VLOOKUP(BN81,'サイズ一覧(25年）'!$D:$AG,13,0)))</f>
        <v/>
      </c>
      <c r="BP81" s="281">
        <f>IF(BN81="","",VLOOKUP(BN81,'サイズ一覧(25年）'!$D:$AQ,38,0))</f>
        <v>17600</v>
      </c>
      <c r="BQ81" s="553" t="s">
        <v>4</v>
      </c>
      <c r="BR81" s="260" t="str">
        <f>IF(BQ81="","",(VLOOKUP(BQ81,'サイズ一覧(25年）'!$D:$AG,13,0)))</f>
        <v/>
      </c>
      <c r="BS81" s="281">
        <f>IF(BQ81="","",VLOOKUP(BQ81,'サイズ一覧(25年）'!$D:$AQ,38,0))</f>
        <v>17600</v>
      </c>
      <c r="BT81" s="133"/>
      <c r="BU81" s="133"/>
      <c r="BV81" s="133"/>
      <c r="BW81" s="133"/>
    </row>
    <row r="82" spans="1:76" s="134" customFormat="1" ht="21" customHeight="1">
      <c r="A82" s="255"/>
      <c r="B82" s="340"/>
      <c r="C82" s="519" t="s">
        <v>1477</v>
      </c>
      <c r="D82" s="501" t="s">
        <v>522</v>
      </c>
      <c r="E82" s="502"/>
      <c r="F82" s="502" t="str">
        <f>IF(E82="","",(VLOOKUP(E82,'サイズ一覧(25年）'!$D:$AG,13,0)))</f>
        <v/>
      </c>
      <c r="G82" s="503" t="str">
        <f>IF(E82="","",VLOOKUP(E82,'サイズ一覧(25年）'!$D:$AQ,38,0))</f>
        <v/>
      </c>
      <c r="H82" s="504" t="s">
        <v>1747</v>
      </c>
      <c r="I82" s="502" t="str">
        <f>IF(H82="","",(VLOOKUP(H82,'サイズ一覧(25年）'!$D:$AG,13,0)))</f>
        <v>◇</v>
      </c>
      <c r="J82" s="503">
        <f>IF(H82="","",VLOOKUP(H82,'サイズ一覧(25年）'!$D:$AQ,38,0))</f>
        <v>60610</v>
      </c>
      <c r="K82" s="502"/>
      <c r="L82" s="502" t="str">
        <f>IF(K82="","",(VLOOKUP(K82,'サイズ一覧(25年）'!$D:$AG,13,0)))</f>
        <v/>
      </c>
      <c r="M82" s="505" t="str">
        <f>IF(K82="","",VLOOKUP(K82,'サイズ一覧(25年）'!$D:$AQ,38,0))</f>
        <v/>
      </c>
      <c r="N82" s="506"/>
      <c r="O82" s="502" t="str">
        <f>IF(N82="","",(VLOOKUP(N82,'サイズ一覧(25年）'!$D:$AG,13,0)))</f>
        <v/>
      </c>
      <c r="P82" s="503" t="str">
        <f>IF(N82="","",VLOOKUP(N82,'サイズ一覧(25年）'!$D:$AQ,38,0))</f>
        <v/>
      </c>
      <c r="Q82" s="175"/>
      <c r="R82" s="255"/>
      <c r="S82" s="348"/>
      <c r="T82" s="432" t="s">
        <v>105</v>
      </c>
      <c r="U82" s="351" t="s">
        <v>346</v>
      </c>
      <c r="V82" s="353" t="s">
        <v>1258</v>
      </c>
      <c r="W82" s="351" t="str">
        <f>IF(V82="","",(VLOOKUP(V82,'サイズ一覧(25年）'!$D:$AG,13,0)))</f>
        <v/>
      </c>
      <c r="X82" s="352">
        <f>IF(V82="","",VLOOKUP(V82,'サイズ一覧(25年）'!$D:$AQ,38,0))</f>
        <v>12320</v>
      </c>
      <c r="Y82" s="353" t="s">
        <v>667</v>
      </c>
      <c r="Z82" s="351" t="str">
        <f>IF(Y82="","",(VLOOKUP(Y82,'サイズ一覧(25年）'!$D:$AG,13,0)))</f>
        <v>△</v>
      </c>
      <c r="AA82" s="352">
        <f>IF(Y82="","",VLOOKUP(Y82,'サイズ一覧(25年）'!$D:$AQ,38,0))</f>
        <v>11440</v>
      </c>
      <c r="AB82" s="353"/>
      <c r="AC82" s="351" t="str">
        <f>IF(AB82="","",(VLOOKUP(AB82,'サイズ一覧(25年）'!$D:$AG,13,0)))</f>
        <v/>
      </c>
      <c r="AD82" s="425" t="str">
        <f>IF(AB82="","",VLOOKUP(AB82,'サイズ一覧(25年）'!$D:$AQ,38,0))</f>
        <v/>
      </c>
      <c r="AH82" s="175"/>
      <c r="AI82" s="319"/>
      <c r="AJ82" s="320"/>
      <c r="AK82" s="349" t="s">
        <v>44</v>
      </c>
      <c r="AL82" s="393" t="s">
        <v>367</v>
      </c>
      <c r="AM82" s="394" t="s">
        <v>700</v>
      </c>
      <c r="AN82" s="395" t="str">
        <f>IF(AM82="","",(VLOOKUP(AM82,'サイズ一覧(25年）'!$D:$AG,13,0)))</f>
        <v/>
      </c>
      <c r="AO82" s="396">
        <f>IF(AM82="","",VLOOKUP(AM82,'サイズ一覧(25年）'!$D:$AQ,38,0))</f>
        <v>35640</v>
      </c>
      <c r="AP82" s="398"/>
      <c r="AQ82" s="395" t="str">
        <f>IF(AP82="","",(VLOOKUP(AP82,'サイズ一覧(25年）'!$D:$AG,13,0)))</f>
        <v/>
      </c>
      <c r="AR82" s="399" t="str">
        <f>IF(AP82="","",VLOOKUP(AP82,'サイズ一覧(25年）'!$D:$AQ,38,0))</f>
        <v/>
      </c>
      <c r="AS82" s="587"/>
      <c r="AT82" s="328"/>
      <c r="AU82" s="656" t="s">
        <v>107</v>
      </c>
      <c r="AV82" s="181"/>
      <c r="AW82" s="854" t="s">
        <v>761</v>
      </c>
      <c r="AX82" s="616" t="s">
        <v>574</v>
      </c>
      <c r="AY82" s="293" t="str">
        <f>IF(AX82="","",(VLOOKUP(AX82,'サイズ一覧(25年）'!$D:$AG,13,0)))</f>
        <v/>
      </c>
      <c r="AZ82" s="295">
        <f>IF(AX82="","",VLOOKUP(AX82,'サイズ一覧(25年）'!$D:$AQ,38,0))</f>
        <v>17050</v>
      </c>
      <c r="BD82" s="198"/>
      <c r="BE82" s="198"/>
      <c r="BF82" s="198"/>
      <c r="BG82" s="587"/>
      <c r="BH82" s="587"/>
      <c r="BK82" s="587"/>
      <c r="BL82" s="587"/>
      <c r="BM82" s="587"/>
      <c r="BN82" s="587"/>
      <c r="BO82" s="587"/>
      <c r="BP82" s="587"/>
      <c r="BQ82" s="587"/>
      <c r="BR82" s="587"/>
      <c r="BS82" s="587"/>
      <c r="BT82" s="133"/>
      <c r="BU82" s="133"/>
      <c r="BV82" s="133"/>
      <c r="BW82" s="133"/>
    </row>
    <row r="83" spans="1:76" s="134" customFormat="1" ht="21" customHeight="1">
      <c r="A83" s="255"/>
      <c r="B83" s="265">
        <v>55</v>
      </c>
      <c r="C83" s="673" t="s">
        <v>501</v>
      </c>
      <c r="D83" s="668" t="s">
        <v>502</v>
      </c>
      <c r="E83" s="707"/>
      <c r="F83" s="707" t="str">
        <f>IF(E83="","",(VLOOKUP(E83,'サイズ一覧(25年）'!$D:$AG,13,0)))</f>
        <v/>
      </c>
      <c r="G83" s="671" t="str">
        <f>IF(E83="","",VLOOKUP(E83,'サイズ一覧(25年）'!$D:$AQ,38,0))</f>
        <v/>
      </c>
      <c r="H83" s="705"/>
      <c r="I83" s="707" t="str">
        <f>IF(H83="","",(VLOOKUP(H83,'サイズ一覧(25年）'!$D:$AG,13,0)))</f>
        <v/>
      </c>
      <c r="J83" s="671" t="str">
        <f>IF(H83="","",VLOOKUP(H83,'サイズ一覧(25年）'!$D:$AQ,38,0))</f>
        <v/>
      </c>
      <c r="K83" s="707" t="s">
        <v>625</v>
      </c>
      <c r="L83" s="707" t="str">
        <f>IF(K83="","",(VLOOKUP(K83,'サイズ一覧(25年）'!$D:$AG,13,0)))</f>
        <v>△</v>
      </c>
      <c r="M83" s="670">
        <f>IF(K83="","",VLOOKUP(K83,'サイズ一覧(25年）'!$D:$AQ,38,0))</f>
        <v>47520</v>
      </c>
      <c r="N83" s="709"/>
      <c r="O83" s="707" t="str">
        <f>IF(N83="","",(VLOOKUP(N83,'サイズ一覧(25年）'!$D:$AG,13,0)))</f>
        <v/>
      </c>
      <c r="P83" s="671" t="str">
        <f>IF(N83="","",VLOOKUP(N83,'サイズ一覧(25年）'!$D:$AQ,38,0))</f>
        <v/>
      </c>
      <c r="Q83" s="175"/>
      <c r="R83" s="255"/>
      <c r="S83" s="348"/>
      <c r="T83" s="731" t="s">
        <v>106</v>
      </c>
      <c r="U83" s="703" t="s">
        <v>348</v>
      </c>
      <c r="V83" s="702" t="s">
        <v>1259</v>
      </c>
      <c r="W83" s="703" t="str">
        <f>IF(V83="","",(VLOOKUP(V83,'サイズ一覧(25年）'!$D:$AG,13,0)))</f>
        <v/>
      </c>
      <c r="X83" s="693">
        <f>IF(V83="","",VLOOKUP(V83,'サイズ一覧(25年）'!$D:$AQ,38,0))</f>
        <v>14520</v>
      </c>
      <c r="Y83" s="702" t="s">
        <v>668</v>
      </c>
      <c r="Z83" s="703" t="str">
        <f>IF(Y83="","",(VLOOKUP(Y83,'サイズ一覧(25年）'!$D:$AG,13,0)))</f>
        <v>△</v>
      </c>
      <c r="AA83" s="693">
        <f>IF(Y83="","",VLOOKUP(Y83,'サイズ一覧(25年）'!$D:$AQ,38,0))</f>
        <v>13310</v>
      </c>
      <c r="AB83" s="702"/>
      <c r="AC83" s="703" t="str">
        <f>IF(AB83="","",(VLOOKUP(AB83,'サイズ一覧(25年）'!$D:$AG,13,0)))</f>
        <v/>
      </c>
      <c r="AD83" s="750" t="str">
        <f>IF(AB83="","",VLOOKUP(AB83,'サイズ一覧(25年）'!$D:$AQ,38,0))</f>
        <v/>
      </c>
      <c r="AH83" s="175"/>
      <c r="AI83" s="319"/>
      <c r="AJ83" s="320"/>
      <c r="AK83" s="718" t="s">
        <v>984</v>
      </c>
      <c r="AL83" s="766" t="s">
        <v>832</v>
      </c>
      <c r="AM83" s="752" t="s">
        <v>701</v>
      </c>
      <c r="AN83" s="747" t="str">
        <f>IF(AM83="","",(VLOOKUP(AM83,'サイズ一覧(25年）'!$D:$AG,13,0)))</f>
        <v/>
      </c>
      <c r="AO83" s="753">
        <f>IF(AM83="","",VLOOKUP(AM83,'サイズ一覧(25年）'!$D:$AQ,38,0))</f>
        <v>38610</v>
      </c>
      <c r="AP83" s="755"/>
      <c r="AQ83" s="747" t="str">
        <f>IF(AP83="","",(VLOOKUP(AP83,'サイズ一覧(25年）'!$D:$AG,13,0)))</f>
        <v/>
      </c>
      <c r="AR83" s="756" t="str">
        <f>IF(AP83="","",VLOOKUP(AP83,'サイズ一覧(25年）'!$D:$AQ,38,0))</f>
        <v/>
      </c>
      <c r="AS83" s="587"/>
      <c r="AT83" s="328"/>
      <c r="AU83" s="830"/>
      <c r="AV83" s="800"/>
      <c r="AW83" s="861" t="s">
        <v>752</v>
      </c>
      <c r="AX83" s="777" t="s">
        <v>575</v>
      </c>
      <c r="AY83" s="784" t="str">
        <f>IF(AX83="","",(VLOOKUP(AX83,'サイズ一覧(25年）'!$D:$AG,13,0)))</f>
        <v/>
      </c>
      <c r="AZ83" s="812">
        <f>IF(AX83="","",VLOOKUP(AX83,'サイズ一覧(25年）'!$D:$AQ,38,0))</f>
        <v>18040</v>
      </c>
      <c r="BD83" s="62"/>
      <c r="BE83" s="62"/>
      <c r="BF83" s="62"/>
      <c r="BG83" s="587"/>
      <c r="BI83" s="197" t="s">
        <v>1118</v>
      </c>
      <c r="BT83" s="587"/>
      <c r="BU83" s="133"/>
      <c r="BV83" s="133"/>
      <c r="BW83" s="133"/>
      <c r="BX83" s="133"/>
    </row>
    <row r="84" spans="1:76" s="134" customFormat="1" ht="21" customHeight="1">
      <c r="A84" s="255"/>
      <c r="B84" s="348"/>
      <c r="C84" s="355"/>
      <c r="D84" s="423" t="s">
        <v>286</v>
      </c>
      <c r="E84" s="395" t="s">
        <v>1770</v>
      </c>
      <c r="F84" s="395" t="str">
        <f>IF(E84="","",(VLOOKUP(E84,'サイズ一覧(25年）'!$D:$AG,13,0)))</f>
        <v>★⑨</v>
      </c>
      <c r="G84" s="425">
        <f>IF(E84="","",VLOOKUP(E84,'サイズ一覧(25年）'!$D:$AQ,38,0))</f>
        <v>53790</v>
      </c>
      <c r="H84" s="393" t="s">
        <v>1826</v>
      </c>
      <c r="I84" s="395" t="str">
        <f>IF(H84="","",(VLOOKUP(H84,'サイズ一覧(25年）'!$D:$AG,13,0)))</f>
        <v>★</v>
      </c>
      <c r="J84" s="425">
        <f>IF(H84="","",VLOOKUP(H84,'サイズ一覧(25年）'!$D:$AQ,38,0))</f>
        <v>50710</v>
      </c>
      <c r="K84" s="395"/>
      <c r="L84" s="395" t="str">
        <f>IF(K84="","",(VLOOKUP(K84,'サイズ一覧(25年）'!$D:$AG,13,0)))</f>
        <v/>
      </c>
      <c r="M84" s="424" t="str">
        <f>IF(K84="","",VLOOKUP(K84,'サイズ一覧(25年）'!$D:$AQ,38,0))</f>
        <v/>
      </c>
      <c r="N84" s="398"/>
      <c r="O84" s="395" t="str">
        <f>IF(N84="","",(VLOOKUP(N84,'サイズ一覧(25年）'!$D:$AG,13,0)))</f>
        <v/>
      </c>
      <c r="P84" s="425" t="str">
        <f>IF(N84="","",VLOOKUP(N84,'サイズ一覧(25年）'!$D:$AQ,38,0))</f>
        <v/>
      </c>
      <c r="Q84" s="175"/>
      <c r="R84" s="387"/>
      <c r="S84" s="340"/>
      <c r="T84" s="358" t="s">
        <v>107</v>
      </c>
      <c r="U84" s="268" t="s">
        <v>390</v>
      </c>
      <c r="V84" s="362" t="s">
        <v>1260</v>
      </c>
      <c r="W84" s="268" t="str">
        <f>IF(V84="","",(VLOOKUP(V84,'サイズ一覧(25年）'!$D:$AG,13,0)))</f>
        <v/>
      </c>
      <c r="X84" s="269">
        <f>IF(V84="","",VLOOKUP(V84,'サイズ一覧(25年）'!$D:$AQ,38,0))</f>
        <v>15950</v>
      </c>
      <c r="Y84" s="362"/>
      <c r="Z84" s="268" t="str">
        <f>IF(Y84="","",(VLOOKUP(Y84,'サイズ一覧(25年）'!$D:$AG,13,0)))</f>
        <v/>
      </c>
      <c r="AA84" s="269" t="str">
        <f>IF(Y84="","",VLOOKUP(Y84,'サイズ一覧(25年）'!$D:$AQ,38,0))</f>
        <v/>
      </c>
      <c r="AB84" s="362"/>
      <c r="AC84" s="268" t="str">
        <f>IF(AB84="","",(VLOOKUP(AB84,'サイズ一覧(25年）'!$D:$AG,13,0)))</f>
        <v/>
      </c>
      <c r="AD84" s="425" t="str">
        <f>IF(AB84="","",VLOOKUP(AB84,'サイズ一覧(25年）'!$D:$AQ,38,0))</f>
        <v/>
      </c>
      <c r="AH84" s="175"/>
      <c r="AI84" s="319"/>
      <c r="AJ84" s="311"/>
      <c r="AK84" s="500" t="s">
        <v>144</v>
      </c>
      <c r="AL84" s="504" t="s">
        <v>379</v>
      </c>
      <c r="AM84" s="392"/>
      <c r="AN84" s="502" t="str">
        <f>IF(AM84="","",(VLOOKUP(AM84,'サイズ一覧(25年）'!$D:$AG,13,0)))</f>
        <v/>
      </c>
      <c r="AO84" s="623" t="str">
        <f>IF(AM84="","",VLOOKUP(AM84,'サイズ一覧(25年）'!$D:$AQ,38,0))</f>
        <v/>
      </c>
      <c r="AP84" s="506" t="s">
        <v>1099</v>
      </c>
      <c r="AQ84" s="502" t="str">
        <f>IF(AP84="","",(VLOOKUP(AP84,'サイズ一覧(25年）'!$D:$AG,13,0)))</f>
        <v>△</v>
      </c>
      <c r="AR84" s="602">
        <f>IF(AP84="","",VLOOKUP(AP84,'サイズ一覧(25年）'!$D:$AQ,38,0))</f>
        <v>37620</v>
      </c>
      <c r="AS84" s="587"/>
      <c r="AT84" s="310"/>
      <c r="AU84" s="654" t="s">
        <v>584</v>
      </c>
      <c r="AV84" s="615"/>
      <c r="AW84" s="857" t="s">
        <v>754</v>
      </c>
      <c r="AX84" s="616" t="s">
        <v>576</v>
      </c>
      <c r="AY84" s="529" t="str">
        <f>IF(AX84="","",(VLOOKUP(AX84,'サイズ一覧(25年）'!$D:$AG,13,0)))</f>
        <v/>
      </c>
      <c r="AZ84" s="295">
        <f>IF(AX84="","",VLOOKUP(AX84,'サイズ一覧(25年）'!$D:$AQ,38,0))</f>
        <v>20350</v>
      </c>
      <c r="BD84" s="62"/>
      <c r="BE84" s="62"/>
      <c r="BF84" s="62"/>
      <c r="BG84" s="587"/>
    </row>
    <row r="85" spans="1:76" s="134" customFormat="1" ht="21" customHeight="1">
      <c r="A85" s="255"/>
      <c r="B85" s="348"/>
      <c r="C85" s="740" t="s">
        <v>1478</v>
      </c>
      <c r="D85" s="701" t="s">
        <v>521</v>
      </c>
      <c r="E85" s="703" t="s">
        <v>1769</v>
      </c>
      <c r="F85" s="703" t="str">
        <f>IF(E85="","",(VLOOKUP(E85,'サイズ一覧(25年）'!$D:$AG,13,0)))</f>
        <v>⑨</v>
      </c>
      <c r="G85" s="704">
        <f>IF(E85="","",VLOOKUP(E85,'サイズ一覧(25年）'!$D:$AQ,38,0))</f>
        <v>55880</v>
      </c>
      <c r="H85" s="730" t="s">
        <v>1176</v>
      </c>
      <c r="I85" s="703" t="str">
        <f>IF(H85="","",(VLOOKUP(H85,'サイズ一覧(25年）'!$D:$AG,13,0)))</f>
        <v/>
      </c>
      <c r="J85" s="704">
        <f>IF(H85="","",VLOOKUP(H85,'サイズ一覧(25年）'!$D:$AQ,38,0))</f>
        <v>52690</v>
      </c>
      <c r="K85" s="703" t="s">
        <v>626</v>
      </c>
      <c r="L85" s="703" t="str">
        <f>IF(K85="","",(VLOOKUP(K85,'サイズ一覧(25年）'!$D:$AG,13,0)))</f>
        <v>△</v>
      </c>
      <c r="M85" s="693">
        <f>IF(K85="","",VLOOKUP(K85,'サイズ一覧(25年）'!$D:$AQ,38,0))</f>
        <v>49280</v>
      </c>
      <c r="N85" s="702"/>
      <c r="O85" s="703" t="str">
        <f>IF(N85="","",(VLOOKUP(N85,'サイズ一覧(25年）'!$D:$AG,13,0)))</f>
        <v/>
      </c>
      <c r="P85" s="704" t="str">
        <f>IF(N85="","",VLOOKUP(N85,'サイズ一覧(25年）'!$D:$AQ,38,0))</f>
        <v/>
      </c>
      <c r="Q85" s="175"/>
      <c r="R85" s="306">
        <v>12</v>
      </c>
      <c r="S85" s="265">
        <v>80</v>
      </c>
      <c r="T85" s="771" t="s">
        <v>110</v>
      </c>
      <c r="U85" s="707" t="s">
        <v>393</v>
      </c>
      <c r="V85" s="709"/>
      <c r="W85" s="707" t="str">
        <f>IF(V85="","",(VLOOKUP(V85,'サイズ一覧(25年）'!$D:$AG,13,0)))</f>
        <v/>
      </c>
      <c r="X85" s="670" t="str">
        <f>IF(V85="","",VLOOKUP(V85,'サイズ一覧(25年）'!$D:$AQ,38,0))</f>
        <v/>
      </c>
      <c r="Y85" s="709"/>
      <c r="Z85" s="707" t="str">
        <f>IF(Y85="","",(VLOOKUP(Y85,'サイズ一覧(25年）'!$D:$AG,13,0)))</f>
        <v/>
      </c>
      <c r="AA85" s="670" t="str">
        <f>IF(Y85="","",VLOOKUP(Y85,'サイズ一覧(25年）'!$D:$AQ,38,0))</f>
        <v/>
      </c>
      <c r="AB85" s="709" t="s">
        <v>675</v>
      </c>
      <c r="AC85" s="707" t="str">
        <f>IF(AB85="","",(VLOOKUP(AB85,'サイズ一覧(25年）'!$D:$AG,13,0)))</f>
        <v/>
      </c>
      <c r="AD85" s="671">
        <f>IF(AB85="","",VLOOKUP(AB85,'サイズ一覧(25年）'!$D:$AQ,38,0))</f>
        <v>9570</v>
      </c>
      <c r="AH85" s="175"/>
      <c r="AI85" s="319"/>
      <c r="AJ85" s="320">
        <v>65</v>
      </c>
      <c r="AK85" s="667" t="s">
        <v>747</v>
      </c>
      <c r="AL85" s="705" t="s">
        <v>529</v>
      </c>
      <c r="AM85" s="771" t="s">
        <v>702</v>
      </c>
      <c r="AN85" s="707" t="str">
        <f>IF(AM85="","",(VLOOKUP(AM85,'サイズ一覧(25年）'!$D:$AG,13,0)))</f>
        <v/>
      </c>
      <c r="AO85" s="708">
        <f>IF(AM85="","",VLOOKUP(AM85,'サイズ一覧(25年）'!$D:$AQ,38,0))</f>
        <v>34540</v>
      </c>
      <c r="AP85" s="709"/>
      <c r="AQ85" s="707" t="str">
        <f>IF(AP85="","",(VLOOKUP(AP85,'サイズ一覧(25年）'!$D:$AG,13,0)))</f>
        <v/>
      </c>
      <c r="AR85" s="710" t="str">
        <f>IF(AP85="","",VLOOKUP(AP85,'サイズ一覧(25年）'!$D:$AQ,38,0))</f>
        <v/>
      </c>
      <c r="AS85" s="587"/>
      <c r="AT85" s="328">
        <v>12</v>
      </c>
      <c r="AU85" s="825" t="s">
        <v>111</v>
      </c>
      <c r="AV85" s="826"/>
      <c r="AW85" s="858" t="s">
        <v>762</v>
      </c>
      <c r="AX85" s="827" t="s">
        <v>577</v>
      </c>
      <c r="AY85" s="760" t="str">
        <f>IF(AX85="","",(VLOOKUP(AX85,'サイズ一覧(25年）'!$D:$AG,13,0)))</f>
        <v/>
      </c>
      <c r="AZ85" s="710">
        <f>IF(AX85="","",VLOOKUP(AX85,'サイズ一覧(25年）'!$D:$AQ,38,0))</f>
        <v>10780</v>
      </c>
      <c r="BD85" s="587"/>
      <c r="BE85" s="587"/>
      <c r="BF85" s="587"/>
      <c r="BG85" s="587"/>
    </row>
    <row r="86" spans="1:76" s="134" customFormat="1" ht="21" customHeight="1">
      <c r="A86" s="255"/>
      <c r="B86" s="549"/>
      <c r="C86" s="500" t="s">
        <v>1479</v>
      </c>
      <c r="D86" s="350" t="s">
        <v>533</v>
      </c>
      <c r="E86" s="351" t="s">
        <v>1768</v>
      </c>
      <c r="F86" s="351" t="str">
        <f>IF(E86="","",(VLOOKUP(E86,'サイズ一覧(25年）'!$D:$AG,13,0)))</f>
        <v>⑩</v>
      </c>
      <c r="G86" s="354">
        <f>IF(E86="","",VLOOKUP(E86,'サイズ一覧(25年）'!$D:$AQ,38,0))</f>
        <v>59070</v>
      </c>
      <c r="H86" s="389" t="s">
        <v>1177</v>
      </c>
      <c r="I86" s="351" t="str">
        <f>IF(H86="","",(VLOOKUP(H86,'サイズ一覧(25年）'!$D:$AG,13,0)))</f>
        <v/>
      </c>
      <c r="J86" s="354">
        <f>IF(H86="","",VLOOKUP(H86,'サイズ一覧(25年）'!$D:$AQ,38,0))</f>
        <v>55770</v>
      </c>
      <c r="K86" s="351" t="s">
        <v>627</v>
      </c>
      <c r="L86" s="351" t="str">
        <f>IF(K86="","",(VLOOKUP(K86,'サイズ一覧(25年）'!$D:$AG,13,0)))</f>
        <v>△</v>
      </c>
      <c r="M86" s="352">
        <f>IF(K86="","",VLOOKUP(K86,'サイズ一覧(25年）'!$D:$AQ,38,0))</f>
        <v>52140</v>
      </c>
      <c r="N86" s="353"/>
      <c r="O86" s="351" t="str">
        <f>IF(N86="","",(VLOOKUP(N86,'サイズ一覧(25年）'!$D:$AG,13,0)))</f>
        <v/>
      </c>
      <c r="P86" s="354" t="str">
        <f>IF(N86="","",VLOOKUP(N86,'サイズ一覧(25年）'!$D:$AQ,38,0))</f>
        <v/>
      </c>
      <c r="Q86" s="175"/>
      <c r="R86" s="387"/>
      <c r="S86" s="340"/>
      <c r="T86" s="358" t="s">
        <v>111</v>
      </c>
      <c r="U86" s="268" t="s">
        <v>395</v>
      </c>
      <c r="V86" s="362"/>
      <c r="W86" s="268" t="str">
        <f>IF(V86="","",(VLOOKUP(V86,'サイズ一覧(25年）'!$D:$AG,13,0)))</f>
        <v/>
      </c>
      <c r="X86" s="269" t="str">
        <f>IF(V86="","",VLOOKUP(V86,'サイズ一覧(25年）'!$D:$AQ,38,0))</f>
        <v/>
      </c>
      <c r="Y86" s="362"/>
      <c r="Z86" s="268" t="str">
        <f>IF(Y86="","",(VLOOKUP(Y86,'サイズ一覧(25年）'!$D:$AG,13,0)))</f>
        <v/>
      </c>
      <c r="AA86" s="269" t="str">
        <f>IF(Y86="","",VLOOKUP(Y86,'サイズ一覧(25年）'!$D:$AQ,38,0))</f>
        <v/>
      </c>
      <c r="AB86" s="362" t="s">
        <v>676</v>
      </c>
      <c r="AC86" s="284" t="str">
        <f>IF(AB86="","",(VLOOKUP(AB86,'サイズ一覧(25年）'!$D:$AG,13,0)))</f>
        <v/>
      </c>
      <c r="AD86" s="271">
        <f>IF(AB86="","",VLOOKUP(AB86,'サイズ一覧(25年）'!$D:$AQ,38,0))</f>
        <v>10560</v>
      </c>
      <c r="AH86" s="175"/>
      <c r="AI86" s="319"/>
      <c r="AJ86" s="320"/>
      <c r="AK86" s="500" t="s">
        <v>150</v>
      </c>
      <c r="AL86" s="389" t="s">
        <v>832</v>
      </c>
      <c r="AM86" s="432" t="s">
        <v>429</v>
      </c>
      <c r="AN86" s="351" t="str">
        <f>IF(AM86="","",(VLOOKUP(AM86,'サイズ一覧(25年）'!$D:$AG,13,0)))</f>
        <v>△</v>
      </c>
      <c r="AO86" s="391">
        <f>IF(AM86="","",VLOOKUP(AM86,'サイズ一覧(25年）'!$D:$AQ,38,0))</f>
        <v>31460</v>
      </c>
      <c r="AP86" s="353"/>
      <c r="AQ86" s="351" t="str">
        <f>IF(AP86="","",(VLOOKUP(AP86,'サイズ一覧(25年）'!$D:$AG,13,0)))</f>
        <v/>
      </c>
      <c r="AR86" s="369" t="str">
        <f>IF(AP86="","",VLOOKUP(AP86,'サイズ一覧(25年）'!$D:$AQ,38,0))</f>
        <v/>
      </c>
      <c r="AS86" s="587"/>
      <c r="AT86" s="328"/>
      <c r="AU86" s="652"/>
      <c r="AV86" s="166"/>
      <c r="AW86" s="852" t="s">
        <v>763</v>
      </c>
      <c r="AX86" s="612" t="s">
        <v>578</v>
      </c>
      <c r="AY86" s="361" t="str">
        <f>IF(AX86="","",(VLOOKUP(AX86,'サイズ一覧(25年）'!$D:$AG,13,0)))</f>
        <v/>
      </c>
      <c r="AZ86" s="363">
        <f>IF(AX86="","",VLOOKUP(AX86,'サイズ一覧(25年）'!$D:$AQ,38,0))</f>
        <v>13860</v>
      </c>
      <c r="BA86" s="587"/>
      <c r="BB86" s="587"/>
      <c r="BC86" s="587"/>
      <c r="BD86" s="181"/>
      <c r="BE86" s="181"/>
      <c r="BF86" s="181"/>
      <c r="BG86" s="587"/>
    </row>
    <row r="87" spans="1:76" s="134" customFormat="1" ht="21" customHeight="1">
      <c r="A87" s="255"/>
      <c r="B87" s="549"/>
      <c r="C87" s="724" t="s">
        <v>901</v>
      </c>
      <c r="D87" s="719" t="s">
        <v>529</v>
      </c>
      <c r="E87" s="721"/>
      <c r="F87" s="721" t="str">
        <f>IF(E87="","",(VLOOKUP(E87,'サイズ一覧(25年）'!$D:$AG,13,0)))</f>
        <v/>
      </c>
      <c r="G87" s="722" t="str">
        <f>IF(E87="","",VLOOKUP(E87,'サイズ一覧(25年）'!$D:$AQ,38,0))</f>
        <v/>
      </c>
      <c r="H87" s="725" t="s">
        <v>1178</v>
      </c>
      <c r="I87" s="721" t="str">
        <f>IF(H87="","",(VLOOKUP(H87,'サイズ一覧(25年）'!$D:$AG,13,0)))</f>
        <v>△◇</v>
      </c>
      <c r="J87" s="722">
        <f>IF(H87="","",VLOOKUP(H87,'サイズ一覧(25年）'!$D:$AQ,38,0))</f>
        <v>56980</v>
      </c>
      <c r="K87" s="721"/>
      <c r="L87" s="721" t="str">
        <f>IF(K87="","",(VLOOKUP(K87,'サイズ一覧(25年）'!$D:$AG,13,0)))</f>
        <v/>
      </c>
      <c r="M87" s="723" t="str">
        <f>IF(K87="","",VLOOKUP(K87,'サイズ一覧(25年）'!$D:$AQ,38,0))</f>
        <v/>
      </c>
      <c r="N87" s="720"/>
      <c r="O87" s="721" t="str">
        <f>IF(N87="","",(VLOOKUP(N87,'サイズ一覧(25年）'!$D:$AG,13,0)))</f>
        <v/>
      </c>
      <c r="P87" s="722" t="str">
        <f>IF(N87="","",VLOOKUP(N87,'サイズ一覧(25年）'!$D:$AQ,38,0))</f>
        <v/>
      </c>
      <c r="Q87" s="175"/>
      <c r="R87" s="175"/>
      <c r="S87" s="175"/>
      <c r="T87" s="175"/>
      <c r="U87" s="175"/>
      <c r="V87" s="175"/>
      <c r="W87" s="175"/>
      <c r="X87" s="182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319"/>
      <c r="AJ87" s="320"/>
      <c r="AK87" s="733"/>
      <c r="AL87" s="730" t="s">
        <v>1811</v>
      </c>
      <c r="AM87" s="731" t="s">
        <v>1812</v>
      </c>
      <c r="AN87" s="703" t="str">
        <f>IF(AM87="","",(VLOOKUP(AM87,'サイズ一覧(25年）'!$D:$AG,13,0)))</f>
        <v/>
      </c>
      <c r="AO87" s="732">
        <f>IF(AM87="","",VLOOKUP(AM87,'サイズ一覧(25年）'!$D:$AQ,38,0))</f>
        <v>33330</v>
      </c>
      <c r="AP87" s="702"/>
      <c r="AQ87" s="703" t="str">
        <f>IF(AP87="","",(VLOOKUP(AP87,'サイズ一覧(25年）'!$D:$AG,13,0)))</f>
        <v/>
      </c>
      <c r="AR87" s="696" t="str">
        <f>IF(AP87="","",VLOOKUP(AP87,'サイズ一覧(25年）'!$D:$AQ,38,0))</f>
        <v/>
      </c>
      <c r="AS87" s="587"/>
      <c r="AT87" s="328"/>
      <c r="AU87" s="825" t="s">
        <v>585</v>
      </c>
      <c r="AV87" s="826"/>
      <c r="AW87" s="858" t="s">
        <v>764</v>
      </c>
      <c r="AX87" s="827" t="s">
        <v>579</v>
      </c>
      <c r="AY87" s="760" t="str">
        <f>IF(AX87="","",(VLOOKUP(AX87,'サイズ一覧(25年）'!$D:$AG,13,0)))</f>
        <v/>
      </c>
      <c r="AZ87" s="710">
        <f>IF(AX87="","",VLOOKUP(AX87,'サイズ一覧(25年）'!$D:$AQ,38,0))</f>
        <v>15070</v>
      </c>
      <c r="BA87" s="587"/>
      <c r="BB87" s="587"/>
      <c r="BC87" s="587"/>
      <c r="BD87" s="181"/>
      <c r="BE87" s="181"/>
      <c r="BF87" s="181"/>
      <c r="BG87" s="587"/>
    </row>
    <row r="88" spans="1:76" s="134" customFormat="1" ht="21" customHeight="1">
      <c r="A88" s="306">
        <v>16</v>
      </c>
      <c r="B88" s="565">
        <v>45</v>
      </c>
      <c r="C88" s="611" t="s">
        <v>504</v>
      </c>
      <c r="D88" s="446" t="s">
        <v>1253</v>
      </c>
      <c r="E88" s="429"/>
      <c r="F88" s="429" t="str">
        <f>IF(E88="","",(VLOOKUP(E88,'サイズ一覧(25年）'!$D:$AG,13,0)))</f>
        <v/>
      </c>
      <c r="G88" s="447" t="str">
        <f>IF(E88="","",VLOOKUP(E88,'サイズ一覧(25年）'!$D:$AQ,38,0))</f>
        <v/>
      </c>
      <c r="H88" s="427" t="s">
        <v>1183</v>
      </c>
      <c r="I88" s="429" t="str">
        <f>IF(H88="","",(VLOOKUP(H88,'サイズ一覧(25年）'!$D:$AG,13,0)))</f>
        <v>★</v>
      </c>
      <c r="J88" s="447">
        <f>IF(H88="","",VLOOKUP(H88,'サイズ一覧(25年）'!$D:$AQ,38,0))</f>
        <v>42570</v>
      </c>
      <c r="K88" s="429"/>
      <c r="L88" s="429" t="str">
        <f>IF(K88="","",(VLOOKUP(K88,'サイズ一覧(25年）'!$D:$AG,13,0)))</f>
        <v/>
      </c>
      <c r="M88" s="292" t="str">
        <f>IF(K88="","",VLOOKUP(K88,'サイズ一覧(25年）'!$D:$AQ,38,0))</f>
        <v/>
      </c>
      <c r="N88" s="431"/>
      <c r="O88" s="429" t="str">
        <f>IF(N88="","",(VLOOKUP(N88,'サイズ一覧(25年）'!$D:$AG,13,0)))</f>
        <v/>
      </c>
      <c r="P88" s="447" t="str">
        <f>IF(N88="","",VLOOKUP(N88,'サイズ一覧(25年）'!$D:$AQ,38,0))</f>
        <v/>
      </c>
      <c r="Q88" s="175"/>
      <c r="R88" s="175"/>
      <c r="S88" s="175"/>
      <c r="T88" s="175"/>
      <c r="U88" s="175"/>
      <c r="V88" s="175"/>
      <c r="W88" s="175"/>
      <c r="X88" s="182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319"/>
      <c r="AJ88" s="320"/>
      <c r="AK88" s="500" t="s">
        <v>151</v>
      </c>
      <c r="AL88" s="389" t="s">
        <v>963</v>
      </c>
      <c r="AM88" s="432" t="s">
        <v>430</v>
      </c>
      <c r="AN88" s="351" t="str">
        <f>IF(AM88="","",(VLOOKUP(AM88,'サイズ一覧(25年）'!$D:$AG,13,0)))</f>
        <v>★</v>
      </c>
      <c r="AO88" s="391">
        <f>IF(AM88="","",VLOOKUP(AM88,'サイズ一覧(25年）'!$D:$AQ,38,0))</f>
        <v>36190</v>
      </c>
      <c r="AP88" s="353"/>
      <c r="AQ88" s="351" t="str">
        <f>IF(AP88="","",(VLOOKUP(AP88,'サイズ一覧(25年）'!$D:$AG,13,0)))</f>
        <v/>
      </c>
      <c r="AR88" s="369" t="str">
        <f>IF(AP88="","",VLOOKUP(AP88,'サイズ一覧(25年）'!$D:$AQ,38,0))</f>
        <v/>
      </c>
      <c r="AS88" s="587"/>
      <c r="AT88" s="310"/>
      <c r="AU88" s="638"/>
      <c r="AV88" s="166"/>
      <c r="AW88" s="852" t="s">
        <v>765</v>
      </c>
      <c r="AX88" s="612" t="s">
        <v>580</v>
      </c>
      <c r="AY88" s="361" t="str">
        <f>IF(AX88="","",(VLOOKUP(AX88,'サイズ一覧(25年）'!$D:$AG,13,0)))</f>
        <v/>
      </c>
      <c r="AZ88" s="363">
        <f>IF(AX88="","",VLOOKUP(AX88,'サイズ一覧(25年）'!$D:$AQ,38,0))</f>
        <v>15840</v>
      </c>
      <c r="BA88" s="587"/>
      <c r="BB88" s="587"/>
      <c r="BC88" s="587"/>
      <c r="BD88" s="181"/>
      <c r="BE88" s="181"/>
      <c r="BF88" s="181"/>
      <c r="BG88" s="587"/>
    </row>
    <row r="89" spans="1:76" s="134" customFormat="1" ht="21" customHeight="1">
      <c r="A89" s="255"/>
      <c r="B89" s="340"/>
      <c r="C89" s="724" t="s">
        <v>505</v>
      </c>
      <c r="D89" s="719" t="s">
        <v>506</v>
      </c>
      <c r="E89" s="721"/>
      <c r="F89" s="721" t="str">
        <f>IF(E89="","",(VLOOKUP(E89,'サイズ一覧(25年）'!$D:$AG,13,0)))</f>
        <v/>
      </c>
      <c r="G89" s="722" t="str">
        <f>IF(E89="","",VLOOKUP(E89,'サイズ一覧(25年）'!$D:$AQ,38,0))</f>
        <v/>
      </c>
      <c r="H89" s="725"/>
      <c r="I89" s="721" t="str">
        <f>IF(H89="","",(VLOOKUP(H89,'サイズ一覧(25年）'!$D:$AG,13,0)))</f>
        <v/>
      </c>
      <c r="J89" s="722" t="str">
        <f>IF(H89="","",VLOOKUP(H89,'サイズ一覧(25年）'!$D:$AQ,38,0))</f>
        <v/>
      </c>
      <c r="K89" s="721"/>
      <c r="L89" s="721" t="str">
        <f>IF(K89="","",(VLOOKUP(K89,'サイズ一覧(25年）'!$D:$AG,13,0)))</f>
        <v/>
      </c>
      <c r="M89" s="723" t="str">
        <f>IF(K89="","",VLOOKUP(K89,'サイズ一覧(25年）'!$D:$AQ,38,0))</f>
        <v/>
      </c>
      <c r="N89" s="720" t="s">
        <v>540</v>
      </c>
      <c r="O89" s="721" t="str">
        <f>IF(N89="","",(VLOOKUP(N89,'サイズ一覧(25年）'!$D:$AG,13,0)))</f>
        <v>△★</v>
      </c>
      <c r="P89" s="722">
        <f>IF(N89="","",VLOOKUP(N89,'サイズ一覧(25年）'!$D:$AQ,38,0))</f>
        <v>41250</v>
      </c>
      <c r="Q89" s="175"/>
      <c r="R89" s="136" t="s">
        <v>872</v>
      </c>
      <c r="S89" s="179"/>
      <c r="T89" s="196"/>
      <c r="U89" s="614"/>
      <c r="V89" s="614"/>
      <c r="W89" s="614"/>
      <c r="X89" s="614"/>
      <c r="Y89" s="614"/>
      <c r="Z89" s="614"/>
      <c r="AA89" s="614"/>
      <c r="AB89" s="175"/>
      <c r="AC89" s="175"/>
      <c r="AD89" s="175"/>
      <c r="AE89" s="175"/>
      <c r="AF89" s="175"/>
      <c r="AG89" s="175"/>
      <c r="AH89" s="175"/>
      <c r="AI89" s="319"/>
      <c r="AJ89" s="320"/>
      <c r="AK89" s="740" t="s">
        <v>152</v>
      </c>
      <c r="AL89" s="730" t="s">
        <v>381</v>
      </c>
      <c r="AM89" s="683" t="s">
        <v>432</v>
      </c>
      <c r="AN89" s="685" t="str">
        <f>IF(AM89="","",(VLOOKUP(AM89,'サイズ一覧(25年）'!$D:$AG,13,0)))</f>
        <v/>
      </c>
      <c r="AO89" s="686">
        <f>IF(AM89="","",VLOOKUP(AM89,'サイズ一覧(25年）'!$D:$AQ,38,0))</f>
        <v>38390</v>
      </c>
      <c r="AP89" s="688"/>
      <c r="AQ89" s="685" t="str">
        <f>IF(AP89="","",(VLOOKUP(AP89,'サイズ一覧(25年）'!$D:$AG,13,0)))</f>
        <v/>
      </c>
      <c r="AR89" s="696" t="str">
        <f>IF(AP89="","",VLOOKUP(AP89,'サイズ一覧(25年）'!$D:$AQ,38,0))</f>
        <v/>
      </c>
      <c r="AS89" s="587"/>
      <c r="AU89" s="162"/>
      <c r="BA89" s="587"/>
      <c r="BB89" s="587"/>
      <c r="BC89" s="587"/>
      <c r="BD89" s="181"/>
      <c r="BE89" s="181"/>
      <c r="BF89" s="181"/>
      <c r="BG89" s="587"/>
    </row>
    <row r="90" spans="1:76" s="134" customFormat="1" ht="21" customHeight="1">
      <c r="A90" s="255"/>
      <c r="B90" s="265">
        <v>50</v>
      </c>
      <c r="C90" s="349" t="s">
        <v>507</v>
      </c>
      <c r="D90" s="423" t="s">
        <v>508</v>
      </c>
      <c r="E90" s="395"/>
      <c r="F90" s="395" t="str">
        <f>IF(E90="","",(VLOOKUP(E90,'サイズ一覧(25年）'!$D:$AG,13,0)))</f>
        <v/>
      </c>
      <c r="G90" s="425" t="str">
        <f>IF(E90="","",VLOOKUP(E90,'サイズ一覧(25年）'!$D:$AQ,38,0))</f>
        <v/>
      </c>
      <c r="H90" s="393" t="s">
        <v>1184</v>
      </c>
      <c r="I90" s="395" t="str">
        <f>IF(H90="","",(VLOOKUP(H90,'サイズ一覧(25年）'!$D:$AG,13,0)))</f>
        <v/>
      </c>
      <c r="J90" s="425">
        <f>IF(H90="","",VLOOKUP(H90,'サイズ一覧(25年）'!$D:$AQ,38,0))</f>
        <v>35530</v>
      </c>
      <c r="K90" s="395"/>
      <c r="L90" s="395" t="str">
        <f>IF(K90="","",(VLOOKUP(K90,'サイズ一覧(25年）'!$D:$AG,13,0)))</f>
        <v/>
      </c>
      <c r="M90" s="424" t="str">
        <f>IF(K90="","",VLOOKUP(K90,'サイズ一覧(25年）'!$D:$AQ,38,0))</f>
        <v/>
      </c>
      <c r="N90" s="398"/>
      <c r="O90" s="395" t="str">
        <f>IF(N90="","",(VLOOKUP(N90,'サイズ一覧(25年）'!$D:$AG,13,0)))</f>
        <v/>
      </c>
      <c r="P90" s="425" t="str">
        <f>IF(N90="","",VLOOKUP(N90,'サイズ一覧(25年）'!$D:$AQ,38,0))</f>
        <v/>
      </c>
      <c r="Q90" s="175"/>
      <c r="R90" s="1030" t="s">
        <v>413</v>
      </c>
      <c r="S90" s="1030" t="s">
        <v>414</v>
      </c>
      <c r="T90" s="1027" t="s">
        <v>937</v>
      </c>
      <c r="U90" s="992"/>
      <c r="V90" s="1027" t="s">
        <v>587</v>
      </c>
      <c r="W90" s="1013"/>
      <c r="X90" s="992"/>
      <c r="AB90" s="175"/>
      <c r="AC90" s="175"/>
      <c r="AD90" s="175"/>
      <c r="AE90" s="175"/>
      <c r="AF90" s="175"/>
      <c r="AG90" s="175"/>
      <c r="AH90" s="175"/>
      <c r="AI90" s="319"/>
      <c r="AJ90" s="320"/>
      <c r="AK90" s="388" t="s">
        <v>153</v>
      </c>
      <c r="AL90" s="389" t="s">
        <v>372</v>
      </c>
      <c r="AM90" s="432" t="s">
        <v>434</v>
      </c>
      <c r="AN90" s="351" t="str">
        <f>IF(AM90="","",(VLOOKUP(AM90,'サイズ一覧(25年）'!$D:$AG,13,0)))</f>
        <v/>
      </c>
      <c r="AO90" s="391">
        <f>IF(AM90="","",VLOOKUP(AM90,'サイズ一覧(25年）'!$D:$AQ,38,0))</f>
        <v>39930</v>
      </c>
      <c r="AP90" s="353"/>
      <c r="AQ90" s="395" t="str">
        <f>IF(AP90="","",(VLOOKUP(AP90,'サイズ一覧(25年）'!$D:$AG,13,0)))</f>
        <v/>
      </c>
      <c r="AR90" s="369" t="str">
        <f>IF(AP90="","",VLOOKUP(AP90,'サイズ一覧(25年）'!$D:$AQ,38,0))</f>
        <v/>
      </c>
      <c r="AS90" s="587"/>
      <c r="AU90" s="162"/>
      <c r="BA90" s="62"/>
      <c r="BB90" s="62"/>
      <c r="BC90" s="62"/>
      <c r="BD90" s="181"/>
      <c r="BE90" s="181"/>
      <c r="BF90" s="181"/>
      <c r="BG90" s="587"/>
    </row>
    <row r="91" spans="1:76" s="134" customFormat="1" ht="21" customHeight="1">
      <c r="A91" s="255"/>
      <c r="B91" s="348"/>
      <c r="C91" s="733" t="s">
        <v>867</v>
      </c>
      <c r="D91" s="749" t="s">
        <v>536</v>
      </c>
      <c r="E91" s="685"/>
      <c r="F91" s="685" t="str">
        <f>IF(E91="","",(VLOOKUP(E91,'サイズ一覧(25年）'!$D:$AG,13,0)))</f>
        <v/>
      </c>
      <c r="G91" s="704" t="str">
        <f>IF(E91="","",VLOOKUP(E91,'サイズ一覧(25年）'!$D:$AQ,38,0))</f>
        <v/>
      </c>
      <c r="H91" s="684"/>
      <c r="I91" s="685" t="str">
        <f>IF(H91="","",(VLOOKUP(H91,'サイズ一覧(25年）'!$D:$AG,13,0)))</f>
        <v/>
      </c>
      <c r="J91" s="704" t="str">
        <f>IF(H91="","",VLOOKUP(H91,'サイズ一覧(25年）'!$D:$AQ,38,0))</f>
        <v/>
      </c>
      <c r="K91" s="685" t="s">
        <v>868</v>
      </c>
      <c r="L91" s="685" t="str">
        <f>IF(K91="","",(VLOOKUP(K91,'サイズ一覧(25年）'!$D:$AG,13,0)))</f>
        <v/>
      </c>
      <c r="M91" s="693">
        <f>IF(K91="","",VLOOKUP(K91,'サイズ一覧(25年）'!$D:$AQ,38,0))</f>
        <v>40480</v>
      </c>
      <c r="N91" s="688"/>
      <c r="O91" s="685" t="str">
        <f>IF(N91="","",(VLOOKUP(N91,'サイズ一覧(25年）'!$D:$AG,13,0)))</f>
        <v/>
      </c>
      <c r="P91" s="750" t="str">
        <f>IF(N91="","",VLOOKUP(N91,'サイズ一覧(25年）'!$D:$AQ,38,0))</f>
        <v/>
      </c>
      <c r="Q91" s="175"/>
      <c r="R91" s="996"/>
      <c r="S91" s="996"/>
      <c r="T91" s="993"/>
      <c r="U91" s="994"/>
      <c r="V91" s="1033" t="s">
        <v>1248</v>
      </c>
      <c r="W91" s="1016"/>
      <c r="X91" s="994"/>
      <c r="AB91" s="175"/>
      <c r="AC91" s="175"/>
      <c r="AD91" s="175"/>
      <c r="AE91" s="175"/>
      <c r="AF91" s="175"/>
      <c r="AG91" s="175"/>
      <c r="AH91" s="175"/>
      <c r="AI91" s="319"/>
      <c r="AJ91" s="320"/>
      <c r="AK91" s="700" t="s">
        <v>154</v>
      </c>
      <c r="AL91" s="734" t="s">
        <v>986</v>
      </c>
      <c r="AM91" s="729" t="s">
        <v>703</v>
      </c>
      <c r="AN91" s="736" t="str">
        <f>IF(AM91="","",(VLOOKUP(AM91,'サイズ一覧(25年）'!$D:$AG,13,0)))</f>
        <v/>
      </c>
      <c r="AO91" s="737">
        <f>IF(AM91="","",VLOOKUP(AM91,'サイズ一覧(25年）'!$D:$AQ,38,0))</f>
        <v>41140</v>
      </c>
      <c r="AP91" s="738"/>
      <c r="AQ91" s="736" t="str">
        <f>IF(AP91="","",(VLOOKUP(AP91,'サイズ一覧(25年）'!$D:$AG,13,0)))</f>
        <v/>
      </c>
      <c r="AR91" s="739" t="str">
        <f>IF(AP91="","",VLOOKUP(AP91,'サイズ一覧(25年）'!$D:$AQ,38,0))</f>
        <v/>
      </c>
      <c r="AS91" s="587"/>
      <c r="AU91" s="162"/>
      <c r="BA91" s="198"/>
      <c r="BB91" s="198"/>
      <c r="BC91" s="198"/>
      <c r="BD91" s="181"/>
      <c r="BE91" s="181"/>
      <c r="BF91" s="181"/>
      <c r="BG91" s="587"/>
    </row>
    <row r="92" spans="1:76" s="134" customFormat="1" ht="21" customHeight="1">
      <c r="A92" s="255"/>
      <c r="B92" s="348"/>
      <c r="C92" s="388" t="s">
        <v>1480</v>
      </c>
      <c r="D92" s="350" t="s">
        <v>1253</v>
      </c>
      <c r="E92" s="351" t="s">
        <v>1777</v>
      </c>
      <c r="F92" s="351" t="str">
        <f>IF(E92="","",(VLOOKUP(E92,'サイズ一覧(25年）'!$D:$AG,13,0)))</f>
        <v>⑨</v>
      </c>
      <c r="G92" s="354">
        <f>IF(E92="","",VLOOKUP(E92,'サイズ一覧(25年）'!$D:$AQ,38,0))</f>
        <v>46090</v>
      </c>
      <c r="H92" s="389" t="s">
        <v>1185</v>
      </c>
      <c r="I92" s="351" t="str">
        <f>IF(H92="","",(VLOOKUP(H92,'サイズ一覧(25年）'!$D:$AG,13,0)))</f>
        <v>△</v>
      </c>
      <c r="J92" s="354">
        <f>IF(H92="","",VLOOKUP(H92,'サイズ一覧(25年）'!$D:$AQ,38,0))</f>
        <v>42460</v>
      </c>
      <c r="K92" s="351"/>
      <c r="L92" s="351" t="str">
        <f>IF(K92="","",(VLOOKUP(K92,'サイズ一覧(25年）'!$D:$AG,13,0)))</f>
        <v/>
      </c>
      <c r="M92" s="352" t="str">
        <f>IF(K92="","",VLOOKUP(K92,'サイズ一覧(25年）'!$D:$AQ,38,0))</f>
        <v/>
      </c>
      <c r="N92" s="353"/>
      <c r="O92" s="351" t="str">
        <f>IF(N92="","",(VLOOKUP(N92,'サイズ一覧(25年）'!$D:$AG,13,0)))</f>
        <v/>
      </c>
      <c r="P92" s="354" t="str">
        <f>IF(N92="","",VLOOKUP(N92,'サイズ一覧(25年）'!$D:$AQ,38,0))</f>
        <v/>
      </c>
      <c r="Q92" s="175"/>
      <c r="R92" s="630">
        <v>20</v>
      </c>
      <c r="S92" s="631">
        <v>40</v>
      </c>
      <c r="T92" s="461" t="s">
        <v>874</v>
      </c>
      <c r="U92" s="429" t="s">
        <v>832</v>
      </c>
      <c r="V92" s="431" t="s">
        <v>877</v>
      </c>
      <c r="W92" s="429" t="str">
        <f>IF(V92="","",(VLOOKUP(V92,'サイズ一覧(25年）'!$D:$AG,13,0)))</f>
        <v>◇</v>
      </c>
      <c r="X92" s="430">
        <f>IF(V92="","",VLOOKUP(V92,'サイズ一覧(25年）'!$D:$AQ,38,0))</f>
        <v>121330</v>
      </c>
      <c r="AB92" s="175"/>
      <c r="AC92" s="175"/>
      <c r="AD92" s="175"/>
      <c r="AE92" s="175"/>
      <c r="AF92" s="175"/>
      <c r="AG92" s="175"/>
      <c r="AH92" s="175"/>
      <c r="AI92" s="319"/>
      <c r="AJ92" s="311"/>
      <c r="AK92" s="266" t="s">
        <v>836</v>
      </c>
      <c r="AL92" s="359" t="s">
        <v>892</v>
      </c>
      <c r="AM92" s="358" t="s">
        <v>292</v>
      </c>
      <c r="AN92" s="268" t="str">
        <f>IF(AM92="","",(VLOOKUP(AM92,'サイズ一覧(25年）'!$D:$AG,13,0)))</f>
        <v/>
      </c>
      <c r="AO92" s="360">
        <f>IF(AM92="","",VLOOKUP(AM92,'サイズ一覧(25年）'!$D:$AQ,38,0))</f>
        <v>44990</v>
      </c>
      <c r="AP92" s="362"/>
      <c r="AQ92" s="268" t="str">
        <f>IF(AP92="","",(VLOOKUP(AP92,'サイズ一覧(25年）'!$D:$AG,13,0)))</f>
        <v/>
      </c>
      <c r="AR92" s="363" t="str">
        <f>IF(AP92="","",VLOOKUP(AP92,'サイズ一覧(25年）'!$D:$AQ,38,0))</f>
        <v/>
      </c>
      <c r="AS92" s="587"/>
      <c r="AU92" s="162"/>
      <c r="BA92" s="62"/>
      <c r="BB92" s="62"/>
      <c r="BC92" s="62"/>
      <c r="BD92" s="181"/>
      <c r="BE92" s="181"/>
      <c r="BF92" s="181"/>
      <c r="BG92" s="587"/>
    </row>
    <row r="93" spans="1:76" s="134" customFormat="1" ht="21" customHeight="1">
      <c r="A93" s="255"/>
      <c r="B93" s="348"/>
      <c r="C93" s="740" t="s">
        <v>1481</v>
      </c>
      <c r="D93" s="701" t="s">
        <v>1470</v>
      </c>
      <c r="E93" s="703"/>
      <c r="F93" s="703" t="str">
        <f>IF(E93="","",(VLOOKUP(E93,'サイズ一覧(25年）'!$D:$AG,13,0)))</f>
        <v/>
      </c>
      <c r="G93" s="704" t="str">
        <f>IF(E93="","",VLOOKUP(E93,'サイズ一覧(25年）'!$D:$AQ,38,0))</f>
        <v/>
      </c>
      <c r="H93" s="730"/>
      <c r="I93" s="703" t="str">
        <f>IF(H93="","",(VLOOKUP(H93,'サイズ一覧(25年）'!$D:$AG,13,0)))</f>
        <v/>
      </c>
      <c r="J93" s="704" t="str">
        <f>IF(H93="","",VLOOKUP(H93,'サイズ一覧(25年）'!$D:$AQ,38,0))</f>
        <v/>
      </c>
      <c r="K93" s="703" t="s">
        <v>630</v>
      </c>
      <c r="L93" s="703" t="str">
        <f>IF(K93="","",(VLOOKUP(K93,'サイズ一覧(25年）'!$D:$AG,13,0)))</f>
        <v/>
      </c>
      <c r="M93" s="693">
        <f>IF(K93="","",VLOOKUP(K93,'サイズ一覧(25年）'!$D:$AQ,38,0))</f>
        <v>46200</v>
      </c>
      <c r="N93" s="702"/>
      <c r="O93" s="703" t="str">
        <f>IF(N93="","",(VLOOKUP(N93,'サイズ一覧(25年）'!$D:$AG,13,0)))</f>
        <v/>
      </c>
      <c r="P93" s="704" t="str">
        <f>IF(N93="","",VLOOKUP(N93,'サイズ一覧(25年）'!$D:$AQ,38,0))</f>
        <v/>
      </c>
      <c r="Q93" s="175"/>
      <c r="R93" s="632"/>
      <c r="S93" s="633">
        <v>45</v>
      </c>
      <c r="T93" s="835" t="s">
        <v>873</v>
      </c>
      <c r="U93" s="797" t="s">
        <v>529</v>
      </c>
      <c r="V93" s="836" t="s">
        <v>878</v>
      </c>
      <c r="W93" s="797" t="str">
        <f>IF(V93="","",(VLOOKUP(V93,'サイズ一覧(25年）'!$D:$AG,13,0)))</f>
        <v>◇</v>
      </c>
      <c r="X93" s="680">
        <f>IF(V93="","",VLOOKUP(V93,'サイズ一覧(25年）'!$D:$AQ,38,0))</f>
        <v>84480</v>
      </c>
      <c r="AB93" s="175"/>
      <c r="AC93" s="175"/>
      <c r="AD93" s="175"/>
      <c r="AE93" s="175"/>
      <c r="AF93" s="175"/>
      <c r="AG93" s="175"/>
      <c r="AH93" s="175"/>
      <c r="AI93" s="319"/>
      <c r="AJ93" s="378">
        <v>70</v>
      </c>
      <c r="AK93" s="673" t="s">
        <v>988</v>
      </c>
      <c r="AL93" s="833" t="s">
        <v>948</v>
      </c>
      <c r="AM93" s="711"/>
      <c r="AN93" s="675" t="str">
        <f>IF(AM93="","",(VLOOKUP(AM93,'サイズ一覧(25年）'!$D:$AG,13,0)))</f>
        <v/>
      </c>
      <c r="AO93" s="743" t="str">
        <f>IF(AM93="","",VLOOKUP(AM93,'サイズ一覧(25年）'!$D:$AQ,38,0))</f>
        <v/>
      </c>
      <c r="AP93" s="674" t="s">
        <v>1102</v>
      </c>
      <c r="AQ93" s="707" t="str">
        <f>IF(AP93="","",(VLOOKUP(AP93,'サイズ一覧(25年）'!$D:$AG,13,0)))</f>
        <v/>
      </c>
      <c r="AR93" s="834">
        <f>IF(AP93="","",VLOOKUP(AP93,'サイズ一覧(25年）'!$D:$AQ,38,0))</f>
        <v>36630</v>
      </c>
      <c r="AS93" s="62"/>
      <c r="AU93" s="162"/>
      <c r="BA93" s="62"/>
      <c r="BB93" s="62"/>
      <c r="BC93" s="62"/>
      <c r="BD93" s="181"/>
      <c r="BE93" s="181"/>
      <c r="BF93" s="181"/>
      <c r="BG93" s="62"/>
    </row>
    <row r="94" spans="1:76" s="134" customFormat="1" ht="21" customHeight="1">
      <c r="A94" s="255"/>
      <c r="B94" s="340"/>
      <c r="C94" s="266" t="s">
        <v>1482</v>
      </c>
      <c r="D94" s="267" t="s">
        <v>289</v>
      </c>
      <c r="E94" s="268"/>
      <c r="F94" s="268" t="str">
        <f>IF(E94="","",(VLOOKUP(E94,'サイズ一覧(25年）'!$D:$AG,13,0)))</f>
        <v/>
      </c>
      <c r="G94" s="271" t="str">
        <f>IF(E94="","",VLOOKUP(E94,'サイズ一覧(25年）'!$D:$AQ,38,0))</f>
        <v/>
      </c>
      <c r="H94" s="359"/>
      <c r="I94" s="268" t="str">
        <f>IF(H94="","",(VLOOKUP(H94,'サイズ一覧(25年）'!$D:$AG,13,0)))</f>
        <v/>
      </c>
      <c r="J94" s="271" t="str">
        <f>IF(H94="","",VLOOKUP(H94,'サイズ一覧(25年）'!$D:$AQ,38,0))</f>
        <v/>
      </c>
      <c r="K94" s="268" t="s">
        <v>1748</v>
      </c>
      <c r="L94" s="268" t="str">
        <f>IF(K94="","",(VLOOKUP(K94,'サイズ一覧(25年）'!$D:$AG,13,0)))</f>
        <v/>
      </c>
      <c r="M94" s="269">
        <f>IF(K94="","",VLOOKUP(K94,'サイズ一覧(25年）'!$D:$AQ,38,0))</f>
        <v>52470</v>
      </c>
      <c r="N94" s="362"/>
      <c r="O94" s="268" t="str">
        <f>IF(N94="","",(VLOOKUP(N94,'サイズ一覧(25年）'!$D:$AG,13,0)))</f>
        <v/>
      </c>
      <c r="P94" s="271" t="str">
        <f>IF(N94="","",VLOOKUP(N94,'サイズ一覧(25年）'!$D:$AQ,38,0))</f>
        <v/>
      </c>
      <c r="Q94" s="175"/>
      <c r="R94" s="636">
        <v>19</v>
      </c>
      <c r="S94" s="637">
        <v>50</v>
      </c>
      <c r="T94" s="282" t="s">
        <v>875</v>
      </c>
      <c r="U94" s="259" t="s">
        <v>876</v>
      </c>
      <c r="V94" s="280" t="s">
        <v>879</v>
      </c>
      <c r="W94" s="259" t="str">
        <f>IF(V94="","",(VLOOKUP(V94,'サイズ一覧(25年）'!$D:$AG,13,0)))</f>
        <v>★◇</v>
      </c>
      <c r="X94" s="279">
        <f>IF(V94="","",VLOOKUP(V94,'サイズ一覧(25年）'!$D:$AQ,38,0))</f>
        <v>79750</v>
      </c>
      <c r="AB94" s="175"/>
      <c r="AC94" s="175"/>
      <c r="AD94" s="175"/>
      <c r="AE94" s="175"/>
      <c r="AF94" s="175"/>
      <c r="AG94" s="175"/>
      <c r="AH94" s="175"/>
      <c r="AI94" s="466"/>
      <c r="AJ94" s="311"/>
      <c r="AK94" s="266" t="s">
        <v>990</v>
      </c>
      <c r="AL94" s="359" t="s">
        <v>986</v>
      </c>
      <c r="AM94" s="358" t="s">
        <v>454</v>
      </c>
      <c r="AN94" s="268" t="str">
        <f>IF(AM94="","",(VLOOKUP(AM94,'サイズ一覧(25年）'!$D:$AG,13,0)))</f>
        <v/>
      </c>
      <c r="AO94" s="360">
        <f>IF(AM94="","",VLOOKUP(AM94,'サイズ一覧(25年）'!$D:$AQ,38,0))</f>
        <v>36520</v>
      </c>
      <c r="AP94" s="362"/>
      <c r="AQ94" s="284" t="str">
        <f>IF(AP94="","",(VLOOKUP(AP94,'サイズ一覧(25年）'!$D:$AG,13,0)))</f>
        <v/>
      </c>
      <c r="AR94" s="363" t="str">
        <f>IF(AP94="","",VLOOKUP(AP94,'サイズ一覧(25年）'!$D:$AQ,38,0))</f>
        <v/>
      </c>
      <c r="AS94" s="198"/>
      <c r="AT94" s="181"/>
      <c r="AU94" s="650"/>
      <c r="AV94" s="587"/>
      <c r="AW94" s="587"/>
      <c r="AX94" s="587"/>
      <c r="AY94" s="587"/>
      <c r="AZ94" s="587"/>
      <c r="BA94" s="587"/>
      <c r="BB94" s="587"/>
      <c r="BC94" s="587"/>
      <c r="BD94" s="181"/>
      <c r="BE94" s="181"/>
      <c r="BF94" s="181"/>
      <c r="BG94" s="181"/>
    </row>
    <row r="95" spans="1:76" s="134" customFormat="1" ht="21" customHeight="1">
      <c r="A95" s="255"/>
      <c r="B95" s="265">
        <v>55</v>
      </c>
      <c r="C95" s="667" t="s">
        <v>509</v>
      </c>
      <c r="D95" s="668" t="s">
        <v>510</v>
      </c>
      <c r="E95" s="707" t="s">
        <v>1780</v>
      </c>
      <c r="F95" s="707" t="str">
        <f>IF(E95="","",(VLOOKUP(E95,'サイズ一覧(25年）'!$D:$AG,13,0)))</f>
        <v>⑨</v>
      </c>
      <c r="G95" s="671">
        <f>IF(E95="","",VLOOKUP(E95,'サイズ一覧(25年）'!$D:$AQ,38,0))</f>
        <v>42900</v>
      </c>
      <c r="H95" s="705" t="s">
        <v>1186</v>
      </c>
      <c r="I95" s="707" t="str">
        <f>IF(H95="","",(VLOOKUP(H95,'サイズ一覧(25年）'!$D:$AG,13,0)))</f>
        <v/>
      </c>
      <c r="J95" s="671">
        <f>IF(H95="","",VLOOKUP(H95,'サイズ一覧(25年）'!$D:$AQ,38,0))</f>
        <v>40260</v>
      </c>
      <c r="K95" s="707"/>
      <c r="L95" s="707" t="str">
        <f>IF(K95="","",(VLOOKUP(K95,'サイズ一覧(25年）'!$D:$AG,13,0)))</f>
        <v/>
      </c>
      <c r="M95" s="670" t="str">
        <f>IF(K95="","",VLOOKUP(K95,'サイズ一覧(25年）'!$D:$AQ,38,0))</f>
        <v/>
      </c>
      <c r="N95" s="709"/>
      <c r="O95" s="707" t="str">
        <f>IF(N95="","",(VLOOKUP(N95,'サイズ一覧(25年）'!$D:$AG,13,0)))</f>
        <v/>
      </c>
      <c r="P95" s="671" t="str">
        <f>IF(N95="","",VLOOKUP(N95,'サイズ一覧(25年）'!$D:$AQ,38,0))</f>
        <v/>
      </c>
      <c r="Q95" s="175"/>
      <c r="R95" s="630">
        <v>18</v>
      </c>
      <c r="S95" s="631">
        <v>50</v>
      </c>
      <c r="T95" s="771" t="s">
        <v>285</v>
      </c>
      <c r="U95" s="707" t="s">
        <v>286</v>
      </c>
      <c r="V95" s="709" t="s">
        <v>287</v>
      </c>
      <c r="W95" s="707" t="str">
        <f>IF(V95="","",(VLOOKUP(V95,'サイズ一覧(25年）'!$D:$AG,13,0)))</f>
        <v/>
      </c>
      <c r="X95" s="708">
        <f>IF(V95="","",VLOOKUP(V95,'サイズ一覧(25年）'!$D:$AQ,38,0))</f>
        <v>69410</v>
      </c>
      <c r="AB95" s="175"/>
      <c r="AC95" s="175"/>
      <c r="AD95" s="175"/>
      <c r="AE95" s="175"/>
      <c r="AF95" s="175"/>
      <c r="AG95" s="175"/>
      <c r="AH95" s="175"/>
      <c r="AI95" s="135"/>
      <c r="AS95" s="62"/>
      <c r="AT95" s="622"/>
      <c r="AU95" s="196"/>
      <c r="AV95" s="181"/>
      <c r="AW95" s="181"/>
      <c r="AX95" s="181"/>
      <c r="AY95" s="181"/>
      <c r="AZ95" s="181"/>
      <c r="BA95" s="181"/>
      <c r="BB95" s="181"/>
      <c r="BC95" s="181"/>
      <c r="BD95" s="622"/>
      <c r="BE95" s="622"/>
      <c r="BF95" s="622"/>
      <c r="BG95" s="62"/>
    </row>
    <row r="96" spans="1:76" s="134" customFormat="1" ht="21" customHeight="1">
      <c r="A96" s="255"/>
      <c r="B96" s="348"/>
      <c r="C96" s="500" t="s">
        <v>1483</v>
      </c>
      <c r="D96" s="423" t="s">
        <v>1470</v>
      </c>
      <c r="E96" s="395"/>
      <c r="F96" s="395" t="str">
        <f>IF(E96="","",(VLOOKUP(E96,'サイズ一覧(25年）'!$D:$AG,13,0)))</f>
        <v/>
      </c>
      <c r="G96" s="425" t="str">
        <f>IF(E96="","",VLOOKUP(E96,'サイズ一覧(25年）'!$D:$AQ,38,0))</f>
        <v/>
      </c>
      <c r="H96" s="393" t="s">
        <v>1187</v>
      </c>
      <c r="I96" s="395" t="str">
        <f>IF(H96="","",(VLOOKUP(H96,'サイズ一覧(25年）'!$D:$AG,13,0)))</f>
        <v/>
      </c>
      <c r="J96" s="425">
        <f>IF(H96="","",VLOOKUP(H96,'サイズ一覧(25年）'!$D:$AQ,38,0))</f>
        <v>43450</v>
      </c>
      <c r="K96" s="395"/>
      <c r="L96" s="395" t="str">
        <f>IF(K96="","",(VLOOKUP(K96,'サイズ一覧(25年）'!$D:$AG,13,0)))</f>
        <v/>
      </c>
      <c r="M96" s="424" t="str">
        <f>IF(K96="","",VLOOKUP(K96,'サイズ一覧(25年）'!$D:$AQ,38,0))</f>
        <v/>
      </c>
      <c r="N96" s="398"/>
      <c r="O96" s="395" t="str">
        <f>IF(N96="","",(VLOOKUP(N96,'サイズ一覧(25年）'!$D:$AG,13,0)))</f>
        <v/>
      </c>
      <c r="P96" s="425" t="str">
        <f>IF(N96="","",VLOOKUP(N96,'サイズ一覧(25年）'!$D:$AQ,38,0))</f>
        <v/>
      </c>
      <c r="Q96" s="175"/>
      <c r="R96" s="632"/>
      <c r="S96" s="633">
        <v>60</v>
      </c>
      <c r="T96" s="638" t="s">
        <v>779</v>
      </c>
      <c r="U96" s="345" t="s">
        <v>906</v>
      </c>
      <c r="V96" s="346" t="s">
        <v>778</v>
      </c>
      <c r="W96" s="345" t="str">
        <f>IF(V96="","",(VLOOKUP(V96,'サイズ一覧(25年）'!$D:$AG,13,0)))</f>
        <v>★</v>
      </c>
      <c r="X96" s="285">
        <f>IF(V96="","",VLOOKUP(V96,'サイズ一覧(25年）'!$D:$AQ,38,0))</f>
        <v>57530</v>
      </c>
      <c r="AB96" s="175"/>
      <c r="AC96" s="175"/>
      <c r="AD96" s="175"/>
      <c r="AE96" s="175"/>
      <c r="AF96" s="175"/>
      <c r="AG96" s="175"/>
      <c r="AH96" s="175"/>
      <c r="AI96" s="135"/>
      <c r="AK96" s="134" t="s">
        <v>517</v>
      </c>
      <c r="AS96" s="62"/>
      <c r="AT96" s="181"/>
      <c r="AU96" s="196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62"/>
    </row>
    <row r="97" spans="1:84" s="134" customFormat="1" ht="21" customHeight="1">
      <c r="A97" s="255"/>
      <c r="B97" s="348"/>
      <c r="C97" s="718"/>
      <c r="D97" s="701" t="s">
        <v>502</v>
      </c>
      <c r="E97" s="703" t="s">
        <v>1779</v>
      </c>
      <c r="F97" s="703" t="str">
        <f>IF(E97="","",(VLOOKUP(E97,'サイズ一覧(25年）'!$D:$AG,13,0)))</f>
        <v>★⑨</v>
      </c>
      <c r="G97" s="704">
        <f>IF(E97="","",VLOOKUP(E97,'サイズ一覧(25年）'!$D:$AQ,38,0))</f>
        <v>46090</v>
      </c>
      <c r="H97" s="730"/>
      <c r="I97" s="703" t="str">
        <f>IF(H97="","",(VLOOKUP(H97,'サイズ一覧(25年）'!$D:$AG,13,0)))</f>
        <v/>
      </c>
      <c r="J97" s="704" t="str">
        <f>IF(H97="","",VLOOKUP(H97,'サイズ一覧(25年）'!$D:$AQ,38,0))</f>
        <v/>
      </c>
      <c r="K97" s="703"/>
      <c r="L97" s="703" t="str">
        <f>IF(K97="","",(VLOOKUP(K97,'サイズ一覧(25年）'!$D:$AG,13,0)))</f>
        <v/>
      </c>
      <c r="M97" s="693" t="str">
        <f>IF(K97="","",VLOOKUP(K97,'サイズ一覧(25年）'!$D:$AQ,38,0))</f>
        <v/>
      </c>
      <c r="N97" s="702"/>
      <c r="O97" s="703" t="str">
        <f>IF(N97="","",(VLOOKUP(N97,'サイズ一覧(25年）'!$D:$AG,13,0)))</f>
        <v/>
      </c>
      <c r="P97" s="704" t="str">
        <f>IF(N97="","",VLOOKUP(N97,'サイズ一覧(25年）'!$D:$AQ,38,0))</f>
        <v/>
      </c>
      <c r="Q97" s="175"/>
      <c r="R97" s="636">
        <v>17</v>
      </c>
      <c r="S97" s="639">
        <v>55</v>
      </c>
      <c r="T97" s="711" t="s">
        <v>908</v>
      </c>
      <c r="U97" s="675" t="s">
        <v>533</v>
      </c>
      <c r="V97" s="674" t="s">
        <v>1120</v>
      </c>
      <c r="W97" s="675" t="str">
        <f>IF(V97="","",(VLOOKUP(V97,'サイズ一覧(25年）'!$D:$AG,13,0)))</f>
        <v/>
      </c>
      <c r="X97" s="743">
        <f>IF(V97="","",VLOOKUP(V97,'サイズ一覧(25年）'!$D:$AQ,38,0))</f>
        <v>62370</v>
      </c>
      <c r="AB97" s="175"/>
      <c r="AC97" s="175"/>
      <c r="AD97" s="175"/>
      <c r="AE97" s="175"/>
      <c r="AF97" s="175"/>
      <c r="AG97" s="175"/>
      <c r="AH97" s="175"/>
      <c r="AI97" s="135"/>
      <c r="AK97" s="134" t="s">
        <v>465</v>
      </c>
      <c r="AS97" s="587"/>
      <c r="AT97" s="181"/>
      <c r="AU97" s="196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587"/>
    </row>
    <row r="98" spans="1:84" s="134" customFormat="1" ht="21" customHeight="1">
      <c r="A98" s="255"/>
      <c r="B98" s="348"/>
      <c r="C98" s="500" t="s">
        <v>1484</v>
      </c>
      <c r="D98" s="350" t="s">
        <v>502</v>
      </c>
      <c r="E98" s="351" t="s">
        <v>1778</v>
      </c>
      <c r="F98" s="351" t="str">
        <f>IF(E98="","",(VLOOKUP(E98,'サイズ一覧(25年）'!$D:$AG,13,0)))</f>
        <v>⑨</v>
      </c>
      <c r="G98" s="354">
        <f>IF(E98="","",VLOOKUP(E98,'サイズ一覧(25年）'!$D:$AQ,38,0))</f>
        <v>49280</v>
      </c>
      <c r="H98" s="389" t="s">
        <v>1188</v>
      </c>
      <c r="I98" s="351" t="str">
        <f>IF(H98="","",(VLOOKUP(H98,'サイズ一覧(25年）'!$D:$AG,13,0)))</f>
        <v/>
      </c>
      <c r="J98" s="354">
        <f>IF(H98="","",VLOOKUP(H98,'サイズ一覧(25年）'!$D:$AQ,38,0))</f>
        <v>46420</v>
      </c>
      <c r="K98" s="351" t="s">
        <v>632</v>
      </c>
      <c r="L98" s="351" t="str">
        <f>IF(K98="","",(VLOOKUP(K98,'サイズ一覧(25年）'!$D:$AG,13,0)))</f>
        <v>△</v>
      </c>
      <c r="M98" s="352">
        <f>IF(K98="","",VLOOKUP(K98,'サイズ一覧(25年）'!$D:$AQ,38,0))</f>
        <v>43450</v>
      </c>
      <c r="N98" s="353"/>
      <c r="O98" s="351" t="str">
        <f>IF(N98="","",(VLOOKUP(N98,'サイズ一覧(25年）'!$D:$AG,13,0)))</f>
        <v/>
      </c>
      <c r="P98" s="354" t="str">
        <f>IF(N98="","",VLOOKUP(N98,'サイズ一覧(25年）'!$D:$AQ,38,0))</f>
        <v/>
      </c>
      <c r="Q98" s="62"/>
      <c r="R98" s="636">
        <v>16</v>
      </c>
      <c r="S98" s="641">
        <v>60</v>
      </c>
      <c r="T98" s="642" t="s">
        <v>288</v>
      </c>
      <c r="U98" s="260" t="s">
        <v>289</v>
      </c>
      <c r="V98" s="263" t="s">
        <v>290</v>
      </c>
      <c r="W98" s="260" t="str">
        <f>IF(V98="","",(VLOOKUP(V98,'サイズ一覧(25年）'!$D:$AG,13,0)))</f>
        <v/>
      </c>
      <c r="X98" s="279">
        <f>IF(V98="","",VLOOKUP(V98,'サイズ一覧(25年）'!$D:$AQ,38,0))</f>
        <v>44000</v>
      </c>
      <c r="AB98" s="175"/>
      <c r="AC98" s="175"/>
      <c r="AD98" s="175"/>
      <c r="AE98" s="175"/>
      <c r="AF98" s="175"/>
      <c r="AG98" s="175"/>
      <c r="AH98" s="175"/>
      <c r="AI98" s="135"/>
      <c r="AS98" s="181"/>
      <c r="AT98" s="181"/>
      <c r="AU98" s="196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</row>
    <row r="99" spans="1:84" s="134" customFormat="1" ht="21" customHeight="1">
      <c r="A99" s="255"/>
      <c r="B99" s="348"/>
      <c r="C99" s="700" t="s">
        <v>1485</v>
      </c>
      <c r="D99" s="701" t="s">
        <v>538</v>
      </c>
      <c r="E99" s="703"/>
      <c r="F99" s="703" t="str">
        <f>IF(E99="","",(VLOOKUP(E99,'サイズ一覧(25年）'!$D:$AG,13,0)))</f>
        <v/>
      </c>
      <c r="G99" s="704" t="str">
        <f>IF(E99="","",VLOOKUP(E99,'サイズ一覧(25年）'!$D:$AQ,38,0))</f>
        <v/>
      </c>
      <c r="H99" s="730" t="s">
        <v>1189</v>
      </c>
      <c r="I99" s="703" t="str">
        <f>IF(H99="","",(VLOOKUP(H99,'サイズ一覧(25年）'!$D:$AG,13,0)))</f>
        <v/>
      </c>
      <c r="J99" s="704">
        <f>IF(H99="","",VLOOKUP(H99,'サイズ一覧(25年）'!$D:$AQ,38,0))</f>
        <v>49940</v>
      </c>
      <c r="K99" s="703"/>
      <c r="L99" s="703" t="str">
        <f>IF(K99="","",(VLOOKUP(K99,'サイズ一覧(25年）'!$D:$AG,13,0)))</f>
        <v/>
      </c>
      <c r="M99" s="693" t="str">
        <f>IF(K99="","",VLOOKUP(K99,'サイズ一覧(25年）'!$D:$AQ,38,0))</f>
        <v/>
      </c>
      <c r="N99" s="702"/>
      <c r="O99" s="703" t="str">
        <f>IF(N99="","",(VLOOKUP(N99,'サイズ一覧(25年）'!$D:$AG,13,0)))</f>
        <v/>
      </c>
      <c r="P99" s="704" t="str">
        <f>IF(N99="","",VLOOKUP(N99,'サイズ一覧(25年）'!$D:$AQ,38,0))</f>
        <v/>
      </c>
      <c r="Q99" s="62"/>
      <c r="R99" s="138"/>
      <c r="S99" s="62"/>
      <c r="T99" s="196"/>
      <c r="U99" s="181"/>
      <c r="V99" s="181"/>
      <c r="W99" s="181"/>
      <c r="X99" s="181"/>
      <c r="Y99" s="181"/>
      <c r="Z99" s="181"/>
      <c r="AA99" s="181"/>
      <c r="AB99" s="175"/>
      <c r="AC99" s="175"/>
      <c r="AD99" s="175"/>
      <c r="AE99" s="175"/>
      <c r="AF99" s="175"/>
      <c r="AG99" s="175"/>
      <c r="AH99" s="62"/>
      <c r="AI99" s="135"/>
      <c r="AS99" s="181"/>
      <c r="AT99" s="181"/>
      <c r="AU99" s="196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</row>
    <row r="100" spans="1:84" s="134" customFormat="1" ht="21" customHeight="1">
      <c r="A100" s="387"/>
      <c r="B100" s="340"/>
      <c r="C100" s="266" t="s">
        <v>1486</v>
      </c>
      <c r="D100" s="267" t="s">
        <v>529</v>
      </c>
      <c r="E100" s="268"/>
      <c r="F100" s="268" t="str">
        <f>IF(E100="","",(VLOOKUP(E100,'サイズ一覧(25年）'!$D:$AG,13,0)))</f>
        <v/>
      </c>
      <c r="G100" s="271" t="str">
        <f>IF(E100="","",VLOOKUP(E100,'サイズ一覧(25年）'!$D:$AQ,38,0))</f>
        <v/>
      </c>
      <c r="H100" s="359"/>
      <c r="I100" s="268" t="str">
        <f>IF(H100="","",(VLOOKUP(H100,'サイズ一覧(25年）'!$D:$AG,13,0)))</f>
        <v/>
      </c>
      <c r="J100" s="271" t="str">
        <f>IF(H100="","",VLOOKUP(H100,'サイズ一覧(25年）'!$D:$AQ,38,0))</f>
        <v/>
      </c>
      <c r="K100" s="268" t="s">
        <v>633</v>
      </c>
      <c r="L100" s="268" t="str">
        <f>IF(K100="","",(VLOOKUP(K100,'サイズ一覧(25年）'!$D:$AG,13,0)))</f>
        <v>★</v>
      </c>
      <c r="M100" s="269">
        <f>IF(K100="","",VLOOKUP(K100,'サイズ一覧(25年）'!$D:$AQ,38,0))</f>
        <v>51260</v>
      </c>
      <c r="N100" s="362"/>
      <c r="O100" s="268" t="str">
        <f>IF(N100="","",(VLOOKUP(N100,'サイズ一覧(25年）'!$D:$AG,13,0)))</f>
        <v/>
      </c>
      <c r="P100" s="271" t="str">
        <f>IF(N100="","",VLOOKUP(N100,'サイズ一覧(25年）'!$D:$AQ,38,0))</f>
        <v/>
      </c>
      <c r="Q100" s="62"/>
      <c r="S100" s="181"/>
      <c r="T100" s="197" t="s">
        <v>517</v>
      </c>
      <c r="U100" s="181"/>
      <c r="V100" s="181"/>
      <c r="W100" s="181"/>
      <c r="X100" s="181"/>
      <c r="Y100" s="181"/>
      <c r="Z100" s="181"/>
      <c r="AA100" s="181"/>
      <c r="AB100" s="62"/>
      <c r="AC100" s="62"/>
      <c r="AD100" s="62"/>
      <c r="AE100" s="62"/>
      <c r="AF100" s="62"/>
      <c r="AG100" s="62"/>
      <c r="AH100" s="62"/>
      <c r="AI100" s="135"/>
      <c r="AS100" s="181"/>
      <c r="AT100" s="181"/>
      <c r="AU100" s="196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</row>
    <row r="101" spans="1:84" ht="21" customHeight="1">
      <c r="A101" s="306">
        <v>15</v>
      </c>
      <c r="B101" s="265">
        <v>50</v>
      </c>
      <c r="C101" s="667" t="s">
        <v>1487</v>
      </c>
      <c r="D101" s="668" t="s">
        <v>1488</v>
      </c>
      <c r="E101" s="707"/>
      <c r="F101" s="707" t="str">
        <f>IF(E101="","",(VLOOKUP(E101,'サイズ一覧(25年）'!$D:$AG,13,0)))</f>
        <v/>
      </c>
      <c r="G101" s="671" t="str">
        <f>IF(E101="","",VLOOKUP(E101,'サイズ一覧(25年）'!$D:$AQ,38,0))</f>
        <v/>
      </c>
      <c r="H101" s="705" t="s">
        <v>1827</v>
      </c>
      <c r="I101" s="707" t="str">
        <f>IF(H101="","",(VLOOKUP(H101,'サイズ一覧(25年）'!$D:$AG,13,0)))</f>
        <v/>
      </c>
      <c r="J101" s="671">
        <f>IF(H101="","",VLOOKUP(H101,'サイズ一覧(25年）'!$D:$AQ,38,0))</f>
        <v>32340</v>
      </c>
      <c r="K101" s="707"/>
      <c r="L101" s="707" t="str">
        <f>IF(K101="","",(VLOOKUP(K101,'サイズ一覧(25年）'!$D:$AG,13,0)))</f>
        <v/>
      </c>
      <c r="M101" s="670" t="str">
        <f>IF(K101="","",VLOOKUP(K101,'サイズ一覧(25年）'!$D:$AQ,38,0))</f>
        <v/>
      </c>
      <c r="N101" s="709"/>
      <c r="O101" s="707" t="str">
        <f>IF(N101="","",(VLOOKUP(N101,'サイズ一覧(25年）'!$D:$AG,13,0)))</f>
        <v/>
      </c>
      <c r="P101" s="671" t="str">
        <f>IF(N101="","",VLOOKUP(N101,'サイズ一覧(25年）'!$D:$AQ,38,0))</f>
        <v/>
      </c>
      <c r="Q101" s="62"/>
      <c r="R101" s="138"/>
      <c r="S101" s="62"/>
      <c r="T101" s="196" t="s">
        <v>1849</v>
      </c>
      <c r="U101" s="181"/>
      <c r="V101" s="181"/>
      <c r="W101" s="181"/>
      <c r="X101" s="181"/>
      <c r="Y101" s="181"/>
      <c r="Z101" s="181"/>
      <c r="AA101" s="181"/>
      <c r="AB101" s="62"/>
      <c r="AC101" s="62"/>
      <c r="AD101" s="62"/>
      <c r="AE101" s="62"/>
      <c r="AF101" s="62"/>
      <c r="AG101" s="62"/>
      <c r="AH101" s="62"/>
      <c r="AI101" s="135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81"/>
      <c r="AT101" s="181"/>
      <c r="AU101" s="196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T101" s="134"/>
      <c r="BU101" s="134"/>
      <c r="BV101" s="134"/>
      <c r="BW101" s="134"/>
      <c r="BX101" s="134"/>
      <c r="BZ101" s="134"/>
      <c r="CA101" s="134"/>
      <c r="CB101" s="134"/>
      <c r="CC101" s="134"/>
      <c r="CD101" s="134"/>
      <c r="CE101" s="134"/>
      <c r="CF101" s="134"/>
    </row>
    <row r="102" spans="1:84" ht="21" customHeight="1">
      <c r="A102" s="255"/>
      <c r="B102" s="340"/>
      <c r="C102" s="266" t="s">
        <v>1489</v>
      </c>
      <c r="D102" s="267" t="s">
        <v>1490</v>
      </c>
      <c r="E102" s="268"/>
      <c r="F102" s="268" t="str">
        <f>IF(E102="","",(VLOOKUP(E102,'サイズ一覧(25年）'!$D:$AG,13,0)))</f>
        <v/>
      </c>
      <c r="G102" s="271" t="str">
        <f>IF(E102="","",VLOOKUP(E102,'サイズ一覧(25年）'!$D:$AQ,38,0))</f>
        <v/>
      </c>
      <c r="H102" s="359"/>
      <c r="I102" s="268" t="str">
        <f>IF(H102="","",(VLOOKUP(H102,'サイズ一覧(25年）'!$D:$AG,13,0)))</f>
        <v/>
      </c>
      <c r="J102" s="271" t="str">
        <f>IF(H102="","",VLOOKUP(H102,'サイズ一覧(25年）'!$D:$AQ,38,0))</f>
        <v/>
      </c>
      <c r="K102" s="268" t="s">
        <v>641</v>
      </c>
      <c r="L102" s="268" t="str">
        <f>IF(K102="","",(VLOOKUP(K102,'サイズ一覧(25年）'!$D:$AG,13,0)))</f>
        <v/>
      </c>
      <c r="M102" s="269">
        <f>IF(K102="","",VLOOKUP(K102,'サイズ一覧(25年）'!$D:$AQ,38,0))</f>
        <v>35860</v>
      </c>
      <c r="N102" s="362"/>
      <c r="O102" s="268" t="str">
        <f>IF(N102="","",(VLOOKUP(N102,'サイズ一覧(25年）'!$D:$AG,13,0)))</f>
        <v/>
      </c>
      <c r="P102" s="271" t="str">
        <f>IF(N102="","",VLOOKUP(N102,'サイズ一覧(25年）'!$D:$AQ,38,0))</f>
        <v/>
      </c>
      <c r="Q102" s="62"/>
      <c r="R102" s="134"/>
      <c r="S102" s="181"/>
      <c r="T102" s="196" t="s">
        <v>1250</v>
      </c>
      <c r="U102" s="181"/>
      <c r="V102" s="181"/>
      <c r="W102" s="181"/>
      <c r="X102" s="181"/>
      <c r="Y102" s="181"/>
      <c r="Z102" s="181"/>
      <c r="AA102" s="181"/>
      <c r="AB102" s="62"/>
      <c r="AC102" s="62"/>
      <c r="AD102" s="62"/>
      <c r="AE102" s="62"/>
      <c r="AF102" s="62"/>
      <c r="AG102" s="62"/>
      <c r="AH102" s="62"/>
      <c r="AS102" s="181"/>
      <c r="AT102" s="181"/>
      <c r="AU102" s="196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CC102" s="134"/>
      <c r="CD102" s="134"/>
      <c r="CE102" s="134"/>
      <c r="CF102" s="134"/>
    </row>
    <row r="103" spans="1:84" ht="21" customHeight="1">
      <c r="A103" s="255"/>
      <c r="B103" s="265">
        <v>55</v>
      </c>
      <c r="C103" s="667" t="s">
        <v>1491</v>
      </c>
      <c r="D103" s="668" t="s">
        <v>508</v>
      </c>
      <c r="E103" s="707" t="s">
        <v>1791</v>
      </c>
      <c r="F103" s="707" t="str">
        <f>IF(E103="","",(VLOOKUP(E103,'サイズ一覧(25年）'!$D:$AG,13,0)))</f>
        <v>⑨</v>
      </c>
      <c r="G103" s="671">
        <f>IF(E103="","",VLOOKUP(E103,'サイズ一覧(25年）'!$D:$AQ,38,0))</f>
        <v>30910</v>
      </c>
      <c r="H103" s="705" t="s">
        <v>1828</v>
      </c>
      <c r="I103" s="707" t="str">
        <f>IF(H103="","",(VLOOKUP(H103,'サイズ一覧(25年）'!$D:$AG,13,0)))</f>
        <v/>
      </c>
      <c r="J103" s="671">
        <f>IF(H103="","",VLOOKUP(H103,'サイズ一覧(25年）'!$D:$AQ,38,0))</f>
        <v>29260</v>
      </c>
      <c r="K103" s="707" t="s">
        <v>642</v>
      </c>
      <c r="L103" s="707" t="str">
        <f>IF(K103="","",(VLOOKUP(K103,'サイズ一覧(25年）'!$D:$AG,13,0)))</f>
        <v>△</v>
      </c>
      <c r="M103" s="670">
        <f>IF(K103="","",VLOOKUP(K103,'サイズ一覧(25年）'!$D:$AQ,38,0))</f>
        <v>27390</v>
      </c>
      <c r="N103" s="709"/>
      <c r="O103" s="707" t="str">
        <f>IF(N103="","",(VLOOKUP(N103,'サイズ一覧(25年）'!$D:$AG,13,0)))</f>
        <v/>
      </c>
      <c r="P103" s="671" t="str">
        <f>IF(N103="","",VLOOKUP(N103,'サイズ一覧(25年）'!$D:$AQ,38,0))</f>
        <v/>
      </c>
      <c r="Q103" s="62"/>
      <c r="R103" s="62"/>
      <c r="S103" s="62"/>
      <c r="T103" s="197" t="s">
        <v>465</v>
      </c>
      <c r="U103" s="62"/>
      <c r="V103" s="62"/>
      <c r="W103" s="62"/>
      <c r="X103" s="181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S103" s="181"/>
      <c r="AT103" s="181"/>
      <c r="AU103" s="196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</row>
    <row r="104" spans="1:84" ht="19.5" customHeight="1">
      <c r="A104" s="255"/>
      <c r="B104" s="348"/>
      <c r="C104" s="500" t="s">
        <v>1492</v>
      </c>
      <c r="D104" s="350" t="s">
        <v>595</v>
      </c>
      <c r="E104" s="351" t="s">
        <v>1790</v>
      </c>
      <c r="F104" s="351" t="str">
        <f>IF(E104="","",(VLOOKUP(E104,'サイズ一覧(25年）'!$D:$AG,13,0)))</f>
        <v>⑨</v>
      </c>
      <c r="G104" s="354">
        <f>IF(E104="","",VLOOKUP(E104,'サイズ一覧(25年）'!$D:$AQ,38,0))</f>
        <v>35310</v>
      </c>
      <c r="H104" s="389" t="s">
        <v>1201</v>
      </c>
      <c r="I104" s="351" t="str">
        <f>IF(H104="","",(VLOOKUP(H104,'サイズ一覧(25年）'!$D:$AG,13,0)))</f>
        <v>△</v>
      </c>
      <c r="J104" s="354">
        <f>IF(H104="","",VLOOKUP(H104,'サイズ一覧(25年）'!$D:$AQ,38,0))</f>
        <v>32450</v>
      </c>
      <c r="K104" s="351"/>
      <c r="L104" s="351" t="str">
        <f>IF(K104="","",(VLOOKUP(K104,'サイズ一覧(25年）'!$D:$AG,13,0)))</f>
        <v/>
      </c>
      <c r="M104" s="352" t="str">
        <f>IF(K104="","",VLOOKUP(K104,'サイズ一覧(25年）'!$D:$AQ,38,0))</f>
        <v/>
      </c>
      <c r="N104" s="353"/>
      <c r="O104" s="351" t="str">
        <f>IF(N104="","",(VLOOKUP(N104,'サイズ一覧(25年）'!$D:$AG,13,0)))</f>
        <v/>
      </c>
      <c r="P104" s="354" t="str">
        <f>IF(N104="","",VLOOKUP(N104,'サイズ一覧(25年）'!$D:$AQ,38,0))</f>
        <v/>
      </c>
      <c r="Q104" s="181"/>
      <c r="R104" s="62"/>
      <c r="S104" s="62"/>
      <c r="T104" s="196" t="s">
        <v>1758</v>
      </c>
      <c r="U104" s="62"/>
      <c r="V104" s="62"/>
      <c r="W104" s="62"/>
      <c r="X104" s="181"/>
      <c r="Y104" s="62"/>
      <c r="Z104" s="62"/>
      <c r="AA104" s="62"/>
      <c r="AB104" s="62"/>
      <c r="AC104" s="62"/>
      <c r="AD104" s="62"/>
      <c r="AE104" s="62"/>
      <c r="AF104" s="62"/>
      <c r="AG104" s="62"/>
      <c r="AH104" s="181"/>
      <c r="AI104" s="135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22"/>
      <c r="AT104" s="199"/>
      <c r="AU104" s="196"/>
      <c r="AV104" s="181"/>
      <c r="AW104" s="181"/>
      <c r="AX104" s="181"/>
      <c r="AY104" s="181"/>
      <c r="AZ104" s="181"/>
      <c r="BA104" s="181"/>
      <c r="BB104" s="181"/>
      <c r="BC104" s="181"/>
      <c r="BD104" s="199"/>
      <c r="BE104" s="199"/>
      <c r="BF104" s="199"/>
      <c r="BG104" s="622"/>
    </row>
    <row r="105" spans="1:84" ht="19.5" customHeight="1">
      <c r="A105" s="255"/>
      <c r="B105" s="348"/>
      <c r="C105" s="700" t="s">
        <v>1493</v>
      </c>
      <c r="D105" s="772" t="s">
        <v>1490</v>
      </c>
      <c r="E105" s="736" t="s">
        <v>1789</v>
      </c>
      <c r="F105" s="736" t="str">
        <f>IF(E105="","",(VLOOKUP(E105,'サイズ一覧(25年）'!$D:$AG,13,0)))</f>
        <v>⑩</v>
      </c>
      <c r="G105" s="773">
        <f>IF(E105="","",VLOOKUP(E105,'サイズ一覧(25年）'!$D:$AQ,38,0))</f>
        <v>36410</v>
      </c>
      <c r="H105" s="734" t="s">
        <v>1202</v>
      </c>
      <c r="I105" s="736" t="str">
        <f>IF(H105="","",(VLOOKUP(H105,'サイズ一覧(25年）'!$D:$AG,13,0)))</f>
        <v/>
      </c>
      <c r="J105" s="773">
        <f>IF(H105="","",VLOOKUP(H105,'サイズ一覧(25年）'!$D:$AQ,38,0))</f>
        <v>34430</v>
      </c>
      <c r="K105" s="736"/>
      <c r="L105" s="736" t="str">
        <f>IF(K105="","",(VLOOKUP(K105,'サイズ一覧(25年）'!$D:$AG,13,0)))</f>
        <v/>
      </c>
      <c r="M105" s="774" t="str">
        <f>IF(K105="","",VLOOKUP(K105,'サイズ一覧(25年）'!$D:$AQ,38,0))</f>
        <v/>
      </c>
      <c r="N105" s="738"/>
      <c r="O105" s="736" t="str">
        <f>IF(N105="","",(VLOOKUP(N105,'サイズ一覧(25年）'!$D:$AG,13,0)))</f>
        <v/>
      </c>
      <c r="P105" s="773" t="str">
        <f>IF(N105="","",VLOOKUP(N105,'サイズ一覧(25年）'!$D:$AQ,38,0))</f>
        <v/>
      </c>
      <c r="Q105" s="62"/>
      <c r="R105" s="62"/>
      <c r="S105" s="62"/>
      <c r="T105" s="62"/>
      <c r="U105" s="62"/>
      <c r="V105" s="62"/>
      <c r="W105" s="62"/>
      <c r="X105" s="181"/>
      <c r="Y105" s="62"/>
      <c r="Z105" s="62"/>
      <c r="AA105" s="62"/>
      <c r="AB105" s="62"/>
      <c r="AC105" s="62"/>
      <c r="AD105" s="62"/>
      <c r="AE105" s="62"/>
      <c r="AF105" s="62"/>
      <c r="AG105" s="62"/>
      <c r="AH105" s="181"/>
      <c r="AI105" s="135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81"/>
      <c r="AT105" s="181"/>
      <c r="AU105" s="196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</row>
    <row r="106" spans="1:84" ht="19.5" customHeight="1">
      <c r="A106" s="255"/>
      <c r="B106" s="348"/>
      <c r="C106" s="519" t="s">
        <v>1494</v>
      </c>
      <c r="D106" s="501" t="s">
        <v>1495</v>
      </c>
      <c r="E106" s="502"/>
      <c r="F106" s="502" t="str">
        <f>IF(E106="","",(VLOOKUP(E106,'サイズ一覧(25年）'!$D:$AG,13,0)))</f>
        <v/>
      </c>
      <c r="G106" s="503" t="str">
        <f>IF(E106="","",VLOOKUP(E106,'サイズ一覧(25年）'!$D:$AQ,38,0))</f>
        <v/>
      </c>
      <c r="H106" s="504" t="s">
        <v>1203</v>
      </c>
      <c r="I106" s="502" t="str">
        <f>IF(H106="","",(VLOOKUP(H106,'サイズ一覧(25年）'!$D:$AG,13,0)))</f>
        <v/>
      </c>
      <c r="J106" s="503">
        <f>IF(H106="","",VLOOKUP(H106,'サイズ一覧(25年）'!$D:$AQ,38,0))</f>
        <v>36410</v>
      </c>
      <c r="K106" s="502"/>
      <c r="L106" s="502" t="str">
        <f>IF(K106="","",(VLOOKUP(K106,'サイズ一覧(25年）'!$D:$AG,13,0)))</f>
        <v/>
      </c>
      <c r="M106" s="505" t="str">
        <f>IF(K106="","",VLOOKUP(K106,'サイズ一覧(25年）'!$D:$AQ,38,0))</f>
        <v/>
      </c>
      <c r="N106" s="506"/>
      <c r="O106" s="502" t="str">
        <f>IF(N106="","",(VLOOKUP(N106,'サイズ一覧(25年）'!$D:$AG,13,0)))</f>
        <v/>
      </c>
      <c r="P106" s="503" t="str">
        <f>IF(N106="","",VLOOKUP(N106,'サイズ一覧(25年）'!$D:$AQ,38,0))</f>
        <v/>
      </c>
      <c r="Q106" s="138"/>
      <c r="AB106" s="181"/>
      <c r="AC106" s="181"/>
      <c r="AD106" s="181"/>
      <c r="AE106" s="181"/>
      <c r="AF106" s="181"/>
      <c r="AG106" s="181"/>
      <c r="AH106" s="62"/>
      <c r="AI106" s="135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81"/>
      <c r="AT106" s="181"/>
      <c r="AU106" s="196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</row>
    <row r="107" spans="1:84" ht="19.5" customHeight="1">
      <c r="A107" s="387"/>
      <c r="B107" s="340"/>
      <c r="C107" s="724" t="s">
        <v>591</v>
      </c>
      <c r="D107" s="719" t="s">
        <v>468</v>
      </c>
      <c r="E107" s="721"/>
      <c r="F107" s="721" t="str">
        <f>IF(E107="","",(VLOOKUP(E107,'サイズ一覧(25年）'!$D:$AG,13,0)))</f>
        <v/>
      </c>
      <c r="G107" s="722" t="str">
        <f>IF(E107="","",VLOOKUP(E107,'サイズ一覧(25年）'!$D:$AQ,38,0))</f>
        <v/>
      </c>
      <c r="H107" s="725"/>
      <c r="I107" s="721" t="str">
        <f>IF(H107="","",(VLOOKUP(H107,'サイズ一覧(25年）'!$D:$AG,13,0)))</f>
        <v/>
      </c>
      <c r="J107" s="722" t="str">
        <f>IF(H107="","",VLOOKUP(H107,'サイズ一覧(25年）'!$D:$AQ,38,0))</f>
        <v/>
      </c>
      <c r="K107" s="721"/>
      <c r="L107" s="721" t="str">
        <f>IF(K107="","",(VLOOKUP(K107,'サイズ一覧(25年）'!$D:$AG,13,0)))</f>
        <v/>
      </c>
      <c r="M107" s="723" t="str">
        <f>IF(K107="","",VLOOKUP(K107,'サイズ一覧(25年）'!$D:$AQ,38,0))</f>
        <v/>
      </c>
      <c r="N107" s="720" t="s">
        <v>544</v>
      </c>
      <c r="O107" s="721" t="str">
        <f>IF(N107="","",(VLOOKUP(N107,'サイズ一覧(25年）'!$D:$AG,13,0)))</f>
        <v>△</v>
      </c>
      <c r="P107" s="722">
        <f>IF(N107="","",VLOOKUP(N107,'サイズ一覧(25年）'!$D:$AQ,38,0))</f>
        <v>34760</v>
      </c>
      <c r="Q107" s="138"/>
      <c r="AB107" s="62"/>
      <c r="AC107" s="62"/>
      <c r="AD107" s="62"/>
      <c r="AE107" s="62"/>
      <c r="AF107" s="62"/>
      <c r="AG107" s="62"/>
      <c r="AH107" s="138"/>
      <c r="AI107" s="135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81"/>
      <c r="AT107" s="181"/>
      <c r="AU107" s="196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</row>
    <row r="108" spans="1:84" ht="19.5" customHeight="1">
      <c r="A108" s="306">
        <v>14</v>
      </c>
      <c r="B108" s="265">
        <v>55</v>
      </c>
      <c r="C108" s="426" t="s">
        <v>1496</v>
      </c>
      <c r="D108" s="447" t="s">
        <v>1497</v>
      </c>
      <c r="E108" s="292"/>
      <c r="F108" s="292" t="str">
        <f>IF(E108="","",(VLOOKUP(E108,'サイズ一覧(25年）'!$D:$AG,13,0)))</f>
        <v/>
      </c>
      <c r="G108" s="447" t="str">
        <f>IF(E108="","",VLOOKUP(E108,'サイズ一覧(25年）'!$D:$AQ,38,0))</f>
        <v/>
      </c>
      <c r="H108" s="529"/>
      <c r="I108" s="292" t="str">
        <f>IF(H108="","",(VLOOKUP(H108,'サイズ一覧(25年）'!$D:$AG,13,0)))</f>
        <v/>
      </c>
      <c r="J108" s="447" t="str">
        <f>IF(H108="","",VLOOKUP(H108,'サイズ一覧(25年）'!$D:$AQ,38,0))</f>
        <v/>
      </c>
      <c r="K108" s="292" t="s">
        <v>869</v>
      </c>
      <c r="L108" s="292" t="str">
        <f>IF(K108="","",(VLOOKUP(K108,'サイズ一覧(25年）'!$D:$AG,13,0)))</f>
        <v>△</v>
      </c>
      <c r="M108" s="292">
        <f>IF(K108="","",VLOOKUP(K108,'サイズ一覧(25年）'!$D:$AQ,38,0))</f>
        <v>20680</v>
      </c>
      <c r="N108" s="291"/>
      <c r="O108" s="292" t="str">
        <f>IF(N108="","",(VLOOKUP(N108,'サイズ一覧(25年）'!$D:$AG,13,0)))</f>
        <v/>
      </c>
      <c r="P108" s="447" t="str">
        <f>IF(N108="","",VLOOKUP(N108,'サイズ一覧(25年）'!$D:$AQ,38,0))</f>
        <v/>
      </c>
      <c r="Q108" s="138"/>
      <c r="AB108" s="138"/>
      <c r="AC108" s="138"/>
      <c r="AD108" s="138"/>
      <c r="AE108" s="138"/>
      <c r="AF108" s="138"/>
      <c r="AG108" s="138"/>
      <c r="AH108" s="138"/>
      <c r="AI108" s="135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81"/>
      <c r="AT108" s="181"/>
      <c r="AU108" s="196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</row>
    <row r="109" spans="1:84" ht="19.5" customHeight="1">
      <c r="A109" s="387"/>
      <c r="B109" s="340"/>
      <c r="C109" s="724" t="s">
        <v>1831</v>
      </c>
      <c r="D109" s="722" t="s">
        <v>1832</v>
      </c>
      <c r="E109" s="723" t="s">
        <v>1799</v>
      </c>
      <c r="F109" s="723" t="str">
        <f>IF(E109="","",(VLOOKUP(E109,'サイズ一覧(25年）'!$D:$AG,13,0)))</f>
        <v>⑨</v>
      </c>
      <c r="G109" s="722">
        <f>IF(E109="","",VLOOKUP(E109,'サイズ一覧(25年）'!$D:$AQ,38,0))</f>
        <v>26620</v>
      </c>
      <c r="H109" s="785" t="s">
        <v>1216</v>
      </c>
      <c r="I109" s="723" t="str">
        <f>IF(H109="","",(VLOOKUP(H109,'サイズ一覧(25年）'!$D:$AG,13,0)))</f>
        <v/>
      </c>
      <c r="J109" s="722">
        <f>IF(H109="","",VLOOKUP(H109,'サイズ一覧(25年）'!$D:$AQ,38,0))</f>
        <v>25080</v>
      </c>
      <c r="K109" s="723" t="s">
        <v>651</v>
      </c>
      <c r="L109" s="723" t="str">
        <f>IF(K109="","",(VLOOKUP(K109,'サイズ一覧(25年）'!$D:$AG,13,0)))</f>
        <v>△</v>
      </c>
      <c r="M109" s="723">
        <f>IF(K109="","",VLOOKUP(K109,'サイズ一覧(25年）'!$D:$AQ,38,0))</f>
        <v>23540</v>
      </c>
      <c r="N109" s="779"/>
      <c r="O109" s="723" t="str">
        <f>IF(N109="","",(VLOOKUP(N109,'サイズ一覧(25年）'!$D:$AG,13,0)))</f>
        <v/>
      </c>
      <c r="P109" s="722" t="str">
        <f>IF(N109="","",VLOOKUP(N109,'サイズ一覧(25年）'!$D:$AQ,38,0))</f>
        <v/>
      </c>
      <c r="Q109" s="138"/>
      <c r="AB109" s="138"/>
      <c r="AC109" s="138"/>
      <c r="AD109" s="138"/>
      <c r="AE109" s="138"/>
      <c r="AF109" s="138"/>
      <c r="AG109" s="138"/>
      <c r="AH109" s="138"/>
      <c r="AI109" s="135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81"/>
      <c r="AT109" s="181"/>
      <c r="AU109" s="196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</row>
    <row r="110" spans="1:84" ht="19.5" customHeight="1">
      <c r="A110" s="643"/>
      <c r="B110" s="615"/>
      <c r="C110" s="644" t="s">
        <v>406</v>
      </c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3"/>
      <c r="O110" s="175"/>
      <c r="P110" s="182"/>
      <c r="Q110" s="138"/>
      <c r="AB110" s="138"/>
      <c r="AC110" s="138"/>
      <c r="AD110" s="138"/>
      <c r="AE110" s="138"/>
      <c r="AF110" s="138"/>
      <c r="AG110" s="138"/>
      <c r="AH110" s="138"/>
      <c r="AI110" s="135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81"/>
      <c r="AT110" s="198"/>
      <c r="AU110" s="196"/>
      <c r="AV110" s="181"/>
      <c r="AW110" s="181"/>
      <c r="AX110" s="181"/>
      <c r="AY110" s="181"/>
      <c r="AZ110" s="181"/>
      <c r="BA110" s="181"/>
      <c r="BB110" s="181"/>
      <c r="BC110" s="181"/>
      <c r="BD110" s="198"/>
      <c r="BE110" s="198"/>
      <c r="BF110" s="198"/>
      <c r="BG110" s="181"/>
    </row>
    <row r="111" spans="1:84" ht="19.5" customHeight="1">
      <c r="A111" s="135"/>
      <c r="B111" s="134"/>
      <c r="C111" s="197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Q111" s="138"/>
      <c r="AB111" s="138"/>
      <c r="AC111" s="138"/>
      <c r="AD111" s="138"/>
      <c r="AE111" s="138"/>
      <c r="AF111" s="138"/>
      <c r="AG111" s="138"/>
      <c r="AH111" s="138"/>
      <c r="AI111" s="135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81"/>
      <c r="AT111" s="198"/>
      <c r="AU111" s="196"/>
      <c r="AV111" s="181"/>
      <c r="AW111" s="181"/>
      <c r="AX111" s="181"/>
      <c r="AY111" s="181"/>
      <c r="AZ111" s="181"/>
      <c r="BA111" s="181"/>
      <c r="BB111" s="181"/>
      <c r="BC111" s="181"/>
      <c r="BD111" s="198"/>
      <c r="BE111" s="198"/>
      <c r="BF111" s="198"/>
      <c r="BG111" s="181"/>
    </row>
    <row r="112" spans="1:84" ht="19.5" customHeight="1">
      <c r="A112" s="135"/>
      <c r="B112" s="134"/>
      <c r="C112" s="196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Q112" s="138"/>
      <c r="AB112" s="138"/>
      <c r="AC112" s="138"/>
      <c r="AD112" s="138"/>
      <c r="AE112" s="138"/>
      <c r="AF112" s="138"/>
      <c r="AG112" s="138"/>
      <c r="AH112" s="138"/>
      <c r="AI112" s="135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81"/>
      <c r="AT112" s="198"/>
      <c r="AU112" s="196"/>
      <c r="AV112" s="181"/>
      <c r="AW112" s="181"/>
      <c r="AX112" s="181"/>
      <c r="AY112" s="181"/>
      <c r="AZ112" s="181"/>
      <c r="BA112" s="181"/>
      <c r="BB112" s="181"/>
      <c r="BC112" s="181"/>
      <c r="BD112" s="198"/>
      <c r="BE112" s="198"/>
      <c r="BF112" s="198"/>
      <c r="BG112" s="181"/>
    </row>
    <row r="113" spans="1:84" s="165" customFormat="1" ht="19.5" customHeight="1">
      <c r="A113" s="13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8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8"/>
      <c r="AC113" s="138"/>
      <c r="AD113" s="138"/>
      <c r="AE113" s="138"/>
      <c r="AF113" s="138"/>
      <c r="AG113" s="138"/>
      <c r="AH113" s="138"/>
      <c r="AI113" s="137"/>
      <c r="AJ113" s="137"/>
      <c r="AL113" s="133"/>
      <c r="AN113" s="133"/>
      <c r="AO113" s="133"/>
      <c r="AP113" s="133"/>
      <c r="AQ113" s="133"/>
      <c r="AR113" s="133"/>
      <c r="AS113" s="181"/>
      <c r="AT113" s="198"/>
      <c r="AU113" s="657"/>
      <c r="AV113" s="199"/>
      <c r="AW113" s="199"/>
      <c r="AX113" s="199"/>
      <c r="AY113" s="199"/>
      <c r="AZ113" s="199"/>
      <c r="BA113" s="199"/>
      <c r="BB113" s="199"/>
      <c r="BC113" s="199"/>
      <c r="BD113" s="198"/>
      <c r="BE113" s="198"/>
      <c r="BF113" s="198"/>
      <c r="BG113" s="181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</row>
    <row r="114" spans="1:84" s="165" customFormat="1" ht="19.5" customHeight="1">
      <c r="A114" s="13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8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8"/>
      <c r="AC114" s="138"/>
      <c r="AD114" s="138"/>
      <c r="AE114" s="138"/>
      <c r="AF114" s="138"/>
      <c r="AG114" s="138"/>
      <c r="AH114" s="138"/>
      <c r="AI114" s="137"/>
      <c r="AJ114" s="137"/>
      <c r="AL114" s="133"/>
      <c r="AN114" s="133"/>
      <c r="AO114" s="133"/>
      <c r="AP114" s="133"/>
      <c r="AQ114" s="133"/>
      <c r="AR114" s="133"/>
      <c r="AS114" s="181"/>
      <c r="AT114" s="198"/>
      <c r="AU114" s="196"/>
      <c r="AV114" s="181"/>
      <c r="AW114" s="181"/>
      <c r="AX114" s="181"/>
      <c r="AY114" s="181"/>
      <c r="AZ114" s="181"/>
      <c r="BA114" s="181"/>
      <c r="BB114" s="181"/>
      <c r="BC114" s="181"/>
      <c r="BD114" s="198"/>
      <c r="BE114" s="198"/>
      <c r="BF114" s="198"/>
      <c r="BG114" s="181"/>
    </row>
    <row r="115" spans="1:84" s="165" customFormat="1" ht="19.5" customHeight="1">
      <c r="A115" s="137"/>
      <c r="B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4"/>
      <c r="O115" s="134"/>
      <c r="P115" s="134"/>
      <c r="Q115" s="138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8"/>
      <c r="AC115" s="138"/>
      <c r="AD115" s="138"/>
      <c r="AE115" s="138"/>
      <c r="AF115" s="138"/>
      <c r="AG115" s="138"/>
      <c r="AH115" s="138"/>
      <c r="AI115" s="137"/>
      <c r="AJ115" s="137"/>
      <c r="AL115" s="133"/>
      <c r="AN115" s="133"/>
      <c r="AO115" s="133"/>
      <c r="AP115" s="133"/>
      <c r="AQ115" s="133"/>
      <c r="AR115" s="133"/>
      <c r="AS115" s="181"/>
      <c r="AT115" s="198"/>
      <c r="AU115" s="196"/>
      <c r="AV115" s="181"/>
      <c r="AW115" s="181"/>
      <c r="AX115" s="181"/>
      <c r="AY115" s="181"/>
      <c r="AZ115" s="181"/>
      <c r="BA115" s="181"/>
      <c r="BB115" s="181"/>
      <c r="BC115" s="181"/>
      <c r="BD115" s="198"/>
      <c r="BE115" s="198"/>
      <c r="BF115" s="198"/>
      <c r="BG115" s="181"/>
    </row>
    <row r="116" spans="1:84" s="165" customFormat="1" ht="19.5" customHeight="1">
      <c r="A116" s="137"/>
      <c r="B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4"/>
      <c r="O116" s="134"/>
      <c r="P116" s="134"/>
      <c r="Q116" s="138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8"/>
      <c r="AC116" s="138"/>
      <c r="AD116" s="138"/>
      <c r="AE116" s="138"/>
      <c r="AF116" s="138"/>
      <c r="AG116" s="138"/>
      <c r="AH116" s="138"/>
      <c r="AI116" s="137"/>
      <c r="AJ116" s="137"/>
      <c r="AL116" s="133"/>
      <c r="AN116" s="133"/>
      <c r="AO116" s="133"/>
      <c r="AP116" s="133"/>
      <c r="AQ116" s="133"/>
      <c r="AR116" s="133"/>
      <c r="AS116" s="199"/>
      <c r="AT116" s="198"/>
      <c r="AU116" s="196"/>
      <c r="AV116" s="181"/>
      <c r="AW116" s="181"/>
      <c r="AX116" s="181"/>
      <c r="AY116" s="181"/>
      <c r="AZ116" s="181"/>
      <c r="BA116" s="181"/>
      <c r="BB116" s="181"/>
      <c r="BC116" s="181"/>
      <c r="BD116" s="198"/>
      <c r="BE116" s="198"/>
      <c r="BF116" s="198"/>
      <c r="BG116" s="199"/>
    </row>
    <row r="117" spans="1:84" s="165" customFormat="1" ht="19.5" customHeight="1">
      <c r="A117" s="137"/>
      <c r="B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4"/>
      <c r="O117" s="134"/>
      <c r="P117" s="134"/>
      <c r="Q117" s="138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8"/>
      <c r="AC117" s="138"/>
      <c r="AD117" s="138"/>
      <c r="AE117" s="138"/>
      <c r="AF117" s="138"/>
      <c r="AG117" s="138"/>
      <c r="AH117" s="138"/>
      <c r="AI117" s="137"/>
      <c r="AJ117" s="137"/>
      <c r="AL117" s="133"/>
      <c r="AN117" s="133"/>
      <c r="AO117" s="133"/>
      <c r="AP117" s="133"/>
      <c r="AQ117" s="133"/>
      <c r="AR117" s="133"/>
      <c r="AS117" s="181"/>
      <c r="AT117" s="133"/>
      <c r="AU117" s="196"/>
      <c r="AV117" s="181"/>
      <c r="AW117" s="181"/>
      <c r="AX117" s="181"/>
      <c r="AY117" s="181"/>
      <c r="AZ117" s="181"/>
      <c r="BA117" s="181"/>
      <c r="BB117" s="181"/>
      <c r="BC117" s="181"/>
      <c r="BD117" s="133"/>
      <c r="BE117" s="133"/>
      <c r="BF117" s="133"/>
      <c r="BG117" s="181"/>
    </row>
    <row r="118" spans="1:84" s="165" customFormat="1" ht="19.5" customHeight="1">
      <c r="A118" s="137"/>
      <c r="B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4"/>
      <c r="O118" s="134"/>
      <c r="P118" s="134"/>
      <c r="Q118" s="138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8"/>
      <c r="AC118" s="138"/>
      <c r="AD118" s="138"/>
      <c r="AE118" s="138"/>
      <c r="AF118" s="138"/>
      <c r="AG118" s="138"/>
      <c r="AH118" s="138"/>
      <c r="AI118" s="137"/>
      <c r="AJ118" s="137"/>
      <c r="AL118" s="133"/>
      <c r="AN118" s="133"/>
      <c r="AO118" s="133"/>
      <c r="AP118" s="133"/>
      <c r="AQ118" s="133"/>
      <c r="AR118" s="133"/>
      <c r="AS118" s="181"/>
      <c r="AT118" s="133"/>
      <c r="AU118" s="196"/>
      <c r="AV118" s="181"/>
      <c r="AW118" s="181"/>
      <c r="AX118" s="181"/>
      <c r="AY118" s="181"/>
      <c r="AZ118" s="181"/>
      <c r="BA118" s="181"/>
      <c r="BB118" s="181"/>
      <c r="BC118" s="181"/>
      <c r="BD118" s="133"/>
      <c r="BE118" s="133"/>
      <c r="BF118" s="133"/>
      <c r="BG118" s="181"/>
    </row>
    <row r="119" spans="1:84" s="165" customFormat="1" ht="19.5" customHeight="1">
      <c r="A119" s="137"/>
      <c r="B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  <c r="O119" s="134"/>
      <c r="P119" s="134"/>
      <c r="Q119" s="138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8"/>
      <c r="AC119" s="138"/>
      <c r="AD119" s="138"/>
      <c r="AE119" s="138"/>
      <c r="AF119" s="138"/>
      <c r="AG119" s="138"/>
      <c r="AH119" s="138"/>
      <c r="AI119" s="137"/>
      <c r="AJ119" s="137"/>
      <c r="AL119" s="133"/>
      <c r="AN119" s="133"/>
      <c r="AO119" s="133"/>
      <c r="AP119" s="133"/>
      <c r="AQ119" s="133"/>
      <c r="AR119" s="133"/>
      <c r="AS119" s="181"/>
      <c r="AT119" s="133"/>
      <c r="AU119" s="180"/>
      <c r="AV119" s="198"/>
      <c r="AW119" s="198"/>
      <c r="AX119" s="198"/>
      <c r="AY119" s="198"/>
      <c r="AZ119" s="198"/>
      <c r="BA119" s="198"/>
      <c r="BB119" s="198"/>
      <c r="BC119" s="198"/>
      <c r="BD119" s="133"/>
      <c r="BE119" s="133"/>
      <c r="BF119" s="133"/>
      <c r="BG119" s="181"/>
    </row>
    <row r="120" spans="1:84" s="165" customFormat="1" ht="19.5" customHeight="1">
      <c r="A120" s="137"/>
      <c r="B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4"/>
      <c r="O120" s="134"/>
      <c r="P120" s="134"/>
      <c r="Q120" s="138"/>
      <c r="R120" s="138"/>
      <c r="S120" s="138"/>
      <c r="T120" s="138"/>
      <c r="U120" s="138"/>
      <c r="V120" s="138"/>
      <c r="W120" s="138"/>
      <c r="X120" s="134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7"/>
      <c r="AJ120" s="137"/>
      <c r="AL120" s="133"/>
      <c r="AN120" s="133"/>
      <c r="AO120" s="133"/>
      <c r="AP120" s="133"/>
      <c r="AQ120" s="133"/>
      <c r="AR120" s="133"/>
      <c r="AS120" s="181"/>
      <c r="AT120" s="133"/>
      <c r="AU120" s="180"/>
      <c r="AV120" s="198"/>
      <c r="AW120" s="198"/>
      <c r="AX120" s="198"/>
      <c r="AY120" s="198"/>
      <c r="AZ120" s="198"/>
      <c r="BA120" s="198"/>
      <c r="BB120" s="198"/>
      <c r="BC120" s="198"/>
      <c r="BD120" s="133"/>
      <c r="BE120" s="133"/>
      <c r="BF120" s="133"/>
      <c r="BG120" s="181"/>
    </row>
    <row r="121" spans="1:84" s="165" customFormat="1" ht="19.5" customHeight="1">
      <c r="A121" s="137"/>
      <c r="B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4"/>
      <c r="O121" s="134"/>
      <c r="P121" s="134"/>
      <c r="Q121" s="138"/>
      <c r="R121" s="138"/>
      <c r="S121" s="138"/>
      <c r="T121" s="138"/>
      <c r="U121" s="138"/>
      <c r="V121" s="138"/>
      <c r="W121" s="138"/>
      <c r="X121" s="134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7"/>
      <c r="AJ121" s="137"/>
      <c r="AL121" s="133"/>
      <c r="AN121" s="133"/>
      <c r="AO121" s="133"/>
      <c r="AP121" s="133"/>
      <c r="AQ121" s="133"/>
      <c r="AR121" s="133"/>
      <c r="AS121" s="181"/>
      <c r="AT121" s="133"/>
      <c r="AU121" s="180"/>
      <c r="AV121" s="198"/>
      <c r="AW121" s="198"/>
      <c r="AX121" s="198"/>
      <c r="AY121" s="198"/>
      <c r="AZ121" s="198"/>
      <c r="BA121" s="198"/>
      <c r="BB121" s="198"/>
      <c r="BC121" s="198"/>
      <c r="BD121" s="133"/>
      <c r="BE121" s="133"/>
      <c r="BF121" s="133"/>
      <c r="BG121" s="181"/>
    </row>
    <row r="122" spans="1:84" s="165" customFormat="1" ht="19.5" customHeight="1">
      <c r="A122" s="137"/>
      <c r="B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4"/>
      <c r="O122" s="134"/>
      <c r="P122" s="134"/>
      <c r="Q122" s="138"/>
      <c r="R122" s="138"/>
      <c r="S122" s="138"/>
      <c r="T122" s="138"/>
      <c r="U122" s="138"/>
      <c r="V122" s="138"/>
      <c r="W122" s="138"/>
      <c r="X122" s="134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7"/>
      <c r="AJ122" s="137"/>
      <c r="AL122" s="133"/>
      <c r="AN122" s="133"/>
      <c r="AO122" s="133"/>
      <c r="AP122" s="133"/>
      <c r="AQ122" s="133"/>
      <c r="AR122" s="133"/>
      <c r="AS122" s="198"/>
      <c r="AT122" s="133"/>
      <c r="AU122" s="180"/>
      <c r="AV122" s="198"/>
      <c r="AW122" s="198"/>
      <c r="AX122" s="198"/>
      <c r="AY122" s="198"/>
      <c r="AZ122" s="198"/>
      <c r="BA122" s="198"/>
      <c r="BB122" s="198"/>
      <c r="BC122" s="198"/>
      <c r="BD122" s="133"/>
      <c r="BE122" s="133"/>
      <c r="BF122" s="133"/>
      <c r="BG122" s="181"/>
    </row>
    <row r="123" spans="1:84" s="165" customFormat="1" ht="19.5" customHeight="1">
      <c r="A123" s="137"/>
      <c r="B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4"/>
      <c r="O123" s="134"/>
      <c r="P123" s="134"/>
      <c r="Q123" s="134"/>
      <c r="R123" s="138"/>
      <c r="S123" s="138"/>
      <c r="T123" s="138"/>
      <c r="U123" s="138"/>
      <c r="V123" s="138"/>
      <c r="W123" s="138"/>
      <c r="X123" s="134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7"/>
      <c r="AJ123" s="137"/>
      <c r="AL123" s="133"/>
      <c r="AN123" s="133"/>
      <c r="AO123" s="133"/>
      <c r="AP123" s="133"/>
      <c r="AQ123" s="133"/>
      <c r="AR123" s="133"/>
      <c r="AS123" s="198"/>
      <c r="AT123" s="134"/>
      <c r="AU123" s="180"/>
      <c r="AV123" s="198"/>
      <c r="AW123" s="198"/>
      <c r="AX123" s="198"/>
      <c r="AY123" s="198"/>
      <c r="AZ123" s="198"/>
      <c r="BA123" s="198"/>
      <c r="BB123" s="198"/>
      <c r="BC123" s="198"/>
      <c r="BD123" s="134"/>
      <c r="BE123" s="134"/>
      <c r="BF123" s="134"/>
      <c r="BG123" s="181"/>
    </row>
    <row r="124" spans="1:84" s="165" customFormat="1" ht="19.5" customHeight="1">
      <c r="A124" s="137"/>
      <c r="B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4"/>
      <c r="O124" s="134"/>
      <c r="P124" s="134"/>
      <c r="Q124" s="134"/>
      <c r="R124" s="138"/>
      <c r="S124" s="138"/>
      <c r="T124" s="138"/>
      <c r="U124" s="138"/>
      <c r="V124" s="138"/>
      <c r="W124" s="138"/>
      <c r="X124" s="134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4"/>
      <c r="AI124" s="137"/>
      <c r="AJ124" s="137"/>
      <c r="AL124" s="133"/>
      <c r="AN124" s="133"/>
      <c r="AO124" s="133"/>
      <c r="AP124" s="133"/>
      <c r="AQ124" s="133"/>
      <c r="AR124" s="133"/>
      <c r="AS124" s="198"/>
      <c r="AT124" s="134"/>
      <c r="AU124" s="180"/>
      <c r="AV124" s="198"/>
      <c r="AW124" s="198"/>
      <c r="AX124" s="198"/>
      <c r="AY124" s="198"/>
      <c r="AZ124" s="198"/>
      <c r="BA124" s="198"/>
      <c r="BB124" s="198"/>
      <c r="BC124" s="198"/>
      <c r="BD124" s="134"/>
      <c r="BE124" s="134"/>
      <c r="BF124" s="134"/>
      <c r="BG124" s="181"/>
    </row>
    <row r="125" spans="1:84" s="165" customFormat="1" ht="19.5" customHeight="1">
      <c r="A125" s="137"/>
      <c r="B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4"/>
      <c r="O125" s="134"/>
      <c r="P125" s="134"/>
      <c r="Q125" s="138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7"/>
      <c r="AJ125" s="137"/>
      <c r="AL125" s="133"/>
      <c r="AN125" s="133"/>
      <c r="AO125" s="133"/>
      <c r="AP125" s="133"/>
      <c r="AQ125" s="133"/>
      <c r="AR125" s="133"/>
      <c r="AS125" s="198"/>
      <c r="AT125" s="134"/>
      <c r="AU125" s="180"/>
      <c r="AV125" s="198"/>
      <c r="AW125" s="198"/>
      <c r="AX125" s="198"/>
      <c r="AY125" s="198"/>
      <c r="AZ125" s="198"/>
      <c r="BA125" s="198"/>
      <c r="BB125" s="198"/>
      <c r="BC125" s="198"/>
      <c r="BD125" s="134"/>
      <c r="BE125" s="134"/>
      <c r="BF125" s="134"/>
      <c r="BG125" s="181"/>
    </row>
    <row r="126" spans="1:84" s="165" customFormat="1" ht="19.5" customHeight="1">
      <c r="A126" s="137"/>
      <c r="B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4"/>
      <c r="O126" s="134"/>
      <c r="P126" s="134"/>
      <c r="Q126" s="138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8"/>
      <c r="AI126" s="137"/>
      <c r="AJ126" s="137"/>
      <c r="AL126" s="133"/>
      <c r="AN126" s="133"/>
      <c r="AO126" s="133"/>
      <c r="AP126" s="133"/>
      <c r="AQ126" s="133"/>
      <c r="AR126" s="133"/>
      <c r="AS126" s="198"/>
      <c r="AT126" s="138"/>
      <c r="AV126" s="133"/>
      <c r="AW126" s="133"/>
      <c r="AX126" s="133"/>
      <c r="AY126" s="133"/>
      <c r="AZ126" s="133"/>
      <c r="BA126" s="133"/>
      <c r="BB126" s="133"/>
      <c r="BC126" s="133"/>
      <c r="BD126" s="138"/>
      <c r="BE126" s="138"/>
      <c r="BF126" s="138"/>
      <c r="BG126" s="181"/>
    </row>
    <row r="127" spans="1:84" s="165" customFormat="1" ht="19.5" customHeight="1">
      <c r="A127" s="137"/>
      <c r="B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4"/>
      <c r="O127" s="134"/>
      <c r="P127" s="134"/>
      <c r="Q127" s="138"/>
      <c r="R127" s="138"/>
      <c r="S127" s="138"/>
      <c r="T127" s="138"/>
      <c r="U127" s="138"/>
      <c r="V127" s="138"/>
      <c r="W127" s="138"/>
      <c r="X127" s="134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7"/>
      <c r="AJ127" s="137"/>
      <c r="AL127" s="133"/>
      <c r="AN127" s="133"/>
      <c r="AO127" s="133"/>
      <c r="AP127" s="133"/>
      <c r="AQ127" s="133"/>
      <c r="AR127" s="133"/>
      <c r="AS127" s="198"/>
      <c r="AT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81"/>
    </row>
    <row r="128" spans="1:84" s="165" customFormat="1" ht="19.5" customHeight="1">
      <c r="A128" s="137"/>
      <c r="B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  <c r="O128" s="134"/>
      <c r="P128" s="134"/>
      <c r="Q128" s="138"/>
      <c r="R128" s="138"/>
      <c r="S128" s="138"/>
      <c r="T128" s="138"/>
      <c r="U128" s="138"/>
      <c r="V128" s="138"/>
      <c r="W128" s="138"/>
      <c r="X128" s="134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7"/>
      <c r="AJ128" s="137"/>
      <c r="AL128" s="133"/>
      <c r="AN128" s="133"/>
      <c r="AO128" s="133"/>
      <c r="AP128" s="133"/>
      <c r="AQ128" s="133"/>
      <c r="AR128" s="133"/>
      <c r="AS128" s="198"/>
      <c r="AT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81"/>
    </row>
    <row r="129" spans="1:59" s="165" customFormat="1" ht="19.5" customHeight="1">
      <c r="A129" s="137"/>
      <c r="B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4"/>
      <c r="O129" s="134"/>
      <c r="P129" s="134"/>
      <c r="Q129" s="138"/>
      <c r="R129" s="138"/>
      <c r="S129" s="138"/>
      <c r="T129" s="138"/>
      <c r="U129" s="138"/>
      <c r="V129" s="138"/>
      <c r="W129" s="138"/>
      <c r="X129" s="134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7"/>
      <c r="AJ129" s="137"/>
      <c r="AL129" s="133"/>
      <c r="AN129" s="133"/>
      <c r="AO129" s="133"/>
      <c r="AP129" s="133"/>
      <c r="AQ129" s="133"/>
      <c r="AR129" s="133"/>
      <c r="AS129" s="133"/>
      <c r="AT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4"/>
    </row>
    <row r="130" spans="1:59" s="165" customFormat="1" ht="19.5" customHeight="1">
      <c r="A130" s="137"/>
      <c r="B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4"/>
      <c r="O130" s="134"/>
      <c r="P130" s="134"/>
      <c r="Q130" s="138"/>
      <c r="R130" s="138"/>
      <c r="S130" s="138"/>
      <c r="T130" s="138"/>
      <c r="U130" s="138"/>
      <c r="V130" s="138"/>
      <c r="W130" s="138"/>
      <c r="X130" s="134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7"/>
      <c r="AJ130" s="137"/>
      <c r="AL130" s="133"/>
      <c r="AN130" s="133"/>
      <c r="AO130" s="133"/>
      <c r="AP130" s="133"/>
      <c r="AQ130" s="133"/>
      <c r="AR130" s="133"/>
      <c r="AS130" s="133"/>
      <c r="AT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4"/>
    </row>
    <row r="131" spans="1:59" s="165" customFormat="1" ht="19.5" customHeight="1">
      <c r="A131" s="137"/>
      <c r="B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4"/>
      <c r="O131" s="134"/>
      <c r="P131" s="134"/>
      <c r="Q131" s="138"/>
      <c r="R131" s="138"/>
      <c r="S131" s="138"/>
      <c r="T131" s="138"/>
      <c r="U131" s="138"/>
      <c r="V131" s="138"/>
      <c r="W131" s="138"/>
      <c r="X131" s="134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7"/>
      <c r="AJ131" s="137"/>
      <c r="AL131" s="133"/>
      <c r="AN131" s="133"/>
      <c r="AO131" s="133"/>
      <c r="AP131" s="133"/>
      <c r="AQ131" s="133"/>
      <c r="AR131" s="133"/>
      <c r="AS131" s="133"/>
      <c r="AT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4"/>
    </row>
    <row r="132" spans="1:59" s="165" customFormat="1" ht="19.5" customHeight="1">
      <c r="A132" s="137"/>
      <c r="B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4"/>
      <c r="O132" s="134"/>
      <c r="P132" s="134"/>
      <c r="Q132" s="138"/>
      <c r="R132" s="138"/>
      <c r="S132" s="138"/>
      <c r="T132" s="138"/>
      <c r="U132" s="138"/>
      <c r="V132" s="138"/>
      <c r="W132" s="138"/>
      <c r="X132" s="134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7"/>
      <c r="AJ132" s="137"/>
      <c r="AL132" s="133"/>
      <c r="AN132" s="133"/>
      <c r="AO132" s="133"/>
      <c r="AP132" s="133"/>
      <c r="AQ132" s="133"/>
      <c r="AR132" s="133"/>
      <c r="AS132" s="133"/>
      <c r="AT132" s="133"/>
      <c r="AU132" s="162"/>
      <c r="AV132" s="134"/>
      <c r="AW132" s="134"/>
      <c r="AX132" s="134"/>
      <c r="AY132" s="134"/>
      <c r="AZ132" s="134"/>
      <c r="BA132" s="134"/>
      <c r="BB132" s="134"/>
      <c r="BC132" s="134"/>
      <c r="BD132" s="133"/>
      <c r="BE132" s="133"/>
      <c r="BF132" s="133"/>
      <c r="BG132" s="134"/>
    </row>
    <row r="133" spans="1:59" s="165" customFormat="1" ht="19.5" customHeight="1">
      <c r="A133" s="137"/>
      <c r="B133" s="134"/>
      <c r="C133" s="162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8"/>
      <c r="R133" s="138"/>
      <c r="S133" s="138"/>
      <c r="T133" s="138"/>
      <c r="U133" s="138"/>
      <c r="V133" s="138"/>
      <c r="W133" s="138"/>
      <c r="X133" s="134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7"/>
      <c r="AJ133" s="137"/>
      <c r="AL133" s="133"/>
      <c r="AN133" s="133"/>
      <c r="AO133" s="133"/>
      <c r="AP133" s="133"/>
      <c r="AQ133" s="133"/>
      <c r="AR133" s="133"/>
      <c r="AS133" s="133"/>
      <c r="AT133" s="133"/>
      <c r="AU133" s="162"/>
      <c r="AV133" s="134"/>
      <c r="AW133" s="134"/>
      <c r="AX133" s="134"/>
      <c r="AY133" s="134"/>
      <c r="AZ133" s="134"/>
      <c r="BA133" s="134"/>
      <c r="BB133" s="134"/>
      <c r="BC133" s="134"/>
      <c r="BD133" s="133"/>
      <c r="BE133" s="133"/>
      <c r="BF133" s="133"/>
      <c r="BG133" s="134"/>
    </row>
    <row r="134" spans="1:59" s="165" customFormat="1" ht="19.5" customHeight="1">
      <c r="A134" s="135"/>
      <c r="B134" s="181"/>
      <c r="C134" s="196"/>
      <c r="D134" s="62"/>
      <c r="E134" s="62"/>
      <c r="F134" s="62"/>
      <c r="G134" s="181"/>
      <c r="H134" s="62"/>
      <c r="I134" s="62"/>
      <c r="J134" s="181"/>
      <c r="K134" s="62"/>
      <c r="L134" s="62"/>
      <c r="M134" s="181"/>
      <c r="N134" s="63"/>
      <c r="O134" s="175"/>
      <c r="P134" s="182"/>
      <c r="Q134" s="138"/>
      <c r="R134" s="138"/>
      <c r="S134" s="138"/>
      <c r="T134" s="138"/>
      <c r="U134" s="138"/>
      <c r="V134" s="138"/>
      <c r="W134" s="138"/>
      <c r="X134" s="134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7"/>
      <c r="AJ134" s="137"/>
      <c r="AL134" s="133"/>
      <c r="AN134" s="133"/>
      <c r="AO134" s="133"/>
      <c r="AP134" s="133"/>
      <c r="AQ134" s="133"/>
      <c r="AR134" s="133"/>
      <c r="AS134" s="133"/>
      <c r="AT134" s="133"/>
      <c r="AU134" s="162"/>
      <c r="AV134" s="134"/>
      <c r="AW134" s="134"/>
      <c r="AX134" s="134"/>
      <c r="AY134" s="134"/>
      <c r="AZ134" s="134"/>
      <c r="BA134" s="134"/>
      <c r="BB134" s="134"/>
      <c r="BC134" s="134"/>
      <c r="BD134" s="133"/>
      <c r="BE134" s="133"/>
      <c r="BF134" s="133"/>
      <c r="BG134" s="134"/>
    </row>
    <row r="135" spans="1:59" s="165" customFormat="1" ht="19.5" customHeight="1">
      <c r="A135" s="135"/>
      <c r="B135" s="181"/>
      <c r="D135" s="62"/>
      <c r="E135" s="62"/>
      <c r="F135" s="62"/>
      <c r="G135" s="181"/>
      <c r="H135" s="62"/>
      <c r="I135" s="62"/>
      <c r="J135" s="181"/>
      <c r="K135" s="62"/>
      <c r="L135" s="62"/>
      <c r="M135" s="181"/>
      <c r="N135" s="63"/>
      <c r="O135" s="175"/>
      <c r="P135" s="182"/>
      <c r="Q135" s="138"/>
      <c r="R135" s="138"/>
      <c r="S135" s="138"/>
      <c r="T135" s="138"/>
      <c r="U135" s="138"/>
      <c r="V135" s="138"/>
      <c r="W135" s="138"/>
      <c r="X135" s="134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7"/>
      <c r="AJ135" s="137"/>
      <c r="AL135" s="133"/>
      <c r="AN135" s="133"/>
      <c r="AO135" s="133"/>
      <c r="AP135" s="133"/>
      <c r="AQ135" s="133"/>
      <c r="AR135" s="133"/>
      <c r="AS135" s="134"/>
      <c r="AT135" s="133"/>
      <c r="AU135" s="139"/>
      <c r="AV135" s="138"/>
      <c r="AW135" s="138"/>
      <c r="AX135" s="138"/>
      <c r="AY135" s="138"/>
      <c r="AZ135" s="138"/>
      <c r="BA135" s="138"/>
      <c r="BB135" s="138"/>
      <c r="BC135" s="138"/>
      <c r="BD135" s="133"/>
      <c r="BE135" s="133"/>
      <c r="BF135" s="133"/>
      <c r="BG135" s="134"/>
    </row>
    <row r="136" spans="1:59" s="165" customFormat="1" ht="19.5" customHeight="1">
      <c r="A136" s="135"/>
      <c r="B136" s="181"/>
      <c r="D136" s="62"/>
      <c r="E136" s="62"/>
      <c r="F136" s="62"/>
      <c r="G136" s="181"/>
      <c r="H136" s="62"/>
      <c r="I136" s="62"/>
      <c r="J136" s="181"/>
      <c r="K136" s="62"/>
      <c r="L136" s="62"/>
      <c r="M136" s="181"/>
      <c r="N136" s="62"/>
      <c r="O136" s="62"/>
      <c r="P136" s="181"/>
      <c r="Q136" s="138"/>
      <c r="R136" s="138"/>
      <c r="S136" s="138"/>
      <c r="T136" s="138"/>
      <c r="U136" s="138"/>
      <c r="V136" s="138"/>
      <c r="W136" s="138"/>
      <c r="X136" s="134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7"/>
      <c r="AJ136" s="137"/>
      <c r="AL136" s="133"/>
      <c r="AN136" s="133"/>
      <c r="AO136" s="133"/>
      <c r="AP136" s="133"/>
      <c r="AQ136" s="133"/>
      <c r="AR136" s="133"/>
      <c r="AS136" s="134"/>
      <c r="AT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4"/>
    </row>
    <row r="137" spans="1:59" s="165" customFormat="1" ht="19.5" customHeight="1">
      <c r="A137" s="135"/>
      <c r="B137" s="181"/>
      <c r="D137" s="62"/>
      <c r="E137" s="62"/>
      <c r="F137" s="62"/>
      <c r="G137" s="181"/>
      <c r="H137" s="62"/>
      <c r="I137" s="62"/>
      <c r="J137" s="181"/>
      <c r="K137" s="62"/>
      <c r="L137" s="62"/>
      <c r="M137" s="181"/>
      <c r="N137" s="62"/>
      <c r="O137" s="62"/>
      <c r="P137" s="181"/>
      <c r="Q137" s="138"/>
      <c r="R137" s="138"/>
      <c r="S137" s="138"/>
      <c r="T137" s="138"/>
      <c r="U137" s="138"/>
      <c r="V137" s="138"/>
      <c r="W137" s="138"/>
      <c r="X137" s="134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7"/>
      <c r="AJ137" s="137"/>
      <c r="AL137" s="133"/>
      <c r="AN137" s="133"/>
      <c r="AO137" s="133"/>
      <c r="AP137" s="133"/>
      <c r="AQ137" s="133"/>
      <c r="AR137" s="133"/>
      <c r="AS137" s="134"/>
      <c r="AT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4"/>
    </row>
    <row r="138" spans="1:59" s="165" customFormat="1" ht="19.5" customHeight="1">
      <c r="A138" s="135"/>
      <c r="B138" s="181"/>
      <c r="D138" s="62"/>
      <c r="E138" s="62"/>
      <c r="F138" s="62"/>
      <c r="G138" s="181"/>
      <c r="H138" s="62"/>
      <c r="I138" s="62"/>
      <c r="J138" s="181"/>
      <c r="K138" s="62"/>
      <c r="L138" s="62"/>
      <c r="M138" s="181"/>
      <c r="N138" s="62"/>
      <c r="O138" s="62"/>
      <c r="P138" s="181"/>
      <c r="Q138" s="138"/>
      <c r="R138" s="138"/>
      <c r="S138" s="138"/>
      <c r="T138" s="138"/>
      <c r="U138" s="138"/>
      <c r="V138" s="138"/>
      <c r="W138" s="138"/>
      <c r="X138" s="134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7"/>
      <c r="AJ138" s="137"/>
      <c r="AL138" s="133"/>
      <c r="AN138" s="133"/>
      <c r="AO138" s="133"/>
      <c r="AP138" s="133"/>
      <c r="AQ138" s="133"/>
      <c r="AR138" s="133"/>
      <c r="AS138" s="138"/>
      <c r="AT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8"/>
    </row>
    <row r="139" spans="1:59" s="165" customFormat="1" ht="19.5" customHeight="1">
      <c r="A139" s="135"/>
      <c r="B139" s="181"/>
      <c r="D139" s="62"/>
      <c r="E139" s="62"/>
      <c r="F139" s="62"/>
      <c r="G139" s="181"/>
      <c r="H139" s="62"/>
      <c r="I139" s="62"/>
      <c r="J139" s="181"/>
      <c r="K139" s="62"/>
      <c r="L139" s="62"/>
      <c r="M139" s="181"/>
      <c r="N139" s="62"/>
      <c r="O139" s="62"/>
      <c r="P139" s="181"/>
      <c r="Q139" s="138"/>
      <c r="R139" s="138"/>
      <c r="S139" s="138"/>
      <c r="T139" s="138"/>
      <c r="U139" s="138"/>
      <c r="V139" s="138"/>
      <c r="W139" s="138"/>
      <c r="X139" s="134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7"/>
      <c r="AJ139" s="137"/>
      <c r="AL139" s="133"/>
      <c r="AN139" s="133"/>
      <c r="AO139" s="133"/>
      <c r="AP139" s="133"/>
      <c r="AQ139" s="133"/>
      <c r="AR139" s="133"/>
      <c r="AS139" s="133"/>
      <c r="AT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4"/>
    </row>
    <row r="140" spans="1:59" s="165" customFormat="1" ht="19.5" customHeight="1">
      <c r="A140" s="137"/>
      <c r="B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62"/>
      <c r="O140" s="62"/>
      <c r="P140" s="181"/>
      <c r="Q140" s="134"/>
      <c r="R140" s="138"/>
      <c r="S140" s="138"/>
      <c r="T140" s="138"/>
      <c r="U140" s="138"/>
      <c r="V140" s="138"/>
      <c r="W140" s="138"/>
      <c r="X140" s="134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7"/>
      <c r="AJ140" s="137"/>
      <c r="AL140" s="133"/>
      <c r="AN140" s="133"/>
      <c r="AO140" s="133"/>
      <c r="AP140" s="133"/>
      <c r="AQ140" s="133"/>
      <c r="AR140" s="133"/>
      <c r="AS140" s="133"/>
      <c r="AT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4"/>
    </row>
    <row r="141" spans="1:59" s="165" customFormat="1" ht="19.5" customHeight="1">
      <c r="A141" s="137"/>
      <c r="B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62"/>
      <c r="O141" s="62"/>
      <c r="P141" s="181"/>
      <c r="Q141" s="141"/>
      <c r="R141" s="138"/>
      <c r="S141" s="138"/>
      <c r="T141" s="138"/>
      <c r="U141" s="138"/>
      <c r="V141" s="138"/>
      <c r="W141" s="138"/>
      <c r="X141" s="134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4"/>
      <c r="AI141" s="137"/>
      <c r="AJ141" s="137"/>
      <c r="AL141" s="133"/>
      <c r="AN141" s="133"/>
      <c r="AO141" s="133"/>
      <c r="AP141" s="133"/>
      <c r="AQ141" s="133"/>
      <c r="AR141" s="133"/>
      <c r="AS141" s="133"/>
      <c r="AT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4"/>
    </row>
    <row r="142" spans="1:59" s="165" customFormat="1" ht="19.5" customHeight="1">
      <c r="A142" s="137"/>
      <c r="B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81"/>
      <c r="O142" s="181"/>
      <c r="P142" s="181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41"/>
      <c r="AI142" s="135"/>
      <c r="AJ142" s="200"/>
      <c r="AK142" s="197"/>
      <c r="AL142" s="62"/>
      <c r="AN142" s="62"/>
      <c r="AO142" s="62"/>
      <c r="AP142" s="63"/>
      <c r="AQ142" s="62"/>
      <c r="AR142" s="62"/>
      <c r="AS142" s="133"/>
      <c r="AT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4"/>
    </row>
    <row r="143" spans="1:59" s="165" customFormat="1" ht="19.5" customHeight="1">
      <c r="A143" s="137"/>
      <c r="B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81"/>
      <c r="O143" s="181"/>
      <c r="P143" s="181"/>
      <c r="Q143" s="134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34"/>
      <c r="AI143" s="135"/>
      <c r="AJ143" s="137"/>
      <c r="AL143" s="134"/>
      <c r="AM143" s="162"/>
      <c r="AN143" s="134"/>
      <c r="AO143" s="134"/>
      <c r="AP143" s="134"/>
      <c r="AQ143" s="134"/>
      <c r="AR143" s="134"/>
      <c r="AS143" s="133"/>
      <c r="AT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4"/>
    </row>
    <row r="144" spans="1:59" s="165" customFormat="1" ht="19.5" customHeight="1">
      <c r="A144" s="135"/>
      <c r="B144" s="134"/>
      <c r="C144" s="139"/>
      <c r="D144" s="138"/>
      <c r="E144" s="138"/>
      <c r="F144" s="138"/>
      <c r="G144" s="134"/>
      <c r="H144" s="138"/>
      <c r="I144" s="138"/>
      <c r="J144" s="134"/>
      <c r="K144" s="138"/>
      <c r="L144" s="138"/>
      <c r="M144" s="134"/>
      <c r="N144" s="181"/>
      <c r="O144" s="181"/>
      <c r="P144" s="181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5"/>
      <c r="AJ144" s="137"/>
      <c r="AL144" s="134"/>
      <c r="AM144" s="162"/>
      <c r="AN144" s="134"/>
      <c r="AO144" s="134"/>
      <c r="AP144" s="134"/>
      <c r="AQ144" s="134"/>
      <c r="AR144" s="134"/>
      <c r="AS144" s="133"/>
      <c r="AT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4"/>
    </row>
    <row r="145" spans="1:84" ht="19.5" customHeight="1">
      <c r="A145" s="135"/>
      <c r="B145" s="134"/>
      <c r="C145" s="162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8"/>
      <c r="O145" s="138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5"/>
      <c r="AL145" s="141"/>
      <c r="AM145" s="164"/>
      <c r="AN145" s="141"/>
      <c r="AO145" s="141"/>
      <c r="AP145" s="141"/>
      <c r="AQ145" s="141"/>
      <c r="AR145" s="141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</row>
    <row r="146" spans="1:84" ht="19.5" customHeight="1">
      <c r="A146" s="135"/>
      <c r="B146" s="134"/>
      <c r="C146" s="162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8"/>
      <c r="O146" s="138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5"/>
      <c r="AJ146" s="134"/>
      <c r="AL146" s="134"/>
      <c r="AM146" s="162"/>
      <c r="AN146" s="134"/>
      <c r="AO146" s="134"/>
      <c r="AP146" s="134"/>
      <c r="AQ146" s="134"/>
      <c r="AR146" s="134"/>
    </row>
    <row r="147" spans="1:84" ht="19.5" customHeight="1">
      <c r="C147" s="162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I147" s="135"/>
      <c r="AJ147" s="134"/>
      <c r="AL147" s="134"/>
      <c r="AM147" s="162"/>
      <c r="AN147" s="134"/>
      <c r="AO147" s="134"/>
      <c r="AP147" s="134"/>
      <c r="AQ147" s="134"/>
      <c r="AR147" s="134"/>
    </row>
    <row r="148" spans="1:84" ht="19.5" customHeight="1">
      <c r="C148" s="139"/>
      <c r="D148" s="138"/>
      <c r="E148" s="138"/>
      <c r="F148" s="138"/>
      <c r="G148" s="134"/>
      <c r="H148" s="138"/>
      <c r="I148" s="138"/>
      <c r="J148" s="134"/>
      <c r="K148" s="138"/>
      <c r="L148" s="138"/>
      <c r="M148" s="134"/>
      <c r="AI148" s="135"/>
      <c r="AJ148" s="134"/>
      <c r="AK148" s="176"/>
      <c r="AL148" s="134"/>
      <c r="AM148" s="162"/>
      <c r="AN148" s="134"/>
      <c r="AO148" s="134"/>
      <c r="AP148" s="134"/>
      <c r="AQ148" s="134"/>
      <c r="AR148" s="134"/>
    </row>
    <row r="149" spans="1:84" ht="19.5" customHeight="1">
      <c r="C149" s="139"/>
      <c r="D149" s="138"/>
      <c r="E149" s="138"/>
      <c r="F149" s="138"/>
      <c r="G149" s="134"/>
      <c r="H149" s="138"/>
      <c r="I149" s="138"/>
      <c r="J149" s="134"/>
      <c r="K149" s="138"/>
      <c r="L149" s="138"/>
      <c r="M149" s="134"/>
      <c r="AI149" s="135"/>
      <c r="AJ149" s="134"/>
      <c r="AK149" s="162"/>
      <c r="AL149" s="134"/>
      <c r="AM149" s="162"/>
      <c r="AN149" s="134"/>
      <c r="AO149" s="134"/>
      <c r="AP149" s="134"/>
      <c r="AQ149" s="134"/>
      <c r="AR149" s="134"/>
    </row>
    <row r="150" spans="1:84" ht="19.5" customHeight="1">
      <c r="C150" s="139"/>
      <c r="D150" s="138"/>
      <c r="E150" s="138"/>
      <c r="F150" s="138"/>
      <c r="G150" s="134"/>
      <c r="H150" s="138"/>
      <c r="I150" s="138"/>
      <c r="J150" s="134"/>
      <c r="K150" s="138"/>
      <c r="L150" s="138"/>
      <c r="M150" s="134"/>
      <c r="N150" s="138"/>
      <c r="O150" s="138"/>
      <c r="AI150" s="135"/>
      <c r="AJ150" s="134"/>
      <c r="AK150" s="162"/>
      <c r="AL150" s="134"/>
      <c r="AM150" s="162"/>
      <c r="AN150" s="134"/>
      <c r="AO150" s="134"/>
      <c r="AP150" s="134"/>
      <c r="AQ150" s="134"/>
      <c r="AR150" s="134"/>
    </row>
    <row r="151" spans="1:84" ht="19.5" customHeight="1">
      <c r="C151" s="139"/>
      <c r="D151" s="138"/>
      <c r="E151" s="138"/>
      <c r="F151" s="138"/>
      <c r="G151" s="134"/>
      <c r="H151" s="138"/>
      <c r="I151" s="138"/>
      <c r="J151" s="134"/>
      <c r="K151" s="138"/>
      <c r="L151" s="138"/>
      <c r="M151" s="134"/>
      <c r="N151" s="138"/>
      <c r="O151" s="138"/>
      <c r="AI151" s="135"/>
      <c r="AJ151" s="134"/>
      <c r="AK151" s="162"/>
      <c r="AL151" s="134"/>
      <c r="AM151" s="162"/>
      <c r="AN151" s="134"/>
      <c r="AO151" s="134"/>
      <c r="AP151" s="134"/>
      <c r="AQ151" s="134"/>
      <c r="AR151" s="134"/>
    </row>
    <row r="152" spans="1:84" ht="19.5" customHeight="1">
      <c r="C152" s="139"/>
      <c r="D152" s="138"/>
      <c r="E152" s="138"/>
      <c r="F152" s="138"/>
      <c r="G152" s="134"/>
      <c r="H152" s="138"/>
      <c r="I152" s="138"/>
      <c r="J152" s="134"/>
      <c r="K152" s="138"/>
      <c r="L152" s="138"/>
      <c r="M152" s="134"/>
      <c r="N152" s="138"/>
      <c r="O152" s="138"/>
      <c r="AI152" s="135"/>
      <c r="AK152" s="162"/>
      <c r="AL152" s="134"/>
      <c r="AM152" s="162"/>
      <c r="AN152" s="134"/>
      <c r="AO152" s="134"/>
      <c r="AP152" s="134"/>
      <c r="AQ152" s="134"/>
      <c r="AR152" s="134"/>
    </row>
    <row r="153" spans="1:84" ht="19.5" customHeight="1">
      <c r="C153" s="139"/>
      <c r="D153" s="138"/>
      <c r="E153" s="138"/>
      <c r="F153" s="138"/>
      <c r="G153" s="134"/>
      <c r="H153" s="138"/>
      <c r="I153" s="138"/>
      <c r="J153" s="134"/>
      <c r="K153" s="138"/>
      <c r="L153" s="138"/>
      <c r="M153" s="134"/>
      <c r="N153" s="138"/>
      <c r="O153" s="138"/>
      <c r="AI153" s="135"/>
    </row>
    <row r="154" spans="1:84" ht="19.5" customHeight="1">
      <c r="C154" s="139"/>
      <c r="D154" s="138"/>
      <c r="E154" s="138"/>
      <c r="F154" s="138"/>
      <c r="G154" s="134"/>
      <c r="H154" s="138"/>
      <c r="I154" s="138"/>
      <c r="J154" s="134"/>
      <c r="K154" s="138"/>
      <c r="L154" s="138"/>
      <c r="M154" s="134"/>
      <c r="N154" s="138"/>
      <c r="O154" s="138"/>
      <c r="AI154" s="135"/>
    </row>
    <row r="155" spans="1:84" ht="19.5" customHeight="1">
      <c r="C155" s="139"/>
      <c r="D155" s="138"/>
      <c r="E155" s="138"/>
      <c r="F155" s="138"/>
      <c r="G155" s="134"/>
      <c r="H155" s="138"/>
      <c r="I155" s="138"/>
      <c r="J155" s="134"/>
      <c r="K155" s="138"/>
      <c r="L155" s="138"/>
      <c r="M155" s="134"/>
      <c r="N155" s="138"/>
      <c r="O155" s="138"/>
      <c r="AI155" s="135"/>
    </row>
    <row r="156" spans="1:84" ht="19.5" customHeight="1">
      <c r="C156" s="139"/>
      <c r="D156" s="138"/>
      <c r="E156" s="138"/>
      <c r="F156" s="138"/>
      <c r="G156" s="134"/>
      <c r="H156" s="138"/>
      <c r="I156" s="138"/>
      <c r="J156" s="134"/>
      <c r="K156" s="138"/>
      <c r="L156" s="138"/>
      <c r="M156" s="134"/>
      <c r="N156" s="138"/>
      <c r="O156" s="138"/>
      <c r="AI156" s="135"/>
      <c r="AK156" s="162"/>
      <c r="AL156" s="134"/>
      <c r="AM156" s="162"/>
      <c r="AN156" s="134"/>
      <c r="AO156" s="134"/>
      <c r="AP156" s="134"/>
      <c r="AQ156" s="134"/>
      <c r="AR156" s="134"/>
    </row>
    <row r="157" spans="1:84" ht="19.5" customHeight="1">
      <c r="C157" s="139"/>
      <c r="D157" s="138"/>
      <c r="E157" s="138"/>
      <c r="F157" s="138"/>
      <c r="G157" s="134"/>
      <c r="H157" s="138"/>
      <c r="I157" s="138"/>
      <c r="J157" s="134"/>
      <c r="K157" s="138"/>
      <c r="L157" s="138"/>
      <c r="M157" s="134"/>
      <c r="N157" s="138"/>
      <c r="O157" s="138"/>
      <c r="AI157" s="135"/>
      <c r="AK157" s="162"/>
      <c r="AL157" s="134"/>
      <c r="AM157" s="162"/>
      <c r="AN157" s="134"/>
      <c r="AO157" s="134"/>
      <c r="AP157" s="134"/>
      <c r="AQ157" s="134"/>
      <c r="AR157" s="134"/>
    </row>
    <row r="158" spans="1:84" ht="19.5" customHeight="1">
      <c r="C158" s="139"/>
      <c r="D158" s="138"/>
      <c r="E158" s="138"/>
      <c r="F158" s="138"/>
      <c r="G158" s="134"/>
      <c r="H158" s="138"/>
      <c r="I158" s="138"/>
      <c r="J158" s="134"/>
      <c r="K158" s="138"/>
      <c r="L158" s="138"/>
      <c r="M158" s="134"/>
      <c r="N158" s="138"/>
      <c r="O158" s="138"/>
      <c r="AI158" s="135"/>
      <c r="AK158" s="162"/>
      <c r="AL158" s="134"/>
      <c r="AM158" s="162"/>
      <c r="AN158" s="134"/>
      <c r="AO158" s="134"/>
      <c r="AP158" s="134"/>
      <c r="AQ158" s="134"/>
      <c r="AR158" s="134"/>
    </row>
    <row r="159" spans="1:84" ht="19.5" customHeight="1">
      <c r="C159" s="139"/>
      <c r="D159" s="138"/>
      <c r="E159" s="138"/>
      <c r="F159" s="138"/>
      <c r="G159" s="134"/>
      <c r="H159" s="138"/>
      <c r="I159" s="138"/>
      <c r="J159" s="134"/>
      <c r="K159" s="138"/>
      <c r="L159" s="138"/>
      <c r="M159" s="134"/>
      <c r="N159" s="138"/>
      <c r="O159" s="138"/>
      <c r="AI159" s="135"/>
    </row>
    <row r="160" spans="1:84" ht="19.5" customHeight="1">
      <c r="C160" s="139"/>
      <c r="D160" s="138"/>
      <c r="E160" s="138"/>
      <c r="F160" s="138"/>
      <c r="G160" s="134"/>
      <c r="H160" s="138"/>
      <c r="I160" s="138"/>
      <c r="J160" s="134"/>
      <c r="K160" s="138"/>
      <c r="L160" s="138"/>
      <c r="M160" s="134"/>
      <c r="N160" s="138"/>
      <c r="O160" s="138"/>
      <c r="AI160" s="135"/>
    </row>
    <row r="161" spans="2:84" s="137" customFormat="1" ht="19.5" customHeight="1">
      <c r="B161" s="133"/>
      <c r="C161" s="139"/>
      <c r="D161" s="138"/>
      <c r="E161" s="138"/>
      <c r="F161" s="138"/>
      <c r="G161" s="134"/>
      <c r="H161" s="138"/>
      <c r="I161" s="138"/>
      <c r="J161" s="134"/>
      <c r="K161" s="138"/>
      <c r="L161" s="138"/>
      <c r="M161" s="134"/>
      <c r="N161" s="138"/>
      <c r="O161" s="138"/>
      <c r="P161" s="134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5"/>
      <c r="AK161" s="165"/>
      <c r="AL161" s="133"/>
      <c r="AM161" s="165"/>
      <c r="AN161" s="133"/>
      <c r="AO161" s="133"/>
      <c r="AP161" s="133"/>
      <c r="AQ161" s="133"/>
      <c r="AR161" s="133"/>
      <c r="AS161" s="133"/>
      <c r="AT161" s="133"/>
      <c r="AU161" s="165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4"/>
      <c r="BH161" s="165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</row>
    <row r="162" spans="2:84" s="137" customFormat="1" ht="19.5" customHeight="1">
      <c r="B162" s="133"/>
      <c r="C162" s="139"/>
      <c r="D162" s="138"/>
      <c r="E162" s="138"/>
      <c r="F162" s="138"/>
      <c r="G162" s="134"/>
      <c r="H162" s="138"/>
      <c r="I162" s="138"/>
      <c r="J162" s="134"/>
      <c r="K162" s="138"/>
      <c r="L162" s="138"/>
      <c r="M162" s="134"/>
      <c r="N162" s="138"/>
      <c r="O162" s="138"/>
      <c r="P162" s="134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K162" s="165"/>
      <c r="AL162" s="133"/>
      <c r="AM162" s="165"/>
      <c r="AN162" s="133"/>
      <c r="AO162" s="133"/>
      <c r="AP162" s="133"/>
      <c r="AQ162" s="133"/>
      <c r="AR162" s="133"/>
      <c r="AS162" s="133"/>
      <c r="AT162" s="133"/>
      <c r="AU162" s="165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4"/>
      <c r="BH162" s="165"/>
    </row>
    <row r="163" spans="2:84" s="137" customFormat="1" ht="19.5" customHeight="1">
      <c r="B163" s="133"/>
      <c r="C163" s="139"/>
      <c r="D163" s="138"/>
      <c r="E163" s="138"/>
      <c r="F163" s="138"/>
      <c r="G163" s="134"/>
      <c r="H163" s="138"/>
      <c r="I163" s="138"/>
      <c r="J163" s="134"/>
      <c r="K163" s="138"/>
      <c r="L163" s="138"/>
      <c r="M163" s="134"/>
      <c r="N163" s="138"/>
      <c r="O163" s="138"/>
      <c r="P163" s="134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K163" s="165"/>
      <c r="AL163" s="133"/>
      <c r="AM163" s="165"/>
      <c r="AN163" s="133"/>
      <c r="AO163" s="133"/>
      <c r="AP163" s="133"/>
      <c r="AQ163" s="133"/>
      <c r="AR163" s="133"/>
      <c r="AS163" s="133"/>
      <c r="AT163" s="133"/>
      <c r="AU163" s="165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4"/>
      <c r="BH163" s="165"/>
    </row>
    <row r="164" spans="2:84" s="137" customFormat="1" ht="19.5" customHeight="1">
      <c r="B164" s="133"/>
      <c r="C164" s="139"/>
      <c r="D164" s="138"/>
      <c r="E164" s="138"/>
      <c r="F164" s="138"/>
      <c r="G164" s="134"/>
      <c r="H164" s="138"/>
      <c r="I164" s="138"/>
      <c r="J164" s="134"/>
      <c r="K164" s="138"/>
      <c r="L164" s="138"/>
      <c r="M164" s="134"/>
      <c r="N164" s="138"/>
      <c r="O164" s="138"/>
      <c r="P164" s="134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K164" s="165"/>
      <c r="AL164" s="133"/>
      <c r="AM164" s="165"/>
      <c r="AN164" s="133"/>
      <c r="AO164" s="133"/>
      <c r="AP164" s="133"/>
      <c r="AQ164" s="133"/>
      <c r="AR164" s="133"/>
      <c r="AS164" s="133"/>
      <c r="AT164" s="133"/>
      <c r="AU164" s="165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4"/>
      <c r="BH164" s="165"/>
    </row>
    <row r="165" spans="2:84" s="137" customFormat="1" ht="19.5" customHeight="1">
      <c r="B165" s="133"/>
      <c r="C165" s="139"/>
      <c r="D165" s="138"/>
      <c r="E165" s="138"/>
      <c r="F165" s="138"/>
      <c r="G165" s="134"/>
      <c r="H165" s="138"/>
      <c r="I165" s="138"/>
      <c r="J165" s="134"/>
      <c r="K165" s="138"/>
      <c r="L165" s="138"/>
      <c r="M165" s="134"/>
      <c r="N165" s="138"/>
      <c r="O165" s="138"/>
      <c r="P165" s="134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K165" s="165"/>
      <c r="AL165" s="133"/>
      <c r="AM165" s="165"/>
      <c r="AN165" s="133"/>
      <c r="AO165" s="133"/>
      <c r="AP165" s="133"/>
      <c r="AQ165" s="133"/>
      <c r="AR165" s="133"/>
      <c r="AS165" s="133"/>
      <c r="AT165" s="133"/>
      <c r="AU165" s="165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4"/>
      <c r="BH165" s="165"/>
    </row>
    <row r="166" spans="2:84" s="137" customFormat="1" ht="19.5" customHeight="1">
      <c r="B166" s="133"/>
      <c r="C166" s="162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8"/>
      <c r="O166" s="138"/>
      <c r="P166" s="134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K166" s="165"/>
      <c r="AL166" s="133"/>
      <c r="AM166" s="165"/>
      <c r="AN166" s="133"/>
      <c r="AO166" s="133"/>
      <c r="AP166" s="133"/>
      <c r="AQ166" s="133"/>
      <c r="AR166" s="133"/>
      <c r="AS166" s="133"/>
      <c r="AT166" s="133"/>
      <c r="AU166" s="165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4"/>
      <c r="BH166" s="165"/>
    </row>
    <row r="167" spans="2:84" s="137" customFormat="1" ht="19.5" customHeight="1">
      <c r="B167" s="133"/>
      <c r="C167" s="162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8"/>
      <c r="O167" s="138"/>
      <c r="P167" s="134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K167" s="165"/>
      <c r="AL167" s="133"/>
      <c r="AM167" s="165"/>
      <c r="AN167" s="133"/>
      <c r="AO167" s="133"/>
      <c r="AP167" s="133"/>
      <c r="AQ167" s="133"/>
      <c r="AR167" s="133"/>
      <c r="AS167" s="133"/>
      <c r="AT167" s="133"/>
      <c r="AU167" s="165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4"/>
      <c r="BH167" s="165"/>
    </row>
    <row r="168" spans="2:84" s="137" customFormat="1" ht="19.5" customHeight="1">
      <c r="B168" s="133"/>
      <c r="C168" s="139"/>
      <c r="D168" s="138"/>
      <c r="E168" s="138"/>
      <c r="F168" s="138"/>
      <c r="G168" s="134"/>
      <c r="H168" s="138"/>
      <c r="I168" s="138"/>
      <c r="J168" s="134"/>
      <c r="K168" s="138"/>
      <c r="L168" s="138"/>
      <c r="M168" s="134"/>
      <c r="N168" s="134"/>
      <c r="O168" s="134"/>
      <c r="P168" s="134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K168" s="165"/>
      <c r="AL168" s="133"/>
      <c r="AM168" s="165"/>
      <c r="AN168" s="133"/>
      <c r="AO168" s="133"/>
      <c r="AP168" s="133"/>
      <c r="AQ168" s="133"/>
      <c r="AR168" s="133"/>
      <c r="AS168" s="133"/>
      <c r="AT168" s="133"/>
      <c r="AU168" s="165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4"/>
      <c r="BH168" s="165"/>
    </row>
    <row r="169" spans="2:84" s="137" customFormat="1" ht="19.5" customHeight="1">
      <c r="B169" s="133"/>
      <c r="C169" s="139"/>
      <c r="D169" s="138"/>
      <c r="E169" s="138"/>
      <c r="F169" s="138"/>
      <c r="G169" s="134"/>
      <c r="H169" s="138"/>
      <c r="I169" s="138"/>
      <c r="J169" s="134"/>
      <c r="K169" s="138"/>
      <c r="L169" s="138"/>
      <c r="M169" s="134"/>
      <c r="N169" s="134"/>
      <c r="O169" s="134"/>
      <c r="P169" s="134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K169" s="165"/>
      <c r="AL169" s="133"/>
      <c r="AM169" s="165"/>
      <c r="AN169" s="133"/>
      <c r="AO169" s="133"/>
      <c r="AP169" s="133"/>
      <c r="AQ169" s="133"/>
      <c r="AR169" s="133"/>
      <c r="AS169" s="133"/>
      <c r="AT169" s="133"/>
      <c r="AU169" s="165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4"/>
      <c r="BH169" s="165"/>
    </row>
    <row r="170" spans="2:84" s="137" customFormat="1" ht="19.5" customHeight="1">
      <c r="B170" s="133"/>
      <c r="C170" s="139"/>
      <c r="D170" s="138"/>
      <c r="E170" s="138"/>
      <c r="F170" s="138"/>
      <c r="G170" s="134"/>
      <c r="H170" s="138"/>
      <c r="I170" s="138"/>
      <c r="J170" s="134"/>
      <c r="K170" s="138"/>
      <c r="L170" s="138"/>
      <c r="M170" s="134"/>
      <c r="N170" s="138"/>
      <c r="O170" s="138"/>
      <c r="P170" s="134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K170" s="165"/>
      <c r="AL170" s="133"/>
      <c r="AM170" s="165"/>
      <c r="AN170" s="133"/>
      <c r="AO170" s="133"/>
      <c r="AP170" s="133"/>
      <c r="AQ170" s="133"/>
      <c r="AR170" s="133"/>
      <c r="AS170" s="133"/>
      <c r="AT170" s="133"/>
      <c r="AU170" s="165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4"/>
      <c r="BH170" s="165"/>
    </row>
    <row r="171" spans="2:84" s="137" customFormat="1" ht="19.5" customHeight="1">
      <c r="B171" s="133"/>
      <c r="C171" s="139"/>
      <c r="D171" s="138"/>
      <c r="E171" s="138"/>
      <c r="F171" s="138"/>
      <c r="G171" s="134"/>
      <c r="H171" s="138"/>
      <c r="I171" s="138"/>
      <c r="J171" s="134"/>
      <c r="K171" s="138"/>
      <c r="L171" s="138"/>
      <c r="M171" s="134"/>
      <c r="N171" s="138"/>
      <c r="O171" s="138"/>
      <c r="P171" s="134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K171" s="165"/>
      <c r="AL171" s="133"/>
      <c r="AM171" s="165"/>
      <c r="AN171" s="133"/>
      <c r="AO171" s="133"/>
      <c r="AP171" s="133"/>
      <c r="AQ171" s="133"/>
      <c r="AR171" s="133"/>
      <c r="AS171" s="133"/>
      <c r="AT171" s="133"/>
      <c r="AU171" s="165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4"/>
      <c r="BH171" s="165"/>
    </row>
    <row r="172" spans="2:84" s="137" customFormat="1" ht="19.5" customHeight="1">
      <c r="B172" s="133"/>
      <c r="C172" s="139"/>
      <c r="D172" s="138"/>
      <c r="E172" s="138"/>
      <c r="F172" s="138"/>
      <c r="G172" s="134"/>
      <c r="H172" s="138"/>
      <c r="I172" s="138"/>
      <c r="J172" s="134"/>
      <c r="K172" s="138"/>
      <c r="L172" s="138"/>
      <c r="M172" s="134"/>
      <c r="N172" s="138"/>
      <c r="O172" s="138"/>
      <c r="P172" s="134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K172" s="165"/>
      <c r="AL172" s="133"/>
      <c r="AM172" s="165"/>
      <c r="AN172" s="133"/>
      <c r="AO172" s="133"/>
      <c r="AP172" s="133"/>
      <c r="AQ172" s="133"/>
      <c r="AR172" s="133"/>
      <c r="AS172" s="133"/>
      <c r="AT172" s="133"/>
      <c r="AU172" s="165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4"/>
      <c r="BH172" s="165"/>
    </row>
    <row r="173" spans="2:84" s="137" customFormat="1" ht="19.5" customHeight="1">
      <c r="B173" s="133"/>
      <c r="C173" s="139"/>
      <c r="D173" s="138"/>
      <c r="E173" s="138"/>
      <c r="F173" s="138"/>
      <c r="G173" s="134"/>
      <c r="H173" s="138"/>
      <c r="I173" s="138"/>
      <c r="J173" s="134"/>
      <c r="K173" s="138"/>
      <c r="L173" s="138"/>
      <c r="M173" s="134"/>
      <c r="N173" s="134"/>
      <c r="O173" s="134"/>
      <c r="P173" s="134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K173" s="165"/>
      <c r="AL173" s="133"/>
      <c r="AM173" s="165"/>
      <c r="AN173" s="133"/>
      <c r="AO173" s="133"/>
      <c r="AP173" s="133"/>
      <c r="AQ173" s="133"/>
      <c r="AR173" s="133"/>
      <c r="AS173" s="133"/>
      <c r="AT173" s="133"/>
      <c r="AU173" s="165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4"/>
      <c r="BH173" s="165"/>
    </row>
    <row r="174" spans="2:84" s="137" customFormat="1" ht="19.5" customHeight="1">
      <c r="B174" s="133"/>
      <c r="C174" s="139"/>
      <c r="D174" s="138"/>
      <c r="E174" s="138"/>
      <c r="F174" s="138"/>
      <c r="G174" s="134"/>
      <c r="H174" s="138"/>
      <c r="I174" s="138"/>
      <c r="J174" s="134"/>
      <c r="K174" s="138"/>
      <c r="L174" s="138"/>
      <c r="M174" s="134"/>
      <c r="N174" s="138"/>
      <c r="O174" s="138"/>
      <c r="P174" s="134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K174" s="165"/>
      <c r="AL174" s="133"/>
      <c r="AM174" s="165"/>
      <c r="AN174" s="133"/>
      <c r="AO174" s="133"/>
      <c r="AP174" s="133"/>
      <c r="AQ174" s="133"/>
      <c r="AR174" s="133"/>
      <c r="AS174" s="133"/>
      <c r="AT174" s="133"/>
      <c r="AU174" s="165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4"/>
      <c r="BH174" s="165"/>
    </row>
    <row r="175" spans="2:84" s="137" customFormat="1" ht="19.5" customHeight="1">
      <c r="B175" s="133"/>
      <c r="C175" s="139"/>
      <c r="D175" s="138"/>
      <c r="E175" s="138"/>
      <c r="F175" s="138"/>
      <c r="G175" s="134"/>
      <c r="H175" s="138"/>
      <c r="I175" s="138"/>
      <c r="J175" s="134"/>
      <c r="K175" s="138"/>
      <c r="L175" s="138"/>
      <c r="M175" s="134"/>
      <c r="N175" s="138"/>
      <c r="O175" s="138"/>
      <c r="P175" s="134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K175" s="165"/>
      <c r="AL175" s="133"/>
      <c r="AM175" s="165"/>
      <c r="AN175" s="133"/>
      <c r="AO175" s="133"/>
      <c r="AP175" s="133"/>
      <c r="AQ175" s="133"/>
      <c r="AR175" s="133"/>
      <c r="AS175" s="133"/>
      <c r="AT175" s="133"/>
      <c r="AU175" s="165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4"/>
      <c r="BH175" s="165"/>
    </row>
    <row r="176" spans="2:84" s="137" customFormat="1" ht="19.5" customHeight="1">
      <c r="B176" s="133"/>
      <c r="C176" s="139"/>
      <c r="D176" s="138"/>
      <c r="E176" s="138"/>
      <c r="F176" s="138"/>
      <c r="G176" s="134"/>
      <c r="H176" s="138"/>
      <c r="I176" s="138"/>
      <c r="J176" s="134"/>
      <c r="K176" s="138"/>
      <c r="L176" s="138"/>
      <c r="M176" s="134"/>
      <c r="N176" s="138"/>
      <c r="O176" s="138"/>
      <c r="P176" s="134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K176" s="165"/>
      <c r="AL176" s="133"/>
      <c r="AM176" s="165"/>
      <c r="AN176" s="133"/>
      <c r="AO176" s="133"/>
      <c r="AP176" s="133"/>
      <c r="AQ176" s="133"/>
      <c r="AR176" s="133"/>
      <c r="AS176" s="133"/>
      <c r="AT176" s="133"/>
      <c r="AU176" s="165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4"/>
      <c r="BH176" s="165"/>
    </row>
    <row r="177" spans="3:84" ht="19.5" customHeight="1">
      <c r="C177" s="139"/>
      <c r="D177" s="138"/>
      <c r="E177" s="138"/>
      <c r="F177" s="138"/>
      <c r="G177" s="134"/>
      <c r="H177" s="138"/>
      <c r="I177" s="138"/>
      <c r="J177" s="134"/>
      <c r="K177" s="138"/>
      <c r="L177" s="138"/>
      <c r="M177" s="134"/>
      <c r="N177" s="138"/>
      <c r="O177" s="138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</row>
    <row r="178" spans="3:84" ht="19.5" customHeight="1">
      <c r="C178" s="139"/>
      <c r="D178" s="138"/>
      <c r="E178" s="138"/>
      <c r="F178" s="138"/>
      <c r="G178" s="134"/>
      <c r="H178" s="138"/>
      <c r="I178" s="138"/>
      <c r="J178" s="134"/>
      <c r="K178" s="138"/>
      <c r="L178" s="138"/>
      <c r="M178" s="134"/>
      <c r="N178" s="138"/>
      <c r="O178" s="138"/>
    </row>
    <row r="179" spans="3:84" ht="19.5" customHeight="1">
      <c r="C179" s="139"/>
      <c r="D179" s="138"/>
      <c r="E179" s="138"/>
      <c r="F179" s="138"/>
      <c r="G179" s="134"/>
      <c r="H179" s="138"/>
      <c r="I179" s="138"/>
      <c r="J179" s="134"/>
      <c r="K179" s="138"/>
      <c r="L179" s="138"/>
      <c r="M179" s="134"/>
      <c r="N179" s="138"/>
      <c r="O179" s="138"/>
    </row>
    <row r="180" spans="3:84" ht="19.5" customHeight="1">
      <c r="C180" s="139"/>
      <c r="D180" s="138"/>
      <c r="E180" s="138"/>
      <c r="F180" s="138"/>
      <c r="G180" s="134"/>
      <c r="H180" s="138"/>
      <c r="I180" s="138"/>
      <c r="J180" s="134"/>
      <c r="K180" s="138"/>
      <c r="L180" s="138"/>
      <c r="M180" s="134"/>
      <c r="N180" s="138"/>
      <c r="O180" s="138"/>
    </row>
    <row r="181" spans="3:84" ht="19.5" customHeight="1">
      <c r="C181" s="139"/>
      <c r="D181" s="138"/>
      <c r="E181" s="138"/>
      <c r="F181" s="138"/>
      <c r="G181" s="134"/>
      <c r="H181" s="138"/>
      <c r="I181" s="138"/>
      <c r="J181" s="134"/>
      <c r="K181" s="138"/>
      <c r="L181" s="138"/>
      <c r="M181" s="134"/>
      <c r="N181" s="138"/>
      <c r="O181" s="138"/>
    </row>
    <row r="182" spans="3:84" ht="19.5" customHeight="1">
      <c r="C182" s="139"/>
      <c r="D182" s="138"/>
      <c r="E182" s="138"/>
      <c r="F182" s="138"/>
      <c r="G182" s="134"/>
      <c r="H182" s="138"/>
      <c r="I182" s="138"/>
      <c r="J182" s="134"/>
      <c r="K182" s="138"/>
      <c r="L182" s="138"/>
      <c r="M182" s="134"/>
      <c r="N182" s="138"/>
      <c r="O182" s="138"/>
    </row>
    <row r="183" spans="3:84" ht="19.5" customHeight="1">
      <c r="C183" s="139"/>
      <c r="D183" s="138"/>
      <c r="E183" s="138"/>
      <c r="F183" s="138"/>
      <c r="G183" s="134"/>
      <c r="H183" s="138"/>
      <c r="I183" s="138"/>
      <c r="J183" s="134"/>
      <c r="K183" s="138"/>
      <c r="L183" s="138"/>
      <c r="M183" s="134"/>
      <c r="N183" s="138"/>
      <c r="O183" s="138"/>
    </row>
    <row r="184" spans="3:84" ht="19.5" customHeight="1">
      <c r="C184" s="139"/>
      <c r="D184" s="138"/>
      <c r="E184" s="138"/>
      <c r="F184" s="138"/>
      <c r="G184" s="134"/>
      <c r="H184" s="138"/>
      <c r="I184" s="138"/>
      <c r="J184" s="134"/>
      <c r="K184" s="138"/>
      <c r="L184" s="138"/>
      <c r="M184" s="134"/>
      <c r="N184" s="138"/>
      <c r="O184" s="138"/>
    </row>
    <row r="185" spans="3:84" ht="19.5" customHeight="1">
      <c r="C185" s="139"/>
      <c r="D185" s="138"/>
      <c r="E185" s="138"/>
      <c r="F185" s="138"/>
      <c r="G185" s="134"/>
      <c r="H185" s="138"/>
      <c r="I185" s="138"/>
      <c r="J185" s="134"/>
      <c r="K185" s="138"/>
      <c r="L185" s="138"/>
      <c r="M185" s="134"/>
      <c r="N185" s="138"/>
      <c r="O185" s="138"/>
    </row>
    <row r="186" spans="3:84" ht="19.5" customHeight="1">
      <c r="C186" s="139"/>
      <c r="D186" s="138"/>
      <c r="E186" s="138"/>
      <c r="F186" s="138"/>
      <c r="G186" s="134"/>
      <c r="H186" s="138"/>
      <c r="I186" s="138"/>
      <c r="J186" s="134"/>
      <c r="K186" s="138"/>
      <c r="L186" s="138"/>
      <c r="M186" s="134"/>
      <c r="P186" s="140"/>
    </row>
    <row r="187" spans="3:84" ht="19.5" customHeight="1">
      <c r="C187" s="139"/>
      <c r="D187" s="138"/>
      <c r="E187" s="138"/>
      <c r="F187" s="138"/>
      <c r="G187" s="134"/>
      <c r="H187" s="138"/>
      <c r="I187" s="138"/>
      <c r="J187" s="134"/>
      <c r="K187" s="138"/>
      <c r="L187" s="138"/>
      <c r="M187" s="134"/>
      <c r="P187" s="141"/>
    </row>
    <row r="188" spans="3:84" ht="19.5" customHeight="1">
      <c r="C188" s="162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</row>
    <row r="189" spans="3:84" ht="19.5" customHeight="1">
      <c r="C189" s="162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</row>
  </sheetData>
  <mergeCells count="116">
    <mergeCell ref="A1:AH1"/>
    <mergeCell ref="A8:A9"/>
    <mergeCell ref="B8:B9"/>
    <mergeCell ref="C8:D9"/>
    <mergeCell ref="E8:G8"/>
    <mergeCell ref="H8:J8"/>
    <mergeCell ref="K8:M8"/>
    <mergeCell ref="N8:P8"/>
    <mergeCell ref="R8:R9"/>
    <mergeCell ref="S8:S9"/>
    <mergeCell ref="Y9:AA9"/>
    <mergeCell ref="Y8:AA8"/>
    <mergeCell ref="AB8:AD8"/>
    <mergeCell ref="AE8:AG8"/>
    <mergeCell ref="AB9:AD9"/>
    <mergeCell ref="AE9:AG9"/>
    <mergeCell ref="E9:G9"/>
    <mergeCell ref="H9:J9"/>
    <mergeCell ref="K9:M9"/>
    <mergeCell ref="N9:P9"/>
    <mergeCell ref="V9:X9"/>
    <mergeCell ref="T8:U9"/>
    <mergeCell ref="V8:X8"/>
    <mergeCell ref="BD38:BF38"/>
    <mergeCell ref="R37:R38"/>
    <mergeCell ref="S37:S38"/>
    <mergeCell ref="V37:X37"/>
    <mergeCell ref="Y37:AA37"/>
    <mergeCell ref="AB37:AD37"/>
    <mergeCell ref="AE37:AG37"/>
    <mergeCell ref="V38:X38"/>
    <mergeCell ref="Y38:AA38"/>
    <mergeCell ref="AB38:AD38"/>
    <mergeCell ref="AE38:AG38"/>
    <mergeCell ref="AT37:AT38"/>
    <mergeCell ref="AU37:AW38"/>
    <mergeCell ref="AX37:AZ37"/>
    <mergeCell ref="BA37:BC37"/>
    <mergeCell ref="BD37:BF37"/>
    <mergeCell ref="AX38:AZ38"/>
    <mergeCell ref="BA38:BC38"/>
    <mergeCell ref="T37:U38"/>
    <mergeCell ref="AM8:AO8"/>
    <mergeCell ref="AP8:AR8"/>
    <mergeCell ref="AM9:AO9"/>
    <mergeCell ref="AP9:AR9"/>
    <mergeCell ref="AB60:AD60"/>
    <mergeCell ref="AE60:AG60"/>
    <mergeCell ref="V61:X61"/>
    <mergeCell ref="Y61:AA61"/>
    <mergeCell ref="AB61:AD61"/>
    <mergeCell ref="AE61:AG61"/>
    <mergeCell ref="R60:R61"/>
    <mergeCell ref="S60:S61"/>
    <mergeCell ref="V60:X60"/>
    <mergeCell ref="Y60:AA60"/>
    <mergeCell ref="AB77:AD77"/>
    <mergeCell ref="V78:X78"/>
    <mergeCell ref="Y78:AA78"/>
    <mergeCell ref="AB78:AD78"/>
    <mergeCell ref="Y77:AA77"/>
    <mergeCell ref="T60:U61"/>
    <mergeCell ref="R90:R91"/>
    <mergeCell ref="S90:S91"/>
    <mergeCell ref="V90:X90"/>
    <mergeCell ref="V91:X91"/>
    <mergeCell ref="R77:R78"/>
    <mergeCell ref="S77:S78"/>
    <mergeCell ref="V77:X77"/>
    <mergeCell ref="T77:U78"/>
    <mergeCell ref="T90:U91"/>
    <mergeCell ref="AI1:BG1"/>
    <mergeCell ref="BH1:CF1"/>
    <mergeCell ref="BH8:BH9"/>
    <mergeCell ref="BI8:BI9"/>
    <mergeCell ref="BJ8:BP8"/>
    <mergeCell ref="BQ8:BS8"/>
    <mergeCell ref="BT8:BY8"/>
    <mergeCell ref="BK9:BM9"/>
    <mergeCell ref="BN9:BP9"/>
    <mergeCell ref="BQ9:BS9"/>
    <mergeCell ref="BT9:BV9"/>
    <mergeCell ref="BW9:BY9"/>
    <mergeCell ref="AX9:AZ9"/>
    <mergeCell ref="BA9:BC9"/>
    <mergeCell ref="BD9:BF9"/>
    <mergeCell ref="AV8:AW9"/>
    <mergeCell ref="AX8:AZ8"/>
    <mergeCell ref="BA8:BC8"/>
    <mergeCell ref="BD8:BF8"/>
    <mergeCell ref="AT8:AT9"/>
    <mergeCell ref="AU8:AU9"/>
    <mergeCell ref="AI8:AI9"/>
    <mergeCell ref="AJ8:AJ9"/>
    <mergeCell ref="AK8:AL9"/>
    <mergeCell ref="AT56:AT57"/>
    <mergeCell ref="AU56:AU57"/>
    <mergeCell ref="AV56:AW57"/>
    <mergeCell ref="AX56:AZ56"/>
    <mergeCell ref="AX57:AZ57"/>
    <mergeCell ref="BH54:BH55"/>
    <mergeCell ref="BI54:BI55"/>
    <mergeCell ref="BJ54:BM54"/>
    <mergeCell ref="BN54:BP54"/>
    <mergeCell ref="BK55:BM55"/>
    <mergeCell ref="BN55:BP55"/>
    <mergeCell ref="BI77:BJ78"/>
    <mergeCell ref="BK77:BS77"/>
    <mergeCell ref="BK78:BM78"/>
    <mergeCell ref="BN78:BP78"/>
    <mergeCell ref="BQ78:BS78"/>
    <mergeCell ref="AT65:AT66"/>
    <mergeCell ref="AU65:AV66"/>
    <mergeCell ref="AX65:AZ65"/>
    <mergeCell ref="AX66:AZ66"/>
    <mergeCell ref="BH77:BH78"/>
  </mergeCells>
  <phoneticPr fontId="3"/>
  <printOptions horizontalCentered="1"/>
  <pageMargins left="0" right="0" top="0" bottom="0" header="0" footer="0"/>
  <pageSetup paperSize="9" scale="31" orientation="portrait" r:id="rId1"/>
  <headerFooter alignWithMargins="0"/>
  <colBreaks count="2" manualBreakCount="2">
    <brk id="34" max="116" man="1"/>
    <brk id="59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</vt:i4>
      </vt:variant>
    </vt:vector>
  </HeadingPairs>
  <TitlesOfParts>
    <vt:vector size="16" baseType="lpstr">
      <vt:lpstr>設定</vt:lpstr>
      <vt:lpstr>サイズ一覧(25年）</vt:lpstr>
      <vt:lpstr>EDP</vt:lpstr>
      <vt:lpstr>A表</vt:lpstr>
      <vt:lpstr>&amp;リベート</vt:lpstr>
      <vt:lpstr>倍率</vt:lpstr>
      <vt:lpstr>倍率 (税込み)</vt:lpstr>
      <vt:lpstr>粗利率</vt:lpstr>
      <vt:lpstr>粗利率 (税込み)</vt:lpstr>
      <vt:lpstr>'&amp;リベート'!Print_Area</vt:lpstr>
      <vt:lpstr>A表!Print_Area</vt:lpstr>
      <vt:lpstr>EDP!Print_Area</vt:lpstr>
      <vt:lpstr>粗利率!Print_Area</vt:lpstr>
      <vt:lpstr>'粗利率 (税込み)'!Print_Area</vt:lpstr>
      <vt:lpstr>倍率!Print_Area</vt:lpstr>
      <vt:lpstr>'倍率 (税込み)'!Print_Area</vt:lpstr>
    </vt:vector>
  </TitlesOfParts>
  <Company>横浜ゴム株式会社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y102089</dc:creator>
  <cp:lastModifiedBy>小池 直樹</cp:lastModifiedBy>
  <cp:lastPrinted>2023-05-31T07:13:17Z</cp:lastPrinted>
  <dcterms:created xsi:type="dcterms:W3CDTF">2014-08-02T02:01:24Z</dcterms:created>
  <dcterms:modified xsi:type="dcterms:W3CDTF">2025-08-05T22:47:52Z</dcterms:modified>
</cp:coreProperties>
</file>