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ike19\Desktop\"/>
    </mc:Choice>
  </mc:AlternateContent>
  <xr:revisionPtr revIDLastSave="0" documentId="8_{E12DC67A-85FA-4668-9DB5-303F59EA7C38}" xr6:coauthVersionLast="47" xr6:coauthVersionMax="47" xr10:uidLastSave="{00000000-0000-0000-0000-000000000000}"/>
  <workbookProtection workbookAlgorithmName="SHA-512" workbookHashValue="mnbXos+4rbeZXgskGrIVdPbd8jpMSVX0uDQarYAF4i+hpRHBq58IneH/xR9aS+GLx+fmfD4FO1fO+TEgUYozLg==" workbookSaltValue="T6SmQ2V+fm5jNDb8wZgTDA==" workbookSpinCount="100000" lockStructure="1"/>
  <bookViews>
    <workbookView xWindow="-120" yWindow="450" windowWidth="29040" windowHeight="16950" tabRatio="818" activeTab="1" xr2:uid="{00000000-000D-0000-FFFF-FFFF00000000}"/>
  </bookViews>
  <sheets>
    <sheet name="入力" sheetId="14" r:id="rId1"/>
    <sheet name="全国標準卸価格表" sheetId="1" r:id="rId2"/>
    <sheet name="地区標準卸価格表" sheetId="8" r:id="rId3"/>
    <sheet name="ユーザー別卸価格表" sheetId="9" r:id="rId4"/>
    <sheet name="消費税入り価格_ユーザー別小売(卸)価格試算" sheetId="1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_no1">[1]!_xlbgnm.no1</definedName>
    <definedName name="___no10">[1]!_xlbgnm.no10</definedName>
    <definedName name="___no11">[1]!_xlbgnm.no11</definedName>
    <definedName name="___no12">[1]!_xlbgnm.no12</definedName>
    <definedName name="___no13">[1]!_xlbgnm.no13</definedName>
    <definedName name="___no14">[1]!_xlbgnm.no14</definedName>
    <definedName name="___no15">[1]!_xlbgnm.no15</definedName>
    <definedName name="___no16">[1]!_xlbgnm.no16</definedName>
    <definedName name="___no17">[1]!_xlbgnm.no17</definedName>
    <definedName name="___no18">[1]!_xlbgnm.no18</definedName>
    <definedName name="___no19">[1]!_xlbgnm.no19</definedName>
    <definedName name="___no2">[1]!_xlbgnm.no2</definedName>
    <definedName name="___no20">[1]!_xlbgnm.no20</definedName>
    <definedName name="___no21">[1]!_xlbgnm.no21</definedName>
    <definedName name="___no22">[1]!_xlbgnm.no22</definedName>
    <definedName name="___no23">[1]!_xlbgnm.no23</definedName>
    <definedName name="___no24">[1]!_xlbgnm.no24</definedName>
    <definedName name="___no25">[1]!_xlbgnm.no25</definedName>
    <definedName name="___no26">[1]!_xlbgnm.no26</definedName>
    <definedName name="___no27">[1]!_xlbgnm.no27</definedName>
    <definedName name="___no28">[1]!_xlbgnm.no28</definedName>
    <definedName name="___no29">[1]!_xlbgnm.no29</definedName>
    <definedName name="___no3">[1]!_xlbgnm.no3</definedName>
    <definedName name="___no30">[1]!_xlbgnm.no30</definedName>
    <definedName name="___no31">[1]!_xlbgnm.no31</definedName>
    <definedName name="___no32">[1]!_xlbgnm.no32</definedName>
    <definedName name="___no33">[1]!_xlbgnm.no33</definedName>
    <definedName name="___no34">[1]!_xlbgnm.no34</definedName>
    <definedName name="___no35">[1]!_xlbgnm.no35</definedName>
    <definedName name="___no36">[1]!_xlbgnm.no36</definedName>
    <definedName name="___no37">[1]!_xlbgnm.no37</definedName>
    <definedName name="___no38">[1]!_xlbgnm.no38</definedName>
    <definedName name="___no39">[1]!_xlbgnm.no39</definedName>
    <definedName name="___no4">[1]!_xlbgnm.no4</definedName>
    <definedName name="___no40">[1]!_xlbgnm.no40</definedName>
    <definedName name="___no41">[1]!_xlbgnm.no41</definedName>
    <definedName name="___no42">[1]!_xlbgnm.no42</definedName>
    <definedName name="___no5">[1]!_xlbgnm.no5</definedName>
    <definedName name="___no6">[1]!_xlbgnm.no6</definedName>
    <definedName name="___no7">[1]!_xlbgnm.no7</definedName>
    <definedName name="___no8">[1]!_xlbgnm.no8</definedName>
    <definedName name="___no9">[1]!_xlbgnm.no9</definedName>
    <definedName name="___YH2">#REF!</definedName>
    <definedName name="__123Graph_AGAIHAN" hidden="1">#REF!</definedName>
    <definedName name="__123Graph_AHANBAITEN" hidden="1">#REF!</definedName>
    <definedName name="__123Graph_LBL_AGAIHAN" hidden="1">#REF!</definedName>
    <definedName name="__123Graph_LBL_AHANBAITEN" hidden="1">#REF!</definedName>
    <definedName name="__123Graph_XGAIHAN" hidden="1">#REF!</definedName>
    <definedName name="__123Graph_XHANBAITEN" hidden="1">#REF!</definedName>
    <definedName name="__no1">[1]!_xlbgnm.no1</definedName>
    <definedName name="__no10">[1]!_xlbgnm.no10</definedName>
    <definedName name="__no11">[1]!_xlbgnm.no11</definedName>
    <definedName name="__no12">[1]!_xlbgnm.no12</definedName>
    <definedName name="__no13">[1]!_xlbgnm.no13</definedName>
    <definedName name="__no14">[1]!_xlbgnm.no14</definedName>
    <definedName name="__no15">[1]!_xlbgnm.no15</definedName>
    <definedName name="__no16">[1]!_xlbgnm.no16</definedName>
    <definedName name="__no17">[1]!_xlbgnm.no17</definedName>
    <definedName name="__no18">[1]!_xlbgnm.no18</definedName>
    <definedName name="__no19">[1]!_xlbgnm.no19</definedName>
    <definedName name="__no2">[1]!_xlbgnm.no2</definedName>
    <definedName name="__no20">[1]!_xlbgnm.no20</definedName>
    <definedName name="__no21">[1]!_xlbgnm.no21</definedName>
    <definedName name="__no22">[1]!_xlbgnm.no22</definedName>
    <definedName name="__no23">[1]!_xlbgnm.no23</definedName>
    <definedName name="__no24">[1]!_xlbgnm.no24</definedName>
    <definedName name="__no25">[1]!_xlbgnm.no25</definedName>
    <definedName name="__no26">[1]!_xlbgnm.no26</definedName>
    <definedName name="__no27">[1]!_xlbgnm.no27</definedName>
    <definedName name="__no28">[1]!_xlbgnm.no28</definedName>
    <definedName name="__no29">[1]!_xlbgnm.no29</definedName>
    <definedName name="__no3">[1]!_xlbgnm.no3</definedName>
    <definedName name="__no30">[1]!_xlbgnm.no30</definedName>
    <definedName name="__no31">[1]!_xlbgnm.no31</definedName>
    <definedName name="__no32">[1]!_xlbgnm.no32</definedName>
    <definedName name="__no33">[1]!_xlbgnm.no33</definedName>
    <definedName name="__no34">[1]!_xlbgnm.no34</definedName>
    <definedName name="__no35">[1]!_xlbgnm.no35</definedName>
    <definedName name="__no36">[1]!_xlbgnm.no36</definedName>
    <definedName name="__no37">[1]!_xlbgnm.no37</definedName>
    <definedName name="__no38">[1]!_xlbgnm.no38</definedName>
    <definedName name="__no39">[1]!_xlbgnm.no39</definedName>
    <definedName name="__no4">[1]!_xlbgnm.no4</definedName>
    <definedName name="__no40">[1]!_xlbgnm.no40</definedName>
    <definedName name="__no41">[1]!_xlbgnm.no41</definedName>
    <definedName name="__no42">[1]!_xlbgnm.no42</definedName>
    <definedName name="__no5">[1]!_xlbgnm.no5</definedName>
    <definedName name="__no6">[1]!_xlbgnm.no6</definedName>
    <definedName name="__no7">[1]!_xlbgnm.no7</definedName>
    <definedName name="__no8">[1]!_xlbgnm.no8</definedName>
    <definedName name="__no9">[1]!_xlbgnm.no9</definedName>
    <definedName name="__YH2">#REF!</definedName>
    <definedName name="_1SSリスト__あり">#REF!</definedName>
    <definedName name="_1実データ_本部から_スキャン数_のクロス集計">#REF!</definedName>
    <definedName name="_2実データ_本部から_移動数_のクロス集計1">#REF!</definedName>
    <definedName name="_3実データ_本部からスキャン数_のクロス集計">#REF!</definedName>
    <definedName name="_3商品マスタ_キャンペーン用">#REF!</definedName>
    <definedName name="_Fill" hidden="1">#REF!</definedName>
    <definedName name="_xlnm._FilterDatabase" localSheetId="1" hidden="1">全国標準卸価格表!#REF!</definedName>
    <definedName name="_Key1" hidden="1">[2]ｵｲﾙ!$N$2</definedName>
    <definedName name="_KF2">[3]仕様一覧TP9月度!#REF!</definedName>
    <definedName name="_N8">#REF!</definedName>
    <definedName name="_no1">[1]!_xlbgnm.no1</definedName>
    <definedName name="_no10">[1]!_xlbgnm.no10</definedName>
    <definedName name="_no11">[1]!_xlbgnm.no11</definedName>
    <definedName name="_no12">[1]!_xlbgnm.no12</definedName>
    <definedName name="_no13">[1]!_xlbgnm.no13</definedName>
    <definedName name="_no14">[1]!_xlbgnm.no14</definedName>
    <definedName name="_no15">[1]!_xlbgnm.no15</definedName>
    <definedName name="_no16">[1]!_xlbgnm.no16</definedName>
    <definedName name="_no17">[1]!_xlbgnm.no17</definedName>
    <definedName name="_no18">[1]!_xlbgnm.no18</definedName>
    <definedName name="_no19">[1]!_xlbgnm.no19</definedName>
    <definedName name="_no2">[1]!_xlbgnm.no2</definedName>
    <definedName name="_no20">[1]!_xlbgnm.no20</definedName>
    <definedName name="_no21">[1]!_xlbgnm.no21</definedName>
    <definedName name="_no22">[1]!_xlbgnm.no22</definedName>
    <definedName name="_no23">[1]!_xlbgnm.no23</definedName>
    <definedName name="_no24">[1]!_xlbgnm.no24</definedName>
    <definedName name="_no25">[1]!_xlbgnm.no25</definedName>
    <definedName name="_no26">[1]!_xlbgnm.no26</definedName>
    <definedName name="_no27">[1]!_xlbgnm.no27</definedName>
    <definedName name="_no28">[1]!_xlbgnm.no28</definedName>
    <definedName name="_no29">[1]!_xlbgnm.no29</definedName>
    <definedName name="_no3">[1]!_xlbgnm.no3</definedName>
    <definedName name="_no30">[1]!_xlbgnm.no30</definedName>
    <definedName name="_no31">[1]!_xlbgnm.no31</definedName>
    <definedName name="_no32">[1]!_xlbgnm.no32</definedName>
    <definedName name="_no33">[1]!_xlbgnm.no33</definedName>
    <definedName name="_no34">[1]!_xlbgnm.no34</definedName>
    <definedName name="_no35">[1]!_xlbgnm.no35</definedName>
    <definedName name="_no36">[1]!_xlbgnm.no36</definedName>
    <definedName name="_no37">[1]!_xlbgnm.no37</definedName>
    <definedName name="_no38">[1]!_xlbgnm.no38</definedName>
    <definedName name="_no39">[1]!_xlbgnm.no39</definedName>
    <definedName name="_no4">[1]!_xlbgnm.no4</definedName>
    <definedName name="_no40">[1]!_xlbgnm.no40</definedName>
    <definedName name="_no41">[1]!_xlbgnm.no41</definedName>
    <definedName name="_no42">[1]!_xlbgnm.no42</definedName>
    <definedName name="_no5">[1]!_xlbgnm.no5</definedName>
    <definedName name="_no6">[1]!_xlbgnm.no6</definedName>
    <definedName name="_no7">[1]!_xlbgnm.no7</definedName>
    <definedName name="_no8">[1]!_xlbgnm.no8</definedName>
    <definedName name="_no9">[1]!_xlbgnm.no9</definedName>
    <definedName name="_oe1">[3]仕様一覧TP9月度!#REF!</definedName>
    <definedName name="_Order1" hidden="1">255</definedName>
    <definedName name="_Order2" hidden="1">255</definedName>
    <definedName name="_Sort" hidden="1">#REF!</definedName>
    <definedName name="_YH2">#REF!</definedName>
    <definedName name="\a">[4]Ｔ店!#REF!</definedName>
    <definedName name="A">#REF!</definedName>
    <definedName name="a2s">[3]仕様一覧TP9月度!#REF!</definedName>
    <definedName name="aaa">#REF!</definedName>
    <definedName name="as">[3]仕様一覧SP9月末!#REF!</definedName>
    <definedName name="asc">#REF!</definedName>
    <definedName name="A単でーた">[5]データ!$A:$E</definedName>
    <definedName name="C_1">#N/A</definedName>
    <definedName name="C_2">#N/A</definedName>
    <definedName name="D_BO_P">#N/A</definedName>
    <definedName name="DLRｺｰﾄﾞ">#REF!</definedName>
    <definedName name="HANNI">#N/A</definedName>
    <definedName name="HYW00005_DAT">#REF!</definedName>
    <definedName name="HYW00006_DAT">#REF!</definedName>
    <definedName name="HYW00007_DAT">#REF!</definedName>
    <definedName name="HYW00008_DAT">#REF!</definedName>
    <definedName name="i08上">"\\Tmc03fs11\US\共有ﾃﾞｨﾚｸﾄﾘ\用品販売室\販売企画文\年計関連\08年当初年計\用品\品目別ﾃﾞｰﾀ\08年当初年計【ﾅﾋﾞOP･ITS】.xls!i08上"</definedName>
    <definedName name="ImportNewQ_BO2_">#REF!</definedName>
    <definedName name="JISSEKI">#REF!</definedName>
    <definedName name="JOUKEN">#N/A</definedName>
    <definedName name="ki">#REF!</definedName>
    <definedName name="KUBUN">[6]ｸﾗｯﾁｶﾊﾞｰ!#REF!</definedName>
    <definedName name="K福井">#REF!</definedName>
    <definedName name="K福島">#REF!</definedName>
    <definedName name="LLC金92">#N/A</definedName>
    <definedName name="LLC数92">#N/A</definedName>
    <definedName name="mail">[1]!mail</definedName>
    <definedName name="N8H">#REF!</definedName>
    <definedName name="O_1">#REF!</definedName>
    <definedName name="O_2">#REF!</definedName>
    <definedName name="O_3">#REF!</definedName>
    <definedName name="_xlnm.Print_Area" localSheetId="3">ユーザー別卸価格表!$A$1:$AM$72</definedName>
    <definedName name="_xlnm.Print_Area" localSheetId="4">'消費税入り価格_ユーザー別小売(卸)価格試算'!$A$1:$AM$72</definedName>
    <definedName name="_xlnm.Print_Area" localSheetId="1">全国標準卸価格表!$A$1:$AM$72</definedName>
    <definedName name="_xlnm.Print_Area" localSheetId="2">地区標準卸価格表!$A$1:$AM$72</definedName>
    <definedName name="_xlnm.Print_Area">#REF!</definedName>
    <definedName name="Print_Area_MI">#REF!</definedName>
    <definedName name="Q_CPU負荷_SPACPU_">#REF!</definedName>
    <definedName name="Q_DISK負荷_SPALCL_">#REF!</definedName>
    <definedName name="Q_メモリ利用状況_GPMSMEM_">#REF!</definedName>
    <definedName name="Q_共用ﾊﾞｯﾌｧ_GPMSRDBT_">#REF!</definedName>
    <definedName name="qqq">#REF!</definedName>
    <definedName name="RE">#REF!</definedName>
    <definedName name="Record3">[7]!Record3</definedName>
    <definedName name="s">[3]仕様一覧SP9月末!#REF!</definedName>
    <definedName name="S_1">#REF!</definedName>
    <definedName name="S_2">#REF!</definedName>
    <definedName name="S_3">#REF!</definedName>
    <definedName name="SUUKIN">#REF!</definedName>
    <definedName name="V">[3]仕様一覧SP9月末!#REF!</definedName>
    <definedName name="van_00">[8]比較!$A$1:$B$43</definedName>
    <definedName name="van_01">#REF!</definedName>
    <definedName name="VIEW_1">#REF!</definedName>
    <definedName name="VIEW_2">#REF!</definedName>
    <definedName name="クエリー1">#REF!</definedName>
    <definedName name="ｼｬｼ金92">#N/A</definedName>
    <definedName name="ちぬ">#REF!</definedName>
    <definedName name="印刷">[1]!印刷</definedName>
    <definedName name="基準">[9]WFCU!$O$5:$O$66</definedName>
    <definedName name="月報">[10]!月報</definedName>
    <definedName name="検索">[11]!検索</definedName>
    <definedName name="取引先住所録">#REF!</definedName>
    <definedName name="商品マスタ">#REF!</definedName>
    <definedName name="消費税">[12]基礎情報入力!$B$29</definedName>
    <definedName name="状況" hidden="1">#REF!</definedName>
    <definedName name="抽出商品マスタ">#REF!</definedName>
    <definedName name="発注書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9" i="9" l="1"/>
  <c r="Z29" i="11"/>
  <c r="Z29" i="8"/>
  <c r="Z13" i="9"/>
  <c r="Z13" i="11"/>
  <c r="Z13" i="8"/>
  <c r="AA13" i="8"/>
  <c r="AB13" i="8"/>
  <c r="AC13" i="8"/>
  <c r="AC13" i="9" s="1"/>
  <c r="AC13" i="11" s="1"/>
  <c r="AD13" i="8"/>
  <c r="AE13" i="8"/>
  <c r="AA13" i="9"/>
  <c r="AB13" i="9"/>
  <c r="AD13" i="9"/>
  <c r="AE13" i="9"/>
  <c r="AA13" i="11"/>
  <c r="AB13" i="11"/>
  <c r="AD13" i="11"/>
  <c r="AE13" i="11"/>
  <c r="AC29" i="8"/>
  <c r="AC29" i="9" s="1"/>
  <c r="AC29" i="11" s="1"/>
  <c r="AB29" i="11"/>
  <c r="AB29" i="9"/>
  <c r="AB29" i="8"/>
  <c r="AA29" i="11"/>
  <c r="AA29" i="9"/>
  <c r="AA29" i="8"/>
  <c r="AD29" i="8"/>
  <c r="AE29" i="8"/>
  <c r="AD29" i="9"/>
  <c r="AE29" i="9"/>
  <c r="AD29" i="11"/>
  <c r="AE29" i="11"/>
  <c r="G45" i="8"/>
  <c r="G45" i="9"/>
  <c r="G45" i="11"/>
  <c r="K57" i="8"/>
  <c r="K57" i="9"/>
  <c r="K57" i="11"/>
  <c r="G59" i="8"/>
  <c r="G59" i="9"/>
  <c r="G59" i="11"/>
  <c r="K59" i="8"/>
  <c r="K59" i="9"/>
  <c r="K59" i="11"/>
  <c r="Y37" i="8" l="1"/>
  <c r="Y37" i="9"/>
  <c r="Y37" i="11"/>
  <c r="M21" i="8"/>
  <c r="N21" i="9"/>
  <c r="M21" i="9"/>
  <c r="N21" i="11"/>
  <c r="M21" i="11"/>
  <c r="N19" i="9"/>
  <c r="N19" i="11"/>
  <c r="N14" i="9"/>
  <c r="N14" i="11"/>
  <c r="B49" i="8"/>
  <c r="B49" i="9"/>
  <c r="B49" i="11"/>
  <c r="B11" i="8"/>
  <c r="B11" i="9"/>
  <c r="B11" i="11"/>
  <c r="AC71" i="8"/>
  <c r="AC71" i="9" s="1"/>
  <c r="AC71" i="11" s="1"/>
  <c r="AC70" i="8"/>
  <c r="AC70" i="9" s="1"/>
  <c r="AC70" i="11" s="1"/>
  <c r="AC69" i="8"/>
  <c r="AC69" i="9" s="1"/>
  <c r="AC69" i="11" s="1"/>
  <c r="AC68" i="8"/>
  <c r="AC68" i="9" s="1"/>
  <c r="AC68" i="11" s="1"/>
  <c r="AC67" i="8"/>
  <c r="AC67" i="9" s="1"/>
  <c r="AC67" i="11" s="1"/>
  <c r="AC66" i="8"/>
  <c r="AC66" i="9" s="1"/>
  <c r="AC66" i="11" s="1"/>
  <c r="AC65" i="8"/>
  <c r="AC65" i="9" s="1"/>
  <c r="AC65" i="11" s="1"/>
  <c r="AC64" i="8"/>
  <c r="AC64" i="9" s="1"/>
  <c r="AC64" i="11" s="1"/>
  <c r="AC63" i="8"/>
  <c r="AC63" i="9" s="1"/>
  <c r="AC63" i="11" s="1"/>
  <c r="AC62" i="8"/>
  <c r="AC62" i="9" s="1"/>
  <c r="AC62" i="11" s="1"/>
  <c r="AC61" i="8"/>
  <c r="AC61" i="9" s="1"/>
  <c r="AC61" i="11" s="1"/>
  <c r="AC60" i="8"/>
  <c r="AC60" i="9" s="1"/>
  <c r="AC60" i="11" s="1"/>
  <c r="AC59" i="8"/>
  <c r="AC59" i="9" s="1"/>
  <c r="AC59" i="11" s="1"/>
  <c r="AC58" i="8"/>
  <c r="AC58" i="9" s="1"/>
  <c r="AC58" i="11" s="1"/>
  <c r="AC57" i="8"/>
  <c r="AC57" i="9" s="1"/>
  <c r="AC57" i="11" s="1"/>
  <c r="AC56" i="8"/>
  <c r="AC56" i="9" s="1"/>
  <c r="AC56" i="11" s="1"/>
  <c r="AC55" i="8"/>
  <c r="AC55" i="9" s="1"/>
  <c r="AC55" i="11" s="1"/>
  <c r="AB71" i="8"/>
  <c r="AB70" i="8"/>
  <c r="AB69" i="8"/>
  <c r="AB68" i="8"/>
  <c r="AB67" i="8"/>
  <c r="AB66" i="8"/>
  <c r="AB65" i="8"/>
  <c r="AB64" i="8"/>
  <c r="AB63" i="8"/>
  <c r="AB62" i="8"/>
  <c r="AB61" i="8"/>
  <c r="AB60" i="8"/>
  <c r="AB59" i="8"/>
  <c r="AB58" i="8"/>
  <c r="AB57" i="8"/>
  <c r="AB56" i="8"/>
  <c r="AB55" i="8"/>
  <c r="AB71" i="9"/>
  <c r="AB70" i="9"/>
  <c r="AB69" i="9"/>
  <c r="AB68" i="9"/>
  <c r="AB67" i="9"/>
  <c r="AB66" i="9"/>
  <c r="AB65" i="9"/>
  <c r="AB64" i="9"/>
  <c r="AB63" i="9"/>
  <c r="AB62" i="9"/>
  <c r="AB61" i="9"/>
  <c r="AB60" i="9"/>
  <c r="AB59" i="9"/>
  <c r="AB58" i="9"/>
  <c r="AB57" i="9"/>
  <c r="AB56" i="9"/>
  <c r="AB55" i="9"/>
  <c r="AB71" i="11"/>
  <c r="AB70" i="11"/>
  <c r="AB69" i="11"/>
  <c r="AB68" i="11"/>
  <c r="AB67" i="11"/>
  <c r="AB66" i="11"/>
  <c r="AB65" i="11"/>
  <c r="AB64" i="11"/>
  <c r="AB63" i="11"/>
  <c r="AB62" i="11"/>
  <c r="AB61" i="11"/>
  <c r="AB60" i="11"/>
  <c r="AB59" i="11"/>
  <c r="AB58" i="11"/>
  <c r="AB57" i="11"/>
  <c r="AB56" i="11"/>
  <c r="AB55" i="11"/>
  <c r="AK70" i="9"/>
  <c r="AK69" i="9"/>
  <c r="AK68" i="9"/>
  <c r="AK67" i="9"/>
  <c r="AK66" i="9"/>
  <c r="AK65" i="9"/>
  <c r="AK70" i="11"/>
  <c r="AK69" i="11"/>
  <c r="AK68" i="11"/>
  <c r="AK67" i="11"/>
  <c r="AK66" i="11"/>
  <c r="AK65" i="11"/>
  <c r="AK55" i="9"/>
  <c r="AK55" i="11"/>
  <c r="AK44" i="8"/>
  <c r="AK44" i="9" s="1"/>
  <c r="AK44" i="11" s="1"/>
  <c r="AK43" i="8"/>
  <c r="AK43" i="9" s="1"/>
  <c r="AK43" i="11" s="1"/>
  <c r="AK42" i="8"/>
  <c r="AK42" i="9" s="1"/>
  <c r="AK42" i="11" s="1"/>
  <c r="AK41" i="8"/>
  <c r="AK41" i="9" s="1"/>
  <c r="AK41" i="11" s="1"/>
  <c r="AK40" i="8"/>
  <c r="AK40" i="9" s="1"/>
  <c r="AK40" i="11" s="1"/>
  <c r="AK39" i="8"/>
  <c r="AK39" i="9" s="1"/>
  <c r="AK39" i="11" s="1"/>
  <c r="AK38" i="8"/>
  <c r="AK38" i="9" s="1"/>
  <c r="AK38" i="11" s="1"/>
  <c r="AK37" i="8"/>
  <c r="AK37" i="9" s="1"/>
  <c r="AK37" i="11" s="1"/>
  <c r="AK36" i="8"/>
  <c r="AK36" i="9" s="1"/>
  <c r="AK36" i="11" s="1"/>
  <c r="AK35" i="8"/>
  <c r="AK35" i="9" s="1"/>
  <c r="AK35" i="11" s="1"/>
  <c r="AK34" i="8"/>
  <c r="AK34" i="9" s="1"/>
  <c r="AK34" i="11" s="1"/>
  <c r="AK33" i="8"/>
  <c r="AK33" i="9" s="1"/>
  <c r="AK33" i="11" s="1"/>
  <c r="AK32" i="8"/>
  <c r="AK32" i="9" s="1"/>
  <c r="AK32" i="11" s="1"/>
  <c r="AK31" i="8"/>
  <c r="AK31" i="9" s="1"/>
  <c r="AK31" i="11" s="1"/>
  <c r="AK30" i="8"/>
  <c r="AK30" i="9" s="1"/>
  <c r="AK30" i="11" s="1"/>
  <c r="AK29" i="8"/>
  <c r="AK29" i="9" s="1"/>
  <c r="AK29" i="11" s="1"/>
  <c r="AK28" i="8"/>
  <c r="AK28" i="9" s="1"/>
  <c r="AK28" i="11" s="1"/>
  <c r="AK27" i="8"/>
  <c r="AK27" i="9" s="1"/>
  <c r="AK27" i="11" s="1"/>
  <c r="AK26" i="8"/>
  <c r="AK26" i="9" s="1"/>
  <c r="AK26" i="11" s="1"/>
  <c r="AK25" i="8"/>
  <c r="AK25" i="9" s="1"/>
  <c r="AK25" i="11" s="1"/>
  <c r="AK24" i="8"/>
  <c r="AK24" i="9" s="1"/>
  <c r="AK24" i="11" s="1"/>
  <c r="AK23" i="8"/>
  <c r="AK23" i="9" s="1"/>
  <c r="AK23" i="11" s="1"/>
  <c r="AK22" i="8"/>
  <c r="AK22" i="9" s="1"/>
  <c r="AK22" i="11" s="1"/>
  <c r="AK21" i="8"/>
  <c r="AK21" i="9" s="1"/>
  <c r="AK21" i="11" s="1"/>
  <c r="AK20" i="8"/>
  <c r="AK20" i="9" s="1"/>
  <c r="AK20" i="11" s="1"/>
  <c r="AK19" i="8"/>
  <c r="AK19" i="9" s="1"/>
  <c r="AK19" i="11" s="1"/>
  <c r="AK18" i="8"/>
  <c r="AK18" i="9" s="1"/>
  <c r="AK18" i="11" s="1"/>
  <c r="AK17" i="8"/>
  <c r="AK17" i="9" s="1"/>
  <c r="AK17" i="11" s="1"/>
  <c r="AK16" i="8"/>
  <c r="AK16" i="9" s="1"/>
  <c r="AK16" i="11" s="1"/>
  <c r="AK15" i="8"/>
  <c r="AK15" i="9" s="1"/>
  <c r="AK15" i="11" s="1"/>
  <c r="AK14" i="8"/>
  <c r="AK14" i="9" s="1"/>
  <c r="AK14" i="11" s="1"/>
  <c r="AK13" i="8"/>
  <c r="AK13" i="9" s="1"/>
  <c r="AK13" i="11" s="1"/>
  <c r="AK12" i="8"/>
  <c r="AK12" i="9" s="1"/>
  <c r="AK12" i="11" s="1"/>
  <c r="AK11" i="8"/>
  <c r="AK11" i="9" s="1"/>
  <c r="AK11" i="11" s="1"/>
  <c r="AK10" i="8"/>
  <c r="AK10" i="9" s="1"/>
  <c r="AK10" i="11" s="1"/>
  <c r="AK9" i="8"/>
  <c r="AK9" i="9" s="1"/>
  <c r="AK9" i="11" s="1"/>
  <c r="AK8" i="8"/>
  <c r="AK8" i="9" s="1"/>
  <c r="AK8" i="11" s="1"/>
  <c r="AK7" i="8"/>
  <c r="AK7" i="9" s="1"/>
  <c r="AK7" i="11" s="1"/>
  <c r="AM55" i="11"/>
  <c r="AM17" i="11"/>
  <c r="AM18" i="11"/>
  <c r="AM20" i="11"/>
  <c r="AM55" i="9"/>
  <c r="AM17" i="9"/>
  <c r="AM18" i="9"/>
  <c r="AM20" i="9"/>
  <c r="AM55" i="8"/>
  <c r="AM66" i="9" l="1"/>
  <c r="AM67" i="9"/>
  <c r="AM68" i="9"/>
  <c r="AM69" i="9"/>
  <c r="AM70" i="9"/>
  <c r="AM65" i="9"/>
  <c r="AM66" i="8"/>
  <c r="AM67" i="8"/>
  <c r="AM68" i="8"/>
  <c r="AM69" i="8"/>
  <c r="AM70" i="8"/>
  <c r="AM65" i="8"/>
  <c r="D9" i="8" l="1"/>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41" i="11"/>
  <c r="D42" i="11"/>
  <c r="D43" i="11"/>
  <c r="D44" i="11"/>
  <c r="D45" i="11"/>
  <c r="D46" i="11"/>
  <c r="D47" i="11"/>
  <c r="D48" i="11"/>
  <c r="D49" i="11"/>
  <c r="D50" i="11"/>
  <c r="D51" i="11"/>
  <c r="D52" i="11"/>
  <c r="D53" i="11"/>
  <c r="D54" i="11"/>
  <c r="D55" i="11"/>
  <c r="D56" i="11"/>
  <c r="D57" i="11"/>
  <c r="D58" i="11"/>
  <c r="AA8" i="8"/>
  <c r="AA9" i="8"/>
  <c r="AA10" i="8"/>
  <c r="AA8" i="9"/>
  <c r="AA9" i="9"/>
  <c r="AA10" i="9"/>
  <c r="AA8" i="11"/>
  <c r="AA9" i="11"/>
  <c r="AA10" i="11"/>
  <c r="AA7" i="11"/>
  <c r="AA7" i="9"/>
  <c r="AA7" i="8"/>
  <c r="AB8" i="11"/>
  <c r="AD8" i="11"/>
  <c r="AE8" i="11"/>
  <c r="AB9" i="11"/>
  <c r="AD9" i="11"/>
  <c r="AB8" i="9"/>
  <c r="AD8" i="9"/>
  <c r="AE8" i="9"/>
  <c r="AB9" i="9"/>
  <c r="AD9" i="9"/>
  <c r="AB8" i="8"/>
  <c r="AC8" i="8"/>
  <c r="AC8" i="9" s="1"/>
  <c r="AC8" i="11" s="1"/>
  <c r="AD8" i="8"/>
  <c r="AE8" i="8"/>
  <c r="AB9" i="8"/>
  <c r="AC9" i="8"/>
  <c r="AC9" i="9" s="1"/>
  <c r="AC9" i="11" s="1"/>
  <c r="AD9" i="8"/>
  <c r="C15" i="11"/>
  <c r="C16" i="11"/>
  <c r="C15" i="9"/>
  <c r="C16" i="9"/>
  <c r="C15" i="8"/>
  <c r="C16" i="8"/>
  <c r="D16" i="11"/>
  <c r="F16" i="11"/>
  <c r="H16" i="11"/>
  <c r="I16" i="11"/>
  <c r="J16" i="11"/>
  <c r="K16" i="11"/>
  <c r="F16" i="9"/>
  <c r="H16" i="9"/>
  <c r="I16" i="9"/>
  <c r="J16" i="9"/>
  <c r="K16" i="9"/>
  <c r="E16" i="8"/>
  <c r="E16" i="9" s="1"/>
  <c r="E16" i="11" s="1"/>
  <c r="F16" i="8"/>
  <c r="H16" i="8"/>
  <c r="I16" i="8"/>
  <c r="J16" i="8"/>
  <c r="K16" i="8"/>
  <c r="C9" i="11" l="1"/>
  <c r="C10" i="11"/>
  <c r="C11" i="11"/>
  <c r="C12" i="11"/>
  <c r="C13" i="11"/>
  <c r="C14" i="11"/>
  <c r="C17" i="11"/>
  <c r="C18" i="11"/>
  <c r="C19" i="11"/>
  <c r="C20" i="11"/>
  <c r="C21" i="11"/>
  <c r="C22" i="11"/>
  <c r="C23" i="11"/>
  <c r="C24" i="11"/>
  <c r="C25" i="11"/>
  <c r="C26" i="11"/>
  <c r="C27" i="11"/>
  <c r="C28" i="11"/>
  <c r="C29" i="11"/>
  <c r="C30" i="11"/>
  <c r="C31" i="11"/>
  <c r="C32" i="11"/>
  <c r="C33" i="11"/>
  <c r="C34" i="11"/>
  <c r="C35" i="11"/>
  <c r="C36" i="11"/>
  <c r="C37" i="11"/>
  <c r="C38" i="11"/>
  <c r="C39" i="11"/>
  <c r="C40" i="11"/>
  <c r="C42" i="11"/>
  <c r="C43" i="11"/>
  <c r="C44" i="11"/>
  <c r="C45" i="11"/>
  <c r="C46" i="11"/>
  <c r="C47" i="11"/>
  <c r="C48" i="11"/>
  <c r="C49" i="11"/>
  <c r="C50" i="11"/>
  <c r="C51" i="11"/>
  <c r="C52" i="11"/>
  <c r="C53" i="11"/>
  <c r="C54" i="11"/>
  <c r="C55" i="11"/>
  <c r="C56" i="11"/>
  <c r="C58" i="11"/>
  <c r="C59" i="11"/>
  <c r="C60" i="11"/>
  <c r="C61" i="11"/>
  <c r="C62"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C9" i="9"/>
  <c r="C10" i="9"/>
  <c r="C11" i="9"/>
  <c r="C12" i="9"/>
  <c r="C13" i="9"/>
  <c r="C14" i="9"/>
  <c r="C17" i="9"/>
  <c r="C18" i="9"/>
  <c r="C19" i="9"/>
  <c r="C20" i="9"/>
  <c r="C21" i="9"/>
  <c r="C22" i="9"/>
  <c r="C23" i="9"/>
  <c r="C24" i="9"/>
  <c r="C25" i="9"/>
  <c r="C26" i="9"/>
  <c r="C27" i="9"/>
  <c r="C28" i="9"/>
  <c r="C29" i="9"/>
  <c r="C30" i="9"/>
  <c r="C31" i="9"/>
  <c r="C32" i="9"/>
  <c r="C33" i="9"/>
  <c r="C34" i="9"/>
  <c r="C35" i="9"/>
  <c r="C36" i="9"/>
  <c r="C37" i="9"/>
  <c r="C38" i="9"/>
  <c r="C39" i="9"/>
  <c r="C40" i="9"/>
  <c r="C42" i="9"/>
  <c r="C43" i="9"/>
  <c r="C44" i="9"/>
  <c r="C45" i="9"/>
  <c r="C46" i="9"/>
  <c r="C47" i="9"/>
  <c r="C48" i="9"/>
  <c r="C49" i="9"/>
  <c r="C50" i="9"/>
  <c r="C51" i="9"/>
  <c r="C52" i="9"/>
  <c r="C53" i="9"/>
  <c r="C54" i="9"/>
  <c r="C55" i="9"/>
  <c r="C56" i="9"/>
  <c r="C58" i="9"/>
  <c r="C59" i="9"/>
  <c r="C60" i="9"/>
  <c r="C61" i="9"/>
  <c r="C62" i="9"/>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C9" i="8"/>
  <c r="C10" i="8"/>
  <c r="C11" i="8"/>
  <c r="C12" i="8"/>
  <c r="C13" i="8"/>
  <c r="C14" i="8"/>
  <c r="C17" i="8"/>
  <c r="C18" i="8"/>
  <c r="C19" i="8"/>
  <c r="C20" i="8"/>
  <c r="C21" i="8"/>
  <c r="C22" i="8"/>
  <c r="C23" i="8"/>
  <c r="C24" i="8"/>
  <c r="C25" i="8"/>
  <c r="C26" i="8"/>
  <c r="C27" i="8"/>
  <c r="C28" i="8"/>
  <c r="C29" i="8"/>
  <c r="C30" i="8"/>
  <c r="C31" i="8"/>
  <c r="C32" i="8"/>
  <c r="C33" i="8"/>
  <c r="C34" i="8"/>
  <c r="C35" i="8"/>
  <c r="C36" i="8"/>
  <c r="C37" i="8"/>
  <c r="C38" i="8"/>
  <c r="C39" i="8"/>
  <c r="C40" i="8"/>
  <c r="C42" i="8"/>
  <c r="C43" i="8"/>
  <c r="C44" i="8"/>
  <c r="C45" i="8"/>
  <c r="C46" i="8"/>
  <c r="C47" i="8"/>
  <c r="C48" i="8"/>
  <c r="C49" i="8"/>
  <c r="C50" i="8"/>
  <c r="C51" i="8"/>
  <c r="C52" i="8"/>
  <c r="C53" i="8"/>
  <c r="C54" i="8"/>
  <c r="C55" i="8"/>
  <c r="C56" i="8"/>
  <c r="C58" i="8"/>
  <c r="C59" i="8"/>
  <c r="C60" i="8"/>
  <c r="C61" i="8"/>
  <c r="C62" i="8"/>
  <c r="C8" i="9"/>
  <c r="C8" i="11"/>
  <c r="C8" i="8"/>
  <c r="O8" i="9"/>
  <c r="O8" i="11"/>
  <c r="O8" i="8"/>
  <c r="AA11" i="11"/>
  <c r="AA12" i="11"/>
  <c r="AA14" i="11"/>
  <c r="AA15" i="11"/>
  <c r="AA16" i="11"/>
  <c r="AA17" i="11"/>
  <c r="AA18" i="11"/>
  <c r="AA19" i="11"/>
  <c r="AA20" i="11"/>
  <c r="AA21" i="11"/>
  <c r="AA22" i="11"/>
  <c r="AA23" i="11"/>
  <c r="AA24" i="11"/>
  <c r="AA25" i="11"/>
  <c r="AA26" i="11"/>
  <c r="AA27" i="11"/>
  <c r="AA28" i="11"/>
  <c r="AA30" i="11"/>
  <c r="AA31" i="11"/>
  <c r="AA32" i="11"/>
  <c r="AA33" i="11"/>
  <c r="AA34" i="11"/>
  <c r="AA35" i="11"/>
  <c r="AA36" i="11"/>
  <c r="AA37" i="11"/>
  <c r="AA38" i="11"/>
  <c r="AA39" i="11"/>
  <c r="AA40" i="11"/>
  <c r="AA41" i="11"/>
  <c r="AA42" i="11"/>
  <c r="AA43" i="11"/>
  <c r="AA44" i="11"/>
  <c r="AA45" i="11"/>
  <c r="AA46" i="11"/>
  <c r="AA47" i="11"/>
  <c r="AA48" i="11"/>
  <c r="AA49" i="11"/>
  <c r="AA50" i="11"/>
  <c r="AL66" i="11"/>
  <c r="AM66" i="11"/>
  <c r="AL67" i="11"/>
  <c r="AM67" i="11"/>
  <c r="AL68" i="11"/>
  <c r="AM68" i="11"/>
  <c r="AL69" i="11"/>
  <c r="AM69" i="11"/>
  <c r="AL70" i="11"/>
  <c r="AM70" i="11"/>
  <c r="AL55" i="11"/>
  <c r="AL55" i="9"/>
  <c r="AL66" i="8"/>
  <c r="AL67" i="8"/>
  <c r="AL68" i="8"/>
  <c r="AL69" i="8"/>
  <c r="AL70" i="8"/>
  <c r="AL55" i="8"/>
  <c r="AL65" i="9"/>
  <c r="AM65" i="11"/>
  <c r="AL65" i="11"/>
  <c r="AL65" i="8"/>
  <c r="AM44" i="8"/>
  <c r="AL44" i="8"/>
  <c r="AM43" i="8"/>
  <c r="AL43" i="8"/>
  <c r="AM42" i="8"/>
  <c r="AL42" i="8"/>
  <c r="AM41" i="8"/>
  <c r="AL41" i="8"/>
  <c r="AM40" i="8"/>
  <c r="AL40" i="8"/>
  <c r="AM39" i="8"/>
  <c r="AL39" i="8"/>
  <c r="AM38" i="8"/>
  <c r="AL38" i="8"/>
  <c r="AM37" i="8"/>
  <c r="AL37" i="8"/>
  <c r="AM36" i="8"/>
  <c r="AL36" i="8"/>
  <c r="AM35" i="8"/>
  <c r="AL35" i="8"/>
  <c r="AM34" i="8"/>
  <c r="AL34" i="8"/>
  <c r="AM33" i="8"/>
  <c r="AL33" i="8"/>
  <c r="AM32" i="8"/>
  <c r="AL32" i="8"/>
  <c r="AM31" i="8"/>
  <c r="AL31" i="8"/>
  <c r="AM30" i="8"/>
  <c r="AL30" i="8"/>
  <c r="AM29" i="8"/>
  <c r="AL29" i="8"/>
  <c r="AM28" i="8"/>
  <c r="AL28" i="8"/>
  <c r="AM27" i="8"/>
  <c r="AL27" i="8"/>
  <c r="AM26" i="8"/>
  <c r="AL26" i="8"/>
  <c r="AM25" i="8"/>
  <c r="AL25" i="8"/>
  <c r="AM24" i="8"/>
  <c r="AL24" i="8"/>
  <c r="AM23" i="8"/>
  <c r="AL23" i="8"/>
  <c r="AM22" i="8"/>
  <c r="AL22" i="8"/>
  <c r="AM21" i="8"/>
  <c r="AL21" i="8"/>
  <c r="AM20" i="8"/>
  <c r="AL20" i="8"/>
  <c r="AL19" i="8"/>
  <c r="AM18" i="8"/>
  <c r="AL18" i="8"/>
  <c r="AM17" i="8"/>
  <c r="AL17" i="8"/>
  <c r="AM16" i="8"/>
  <c r="AL16" i="8"/>
  <c r="AM15" i="8"/>
  <c r="AL15" i="8"/>
  <c r="AM14" i="8"/>
  <c r="AL14" i="8"/>
  <c r="AM13" i="8"/>
  <c r="AL13" i="8"/>
  <c r="AM12" i="8"/>
  <c r="AL12" i="8"/>
  <c r="AM11" i="8"/>
  <c r="AL11" i="8"/>
  <c r="AM10" i="8"/>
  <c r="AL10" i="8"/>
  <c r="AM9" i="8"/>
  <c r="AL9" i="8"/>
  <c r="AM8" i="8"/>
  <c r="AL8" i="8"/>
  <c r="AM7" i="8"/>
  <c r="AL7" i="8"/>
  <c r="AM44" i="9"/>
  <c r="AL44" i="9"/>
  <c r="AM43" i="9"/>
  <c r="AL43" i="9"/>
  <c r="AM42" i="9"/>
  <c r="AL42" i="9"/>
  <c r="AM41" i="9"/>
  <c r="AL41" i="9"/>
  <c r="AM40" i="9"/>
  <c r="AL40" i="9"/>
  <c r="AM39" i="9"/>
  <c r="AL39" i="9"/>
  <c r="AM38" i="9"/>
  <c r="AL38" i="9"/>
  <c r="AM37" i="9"/>
  <c r="AL37" i="9"/>
  <c r="AM36" i="9"/>
  <c r="AL36" i="9"/>
  <c r="AM35" i="9"/>
  <c r="AL35" i="9"/>
  <c r="AM34" i="9"/>
  <c r="AL34" i="9"/>
  <c r="AM33" i="9"/>
  <c r="AL33" i="9"/>
  <c r="AM32" i="9"/>
  <c r="AL32" i="9"/>
  <c r="AM31" i="9"/>
  <c r="AL31" i="9"/>
  <c r="AM30" i="9"/>
  <c r="AL30" i="9"/>
  <c r="AM29" i="9"/>
  <c r="AL29" i="9"/>
  <c r="AM28" i="9"/>
  <c r="AL28" i="9"/>
  <c r="AM27" i="9"/>
  <c r="AL27" i="9"/>
  <c r="AM26" i="9"/>
  <c r="AL26" i="9"/>
  <c r="AM25" i="9"/>
  <c r="AL25" i="9"/>
  <c r="AM24" i="9"/>
  <c r="AL24" i="9"/>
  <c r="AM23" i="9"/>
  <c r="AL23" i="9"/>
  <c r="AM22" i="9"/>
  <c r="AL22" i="9"/>
  <c r="AM21" i="9"/>
  <c r="AL21" i="9"/>
  <c r="AL20" i="9"/>
  <c r="AL19" i="9"/>
  <c r="AL18" i="9"/>
  <c r="AL17" i="9"/>
  <c r="AM16" i="9"/>
  <c r="AL16" i="9"/>
  <c r="AM15" i="9"/>
  <c r="AL15" i="9"/>
  <c r="AM14" i="9"/>
  <c r="AL14" i="9"/>
  <c r="AM13" i="9"/>
  <c r="AL13" i="9"/>
  <c r="AM12" i="9"/>
  <c r="AL12" i="9"/>
  <c r="AM11" i="9"/>
  <c r="AL11" i="9"/>
  <c r="AM10" i="9"/>
  <c r="AL10" i="9"/>
  <c r="AM9" i="9"/>
  <c r="AL9" i="9"/>
  <c r="AM8" i="9"/>
  <c r="AL8" i="9"/>
  <c r="AM7" i="9"/>
  <c r="AL7" i="9"/>
  <c r="AL8" i="11"/>
  <c r="AM8" i="11"/>
  <c r="AL9" i="11"/>
  <c r="AM9" i="11"/>
  <c r="AL10" i="11"/>
  <c r="AM10" i="11"/>
  <c r="AL11" i="11"/>
  <c r="AM11" i="11"/>
  <c r="AL12" i="11"/>
  <c r="AM12" i="11"/>
  <c r="AL13" i="11"/>
  <c r="AM13" i="11"/>
  <c r="AL14" i="11"/>
  <c r="AM14" i="11"/>
  <c r="AL15" i="11"/>
  <c r="AM15" i="11"/>
  <c r="AL16" i="11"/>
  <c r="AM16" i="11"/>
  <c r="AL17" i="11"/>
  <c r="AL18" i="11"/>
  <c r="AL19" i="11"/>
  <c r="AL20" i="11"/>
  <c r="AL21" i="11"/>
  <c r="AM21" i="11"/>
  <c r="AL22" i="11"/>
  <c r="AM22" i="11"/>
  <c r="AL23" i="11"/>
  <c r="AM23" i="11"/>
  <c r="AL24" i="11"/>
  <c r="AM24" i="11"/>
  <c r="AL25" i="11"/>
  <c r="AM25" i="11"/>
  <c r="AL26" i="11"/>
  <c r="AM26" i="11"/>
  <c r="AL27" i="11"/>
  <c r="AM27" i="11"/>
  <c r="AL28" i="11"/>
  <c r="AM28" i="11"/>
  <c r="AL29" i="11"/>
  <c r="AM29" i="11"/>
  <c r="AL30" i="11"/>
  <c r="AM30" i="11"/>
  <c r="AL31" i="11"/>
  <c r="AM31" i="11"/>
  <c r="AL32" i="11"/>
  <c r="AM32" i="11"/>
  <c r="AL33" i="11"/>
  <c r="AM33" i="11"/>
  <c r="AL34" i="11"/>
  <c r="AM34" i="11"/>
  <c r="AL35" i="11"/>
  <c r="AM35" i="11"/>
  <c r="AL36" i="11"/>
  <c r="AM36" i="11"/>
  <c r="AL37" i="11"/>
  <c r="AM37" i="11"/>
  <c r="AL38" i="11"/>
  <c r="AM38" i="11"/>
  <c r="AL39" i="11"/>
  <c r="AM39" i="11"/>
  <c r="AL40" i="11"/>
  <c r="AM40" i="11"/>
  <c r="AL41" i="11"/>
  <c r="AM41" i="11"/>
  <c r="AL42" i="11"/>
  <c r="AM42" i="11"/>
  <c r="AL43" i="11"/>
  <c r="AM43" i="11"/>
  <c r="AL44" i="11"/>
  <c r="AM44" i="11"/>
  <c r="AM7" i="11"/>
  <c r="AL7" i="11"/>
  <c r="AD10" i="11"/>
  <c r="AE10" i="11"/>
  <c r="AD11" i="11"/>
  <c r="AE11" i="11"/>
  <c r="AD12" i="11"/>
  <c r="AE12" i="11"/>
  <c r="AD14" i="11"/>
  <c r="AE14" i="11"/>
  <c r="AD15" i="11"/>
  <c r="AE15" i="11"/>
  <c r="AD16" i="11"/>
  <c r="AE16" i="11"/>
  <c r="AD17" i="11"/>
  <c r="AE17" i="11"/>
  <c r="AD18" i="11"/>
  <c r="AE18" i="11"/>
  <c r="AD19" i="11"/>
  <c r="AE19" i="11"/>
  <c r="AD20" i="11"/>
  <c r="AE20" i="11"/>
  <c r="AD21" i="11"/>
  <c r="AE21" i="11"/>
  <c r="AD22" i="11"/>
  <c r="AE22" i="11"/>
  <c r="AD23" i="11"/>
  <c r="AE23" i="11"/>
  <c r="AD24" i="11"/>
  <c r="AE24" i="11"/>
  <c r="AD25" i="11"/>
  <c r="AE25" i="11"/>
  <c r="AD26" i="11"/>
  <c r="AE26" i="11"/>
  <c r="AD27" i="11"/>
  <c r="AE27" i="11"/>
  <c r="AD28" i="11"/>
  <c r="AE28" i="11"/>
  <c r="AD30" i="11"/>
  <c r="AE30" i="11"/>
  <c r="AD31" i="11"/>
  <c r="AE31" i="11"/>
  <c r="AD32" i="11"/>
  <c r="AE32" i="11"/>
  <c r="AD33" i="11"/>
  <c r="AE33" i="11"/>
  <c r="AD34" i="11"/>
  <c r="AE34" i="11"/>
  <c r="AD35" i="11"/>
  <c r="AE35" i="11"/>
  <c r="AD36" i="11"/>
  <c r="AE36" i="11"/>
  <c r="AD37" i="11"/>
  <c r="AE37" i="11"/>
  <c r="AD38" i="11"/>
  <c r="AE38" i="11"/>
  <c r="AD39" i="11"/>
  <c r="AE39" i="11"/>
  <c r="AD40" i="11"/>
  <c r="AE40" i="11"/>
  <c r="AD41" i="11"/>
  <c r="AE41" i="11"/>
  <c r="AD42" i="11"/>
  <c r="AE42" i="11"/>
  <c r="AD43" i="11"/>
  <c r="AE43" i="11"/>
  <c r="AD44" i="11"/>
  <c r="AE44" i="11"/>
  <c r="AD45" i="11"/>
  <c r="AE45" i="11"/>
  <c r="AD46" i="11"/>
  <c r="AE46" i="11"/>
  <c r="AD47" i="11"/>
  <c r="AE47" i="11"/>
  <c r="AD48" i="11"/>
  <c r="AE48" i="11"/>
  <c r="AD49" i="11"/>
  <c r="AE49" i="11"/>
  <c r="AD50" i="11"/>
  <c r="AE50" i="11"/>
  <c r="AD7" i="11"/>
  <c r="AD10" i="9"/>
  <c r="AE10" i="9"/>
  <c r="AD11" i="9"/>
  <c r="AE11" i="9"/>
  <c r="AD12" i="9"/>
  <c r="AE12" i="9"/>
  <c r="AD14" i="9"/>
  <c r="AE14" i="9"/>
  <c r="AD15" i="9"/>
  <c r="AE15" i="9"/>
  <c r="AD16" i="9"/>
  <c r="AE16" i="9"/>
  <c r="AD17" i="9"/>
  <c r="AE17" i="9"/>
  <c r="AD18" i="9"/>
  <c r="AE18" i="9"/>
  <c r="AD19" i="9"/>
  <c r="AE19" i="9"/>
  <c r="AD20" i="9"/>
  <c r="AE20" i="9"/>
  <c r="AD21" i="9"/>
  <c r="AE21" i="9"/>
  <c r="AD22" i="9"/>
  <c r="AE22" i="9"/>
  <c r="AD23" i="9"/>
  <c r="AE23" i="9"/>
  <c r="AD24" i="9"/>
  <c r="AE24" i="9"/>
  <c r="AD25" i="9"/>
  <c r="AE25" i="9"/>
  <c r="AD26" i="9"/>
  <c r="AE26" i="9"/>
  <c r="AD27" i="9"/>
  <c r="AE27" i="9"/>
  <c r="AD28" i="9"/>
  <c r="AE28" i="9"/>
  <c r="AD30" i="9"/>
  <c r="AE30" i="9"/>
  <c r="AD31" i="9"/>
  <c r="AE31" i="9"/>
  <c r="AD32" i="9"/>
  <c r="AE32" i="9"/>
  <c r="AD33" i="9"/>
  <c r="AE33" i="9"/>
  <c r="AD34" i="9"/>
  <c r="AE34" i="9"/>
  <c r="AD35" i="9"/>
  <c r="AE35" i="9"/>
  <c r="AD36" i="9"/>
  <c r="AE36" i="9"/>
  <c r="AD37" i="9"/>
  <c r="AE37" i="9"/>
  <c r="AD38" i="9"/>
  <c r="AE38" i="9"/>
  <c r="AD39" i="9"/>
  <c r="AE39" i="9"/>
  <c r="AD40" i="9"/>
  <c r="AE40" i="9"/>
  <c r="AD41" i="9"/>
  <c r="AE41" i="9"/>
  <c r="AD42" i="9"/>
  <c r="AE42" i="9"/>
  <c r="AD43" i="9"/>
  <c r="AE43" i="9"/>
  <c r="AD44" i="9"/>
  <c r="AE44" i="9"/>
  <c r="AD45" i="9"/>
  <c r="AE45" i="9"/>
  <c r="AD46" i="9"/>
  <c r="AE46" i="9"/>
  <c r="AD47" i="9"/>
  <c r="AE47" i="9"/>
  <c r="AD48" i="9"/>
  <c r="AE48" i="9"/>
  <c r="AD49" i="9"/>
  <c r="AE49" i="9"/>
  <c r="AD50" i="9"/>
  <c r="AE50" i="9"/>
  <c r="AD7" i="9"/>
  <c r="AD10" i="8"/>
  <c r="AE10" i="8"/>
  <c r="AD11" i="8"/>
  <c r="AE11" i="8"/>
  <c r="AD12" i="8"/>
  <c r="AE12" i="8"/>
  <c r="AD14" i="8"/>
  <c r="AE14" i="8"/>
  <c r="AD15" i="8"/>
  <c r="AE15" i="8"/>
  <c r="AD16" i="8"/>
  <c r="AE16" i="8"/>
  <c r="AD17" i="8"/>
  <c r="AE17" i="8"/>
  <c r="AD18" i="8"/>
  <c r="AE18" i="8"/>
  <c r="AD19" i="8"/>
  <c r="AE19" i="8"/>
  <c r="AD20" i="8"/>
  <c r="AE20" i="8"/>
  <c r="AD21" i="8"/>
  <c r="AE21" i="8"/>
  <c r="AD22" i="8"/>
  <c r="AE22" i="8"/>
  <c r="AD23" i="8"/>
  <c r="AE23" i="8"/>
  <c r="AD24" i="8"/>
  <c r="AE24" i="8"/>
  <c r="AD25" i="8"/>
  <c r="AE25" i="8"/>
  <c r="AD26" i="8"/>
  <c r="AE26" i="8"/>
  <c r="AD27" i="8"/>
  <c r="AE27" i="8"/>
  <c r="AD28" i="8"/>
  <c r="AE28" i="8"/>
  <c r="AD30" i="8"/>
  <c r="AE30" i="8"/>
  <c r="AD31" i="8"/>
  <c r="AE31" i="8"/>
  <c r="AD32" i="8"/>
  <c r="AE32" i="8"/>
  <c r="AD33" i="8"/>
  <c r="AE33" i="8"/>
  <c r="AD34" i="8"/>
  <c r="AE34" i="8"/>
  <c r="AD35" i="8"/>
  <c r="AE35" i="8"/>
  <c r="AD36" i="8"/>
  <c r="AE36" i="8"/>
  <c r="AD37" i="8"/>
  <c r="AE37" i="8"/>
  <c r="AD38" i="8"/>
  <c r="AE38" i="8"/>
  <c r="AD39" i="8"/>
  <c r="AE39" i="8"/>
  <c r="AD40" i="8"/>
  <c r="AE40" i="8"/>
  <c r="AD41" i="8"/>
  <c r="AE41" i="8"/>
  <c r="AD42" i="8"/>
  <c r="AE42" i="8"/>
  <c r="AD43" i="8"/>
  <c r="AE43" i="8"/>
  <c r="AD44" i="8"/>
  <c r="AE44" i="8"/>
  <c r="AD45" i="8"/>
  <c r="AE45" i="8"/>
  <c r="AD46" i="8"/>
  <c r="AE46" i="8"/>
  <c r="AD47" i="8"/>
  <c r="AE47" i="8"/>
  <c r="AD48" i="8"/>
  <c r="AE48" i="8"/>
  <c r="AD49" i="8"/>
  <c r="AE49" i="8"/>
  <c r="AD50" i="8"/>
  <c r="AE50" i="8"/>
  <c r="AD7" i="8"/>
  <c r="AH24" i="11"/>
  <c r="AH25" i="11"/>
  <c r="AH26" i="11"/>
  <c r="AH27" i="11"/>
  <c r="AH28" i="11"/>
  <c r="AH29" i="11"/>
  <c r="AH30" i="11"/>
  <c r="AH31" i="11"/>
  <c r="AH32" i="11"/>
  <c r="AH33" i="11"/>
  <c r="AH34" i="11"/>
  <c r="AH35" i="11"/>
  <c r="AH36" i="11"/>
  <c r="AH37" i="11"/>
  <c r="AH38" i="11"/>
  <c r="AH39" i="11"/>
  <c r="AH40" i="11"/>
  <c r="AH41" i="11"/>
  <c r="AH42" i="11"/>
  <c r="AH43" i="11"/>
  <c r="AH44" i="11"/>
  <c r="AH24" i="9"/>
  <c r="AH25" i="9"/>
  <c r="AH26" i="9"/>
  <c r="AH27" i="9"/>
  <c r="AH28" i="9"/>
  <c r="AH29" i="9"/>
  <c r="AH30" i="9"/>
  <c r="AH31" i="9"/>
  <c r="AH32" i="9"/>
  <c r="AH33" i="9"/>
  <c r="AH34" i="9"/>
  <c r="AH35" i="9"/>
  <c r="AH36" i="9"/>
  <c r="AH37" i="9"/>
  <c r="AH38" i="9"/>
  <c r="AH39" i="9"/>
  <c r="AH40" i="9"/>
  <c r="AH41" i="9"/>
  <c r="AH42" i="9"/>
  <c r="AH43" i="9"/>
  <c r="AH44" i="9"/>
  <c r="AH24" i="8"/>
  <c r="AH25" i="8"/>
  <c r="AH26" i="8"/>
  <c r="AH27" i="8"/>
  <c r="AH28" i="8"/>
  <c r="AH29" i="8"/>
  <c r="AH30" i="8"/>
  <c r="AH31" i="8"/>
  <c r="AH32" i="8"/>
  <c r="AH33" i="8"/>
  <c r="AH34" i="8"/>
  <c r="AH35" i="8"/>
  <c r="AH36" i="8"/>
  <c r="AH37" i="8"/>
  <c r="AH38" i="8"/>
  <c r="AH39" i="8"/>
  <c r="AH40" i="8"/>
  <c r="AH41" i="8"/>
  <c r="AH42" i="8"/>
  <c r="AH43" i="8"/>
  <c r="AH44" i="8"/>
  <c r="A9" i="8"/>
  <c r="B9" i="8"/>
  <c r="E9" i="8"/>
  <c r="E9" i="9" s="1"/>
  <c r="E9" i="11" s="1"/>
  <c r="F9" i="8"/>
  <c r="G9" i="8"/>
  <c r="H9" i="8"/>
  <c r="I9" i="8"/>
  <c r="J9" i="8"/>
  <c r="K9" i="8"/>
  <c r="A10" i="8"/>
  <c r="B10" i="8"/>
  <c r="E10" i="8"/>
  <c r="E10" i="9" s="1"/>
  <c r="E10" i="11" s="1"/>
  <c r="F10" i="8"/>
  <c r="G10" i="8"/>
  <c r="H10" i="8"/>
  <c r="I10" i="8"/>
  <c r="J10" i="8"/>
  <c r="K10" i="8"/>
  <c r="A11" i="8"/>
  <c r="E11" i="8"/>
  <c r="E11" i="9" s="1"/>
  <c r="E11" i="11" s="1"/>
  <c r="F11" i="8"/>
  <c r="G11" i="8"/>
  <c r="H11" i="8"/>
  <c r="I11" i="8"/>
  <c r="J11" i="8"/>
  <c r="K11" i="8"/>
  <c r="A12" i="8"/>
  <c r="B12" i="8"/>
  <c r="E12" i="8"/>
  <c r="E12" i="9" s="1"/>
  <c r="E12" i="11" s="1"/>
  <c r="F12" i="8"/>
  <c r="G12" i="8"/>
  <c r="H12" i="8"/>
  <c r="I12" i="8"/>
  <c r="J12" i="8"/>
  <c r="K12" i="8"/>
  <c r="A13" i="8"/>
  <c r="B13" i="8"/>
  <c r="E13" i="8"/>
  <c r="E13" i="9" s="1"/>
  <c r="E13" i="11" s="1"/>
  <c r="F13" i="8"/>
  <c r="G13" i="8"/>
  <c r="H13" i="8"/>
  <c r="I13" i="8"/>
  <c r="J13" i="8"/>
  <c r="K13" i="8"/>
  <c r="A14" i="8"/>
  <c r="B14" i="8"/>
  <c r="E14" i="8"/>
  <c r="E14" i="9" s="1"/>
  <c r="E14" i="11" s="1"/>
  <c r="F14" i="8"/>
  <c r="G14" i="8"/>
  <c r="H14" i="8"/>
  <c r="I14" i="8"/>
  <c r="J14" i="8"/>
  <c r="K14" i="8"/>
  <c r="A15" i="8"/>
  <c r="B15" i="8"/>
  <c r="E15" i="8"/>
  <c r="E15" i="9" s="1"/>
  <c r="E15" i="11" s="1"/>
  <c r="F15" i="8"/>
  <c r="G15" i="8"/>
  <c r="H15" i="8"/>
  <c r="I15" i="8"/>
  <c r="J15" i="8"/>
  <c r="K15" i="8"/>
  <c r="A17" i="8"/>
  <c r="B17" i="8"/>
  <c r="E17" i="8"/>
  <c r="E17" i="9" s="1"/>
  <c r="E17" i="11" s="1"/>
  <c r="F17" i="8"/>
  <c r="G17" i="8"/>
  <c r="H17" i="8"/>
  <c r="I17" i="8"/>
  <c r="J17" i="8"/>
  <c r="K17" i="8"/>
  <c r="A18" i="8"/>
  <c r="B18" i="8"/>
  <c r="E18" i="8"/>
  <c r="F18" i="8"/>
  <c r="G18" i="8"/>
  <c r="H18" i="8"/>
  <c r="I18" i="8"/>
  <c r="I18" i="9" s="1"/>
  <c r="I18" i="11" s="1"/>
  <c r="J18" i="8"/>
  <c r="K18" i="8"/>
  <c r="A19" i="8"/>
  <c r="B19" i="8"/>
  <c r="E19" i="8"/>
  <c r="E19" i="9" s="1"/>
  <c r="E19" i="11" s="1"/>
  <c r="F19" i="8"/>
  <c r="G19" i="8"/>
  <c r="H19" i="8"/>
  <c r="I19" i="8"/>
  <c r="J19" i="8"/>
  <c r="K19" i="8"/>
  <c r="A20" i="8"/>
  <c r="B20" i="8"/>
  <c r="E20" i="8"/>
  <c r="E20" i="9" s="1"/>
  <c r="E20" i="11" s="1"/>
  <c r="F20" i="8"/>
  <c r="G20" i="8"/>
  <c r="H20" i="8"/>
  <c r="I20" i="8"/>
  <c r="J20" i="8"/>
  <c r="K20" i="8"/>
  <c r="A21" i="8"/>
  <c r="B21" i="8"/>
  <c r="E21" i="8"/>
  <c r="E21" i="9" s="1"/>
  <c r="E21" i="11" s="1"/>
  <c r="F21" i="8"/>
  <c r="G21" i="8"/>
  <c r="H21" i="8"/>
  <c r="I21" i="8"/>
  <c r="J21" i="8"/>
  <c r="K21" i="8"/>
  <c r="A22" i="8"/>
  <c r="B22" i="8"/>
  <c r="E22" i="8"/>
  <c r="F22" i="8"/>
  <c r="G22" i="8"/>
  <c r="H22" i="8"/>
  <c r="I22" i="8"/>
  <c r="I22" i="9" s="1"/>
  <c r="I22" i="11" s="1"/>
  <c r="J22" i="8"/>
  <c r="K22" i="8"/>
  <c r="A23" i="8"/>
  <c r="B23" i="8"/>
  <c r="E23" i="8"/>
  <c r="E23" i="9" s="1"/>
  <c r="E23" i="11" s="1"/>
  <c r="F23" i="8"/>
  <c r="G23" i="8"/>
  <c r="H23" i="8"/>
  <c r="I23" i="8"/>
  <c r="J23" i="8"/>
  <c r="K23" i="8"/>
  <c r="A24" i="8"/>
  <c r="B24" i="8"/>
  <c r="E24" i="8"/>
  <c r="E24" i="9" s="1"/>
  <c r="E24" i="11" s="1"/>
  <c r="F24" i="8"/>
  <c r="G24" i="8"/>
  <c r="H24" i="8"/>
  <c r="I24" i="8"/>
  <c r="I24" i="9" s="1"/>
  <c r="I24" i="11" s="1"/>
  <c r="J24" i="8"/>
  <c r="K24" i="8"/>
  <c r="A25" i="8"/>
  <c r="B25" i="8"/>
  <c r="E25" i="8"/>
  <c r="E25" i="9" s="1"/>
  <c r="E25" i="11" s="1"/>
  <c r="F25" i="8"/>
  <c r="G25" i="8"/>
  <c r="H25" i="8"/>
  <c r="I25" i="8"/>
  <c r="J25" i="8"/>
  <c r="K25" i="8"/>
  <c r="A26" i="8"/>
  <c r="B26" i="8"/>
  <c r="E26" i="8"/>
  <c r="E26" i="9" s="1"/>
  <c r="E26" i="11" s="1"/>
  <c r="F26" i="8"/>
  <c r="G26" i="8"/>
  <c r="H26" i="8"/>
  <c r="I26" i="8"/>
  <c r="J26" i="8"/>
  <c r="K26" i="8"/>
  <c r="A27" i="8"/>
  <c r="B27" i="8"/>
  <c r="E27" i="8"/>
  <c r="E27" i="9" s="1"/>
  <c r="E27" i="11" s="1"/>
  <c r="F27" i="8"/>
  <c r="G27" i="8"/>
  <c r="H27" i="8"/>
  <c r="I27" i="8"/>
  <c r="J27" i="8"/>
  <c r="K27" i="8"/>
  <c r="A28" i="8"/>
  <c r="B28" i="8"/>
  <c r="E28" i="8"/>
  <c r="E28" i="9" s="1"/>
  <c r="E28" i="11" s="1"/>
  <c r="F28" i="8"/>
  <c r="G28" i="8"/>
  <c r="H28" i="8"/>
  <c r="I28" i="8"/>
  <c r="I28" i="9" s="1"/>
  <c r="I28" i="11" s="1"/>
  <c r="J28" i="8"/>
  <c r="K28" i="8"/>
  <c r="A29" i="8"/>
  <c r="B29" i="8"/>
  <c r="E29" i="8"/>
  <c r="E29" i="9" s="1"/>
  <c r="E29" i="11" s="1"/>
  <c r="F29" i="8"/>
  <c r="G29" i="8"/>
  <c r="H29" i="8"/>
  <c r="I29" i="8"/>
  <c r="J29" i="8"/>
  <c r="K29" i="8"/>
  <c r="A30" i="8"/>
  <c r="B30" i="8"/>
  <c r="E30" i="8"/>
  <c r="E30" i="9" s="1"/>
  <c r="E30" i="11" s="1"/>
  <c r="F30" i="8"/>
  <c r="G30" i="8"/>
  <c r="H30" i="8"/>
  <c r="I30" i="8"/>
  <c r="J30" i="8"/>
  <c r="K30" i="8"/>
  <c r="A31" i="8"/>
  <c r="B31" i="8"/>
  <c r="E31" i="8"/>
  <c r="E31" i="9" s="1"/>
  <c r="E31" i="11" s="1"/>
  <c r="F31" i="8"/>
  <c r="G31" i="8"/>
  <c r="H31" i="8"/>
  <c r="I31" i="8"/>
  <c r="J31" i="8"/>
  <c r="K31" i="8"/>
  <c r="A32" i="8"/>
  <c r="B32" i="8"/>
  <c r="E32" i="8"/>
  <c r="E32" i="9" s="1"/>
  <c r="E32" i="11" s="1"/>
  <c r="F32" i="8"/>
  <c r="G32" i="8"/>
  <c r="H32" i="8"/>
  <c r="I32" i="8"/>
  <c r="J32" i="8"/>
  <c r="K32" i="8"/>
  <c r="A33" i="8"/>
  <c r="B33" i="8"/>
  <c r="E33" i="8"/>
  <c r="F33" i="8"/>
  <c r="G33" i="8"/>
  <c r="H33" i="8"/>
  <c r="I33" i="8"/>
  <c r="I33" i="9" s="1"/>
  <c r="I33" i="11" s="1"/>
  <c r="J33" i="8"/>
  <c r="K33" i="8"/>
  <c r="A34" i="8"/>
  <c r="B34" i="8"/>
  <c r="E34" i="8"/>
  <c r="E34" i="9" s="1"/>
  <c r="E34" i="11" s="1"/>
  <c r="F34" i="8"/>
  <c r="G34" i="8"/>
  <c r="H34" i="8"/>
  <c r="I34" i="8"/>
  <c r="J34" i="8"/>
  <c r="K34" i="8"/>
  <c r="A35" i="8"/>
  <c r="B35" i="8"/>
  <c r="E35" i="8"/>
  <c r="E35" i="9" s="1"/>
  <c r="E35" i="11" s="1"/>
  <c r="F35" i="8"/>
  <c r="G35" i="8"/>
  <c r="H35" i="8"/>
  <c r="I35" i="8"/>
  <c r="I35" i="9" s="1"/>
  <c r="I35" i="11" s="1"/>
  <c r="J35" i="8"/>
  <c r="K35" i="8"/>
  <c r="A36" i="8"/>
  <c r="B36" i="8"/>
  <c r="E36" i="8"/>
  <c r="E36" i="9" s="1"/>
  <c r="E36" i="11" s="1"/>
  <c r="F36" i="8"/>
  <c r="G36" i="8"/>
  <c r="H36" i="8"/>
  <c r="I36" i="8"/>
  <c r="J36" i="8"/>
  <c r="K36" i="8"/>
  <c r="A37" i="8"/>
  <c r="B37" i="8"/>
  <c r="E37" i="8"/>
  <c r="E37" i="9" s="1"/>
  <c r="E37" i="11" s="1"/>
  <c r="F37" i="8"/>
  <c r="G37" i="8"/>
  <c r="H37" i="8"/>
  <c r="I37" i="8"/>
  <c r="J37" i="8"/>
  <c r="K37" i="8"/>
  <c r="A38" i="8"/>
  <c r="B38" i="8"/>
  <c r="E38" i="8"/>
  <c r="E38" i="9" s="1"/>
  <c r="E38" i="11" s="1"/>
  <c r="F38" i="8"/>
  <c r="G38" i="8"/>
  <c r="H38" i="8"/>
  <c r="I38" i="8"/>
  <c r="J38" i="8"/>
  <c r="K38" i="8"/>
  <c r="A39" i="8"/>
  <c r="B39" i="8"/>
  <c r="E39" i="8"/>
  <c r="E39" i="9" s="1"/>
  <c r="E39" i="11" s="1"/>
  <c r="F39" i="8"/>
  <c r="G39" i="8"/>
  <c r="H39" i="8"/>
  <c r="I39" i="8"/>
  <c r="I39" i="9" s="1"/>
  <c r="I39" i="11" s="1"/>
  <c r="J39" i="8"/>
  <c r="K39" i="8"/>
  <c r="A40" i="8"/>
  <c r="B40" i="8"/>
  <c r="E40" i="8"/>
  <c r="E40" i="9" s="1"/>
  <c r="E40" i="11" s="1"/>
  <c r="F40" i="8"/>
  <c r="G40" i="8"/>
  <c r="H40" i="8"/>
  <c r="I40" i="8"/>
  <c r="J40" i="8"/>
  <c r="K40" i="8"/>
  <c r="A41" i="8"/>
  <c r="B41" i="8"/>
  <c r="E41" i="8"/>
  <c r="E41" i="9" s="1"/>
  <c r="E41" i="11" s="1"/>
  <c r="G41" i="8"/>
  <c r="H41" i="8"/>
  <c r="I41" i="8"/>
  <c r="J41" i="8"/>
  <c r="K41" i="8"/>
  <c r="A42" i="8"/>
  <c r="B42" i="8"/>
  <c r="E42" i="8"/>
  <c r="E42" i="9" s="1"/>
  <c r="E42" i="11" s="1"/>
  <c r="F42" i="8"/>
  <c r="G42" i="8"/>
  <c r="H42" i="8"/>
  <c r="I42" i="8"/>
  <c r="I42" i="9" s="1"/>
  <c r="I42" i="11" s="1"/>
  <c r="J42" i="8"/>
  <c r="K42" i="8"/>
  <c r="A43" i="8"/>
  <c r="B43" i="8"/>
  <c r="E43" i="8"/>
  <c r="E43" i="9" s="1"/>
  <c r="E43" i="11" s="1"/>
  <c r="F43" i="8"/>
  <c r="G43" i="8"/>
  <c r="H43" i="8"/>
  <c r="I43" i="8"/>
  <c r="I43" i="9" s="1"/>
  <c r="I43" i="11" s="1"/>
  <c r="J43" i="8"/>
  <c r="K43" i="8"/>
  <c r="A44" i="8"/>
  <c r="B44" i="8"/>
  <c r="E44" i="8"/>
  <c r="E44" i="9" s="1"/>
  <c r="E44" i="11" s="1"/>
  <c r="F44" i="8"/>
  <c r="G44" i="8"/>
  <c r="H44" i="8"/>
  <c r="I44" i="8"/>
  <c r="I44" i="9" s="1"/>
  <c r="I44" i="11" s="1"/>
  <c r="J44" i="8"/>
  <c r="K44" i="8"/>
  <c r="A45" i="8"/>
  <c r="B45" i="8"/>
  <c r="E45" i="8"/>
  <c r="E45" i="9" s="1"/>
  <c r="E45" i="11" s="1"/>
  <c r="F45" i="8"/>
  <c r="H45" i="8"/>
  <c r="I45" i="8"/>
  <c r="I45" i="9" s="1"/>
  <c r="I45" i="11" s="1"/>
  <c r="J45" i="8"/>
  <c r="K45" i="8"/>
  <c r="A46" i="8"/>
  <c r="B46" i="8"/>
  <c r="E46" i="8"/>
  <c r="E46" i="9" s="1"/>
  <c r="E46" i="11" s="1"/>
  <c r="F46" i="8"/>
  <c r="G46" i="8"/>
  <c r="H46" i="8"/>
  <c r="I46" i="8"/>
  <c r="I46" i="9" s="1"/>
  <c r="I46" i="11" s="1"/>
  <c r="J46" i="8"/>
  <c r="K46" i="8"/>
  <c r="A47" i="8"/>
  <c r="B47" i="8"/>
  <c r="E47" i="8"/>
  <c r="F47" i="8"/>
  <c r="G47" i="8"/>
  <c r="H47" i="8"/>
  <c r="I47" i="8"/>
  <c r="I47" i="9" s="1"/>
  <c r="I47" i="11" s="1"/>
  <c r="J47" i="8"/>
  <c r="K47" i="8"/>
  <c r="A48" i="8"/>
  <c r="B48" i="8"/>
  <c r="E48" i="8"/>
  <c r="E48" i="9" s="1"/>
  <c r="E48" i="11" s="1"/>
  <c r="F48" i="8"/>
  <c r="G48" i="8"/>
  <c r="H48" i="8"/>
  <c r="I48" i="8"/>
  <c r="J48" i="8"/>
  <c r="K48" i="8"/>
  <c r="A49" i="8"/>
  <c r="E49" i="8"/>
  <c r="E49" i="9" s="1"/>
  <c r="E49" i="11" s="1"/>
  <c r="F49" i="8"/>
  <c r="G49" i="8"/>
  <c r="H49" i="8"/>
  <c r="I49" i="8"/>
  <c r="J49" i="8"/>
  <c r="K49" i="8"/>
  <c r="A50" i="8"/>
  <c r="B50" i="8"/>
  <c r="E50" i="8"/>
  <c r="E50" i="9" s="1"/>
  <c r="E50" i="11" s="1"/>
  <c r="F50" i="8"/>
  <c r="G50" i="8"/>
  <c r="H50" i="8"/>
  <c r="I50" i="8"/>
  <c r="I50" i="9" s="1"/>
  <c r="I50" i="11" s="1"/>
  <c r="J50" i="8"/>
  <c r="K50" i="8"/>
  <c r="A51" i="8"/>
  <c r="B51" i="8"/>
  <c r="E51" i="8"/>
  <c r="E51" i="9" s="1"/>
  <c r="E51" i="11" s="1"/>
  <c r="F51" i="8"/>
  <c r="G51" i="8"/>
  <c r="H51" i="8"/>
  <c r="I51" i="8"/>
  <c r="J51" i="8"/>
  <c r="K51" i="8"/>
  <c r="A52" i="8"/>
  <c r="B52" i="8"/>
  <c r="E52" i="8"/>
  <c r="E52" i="9" s="1"/>
  <c r="E52" i="11" s="1"/>
  <c r="F52" i="8"/>
  <c r="G52" i="8"/>
  <c r="H52" i="8"/>
  <c r="I52" i="8"/>
  <c r="I52" i="9" s="1"/>
  <c r="I52" i="11" s="1"/>
  <c r="J52" i="8"/>
  <c r="K52" i="8"/>
  <c r="A53" i="8"/>
  <c r="B53" i="8"/>
  <c r="E53" i="8"/>
  <c r="F53" i="8"/>
  <c r="G53" i="8"/>
  <c r="H53" i="8"/>
  <c r="I53" i="8"/>
  <c r="I53" i="9" s="1"/>
  <c r="I53" i="11" s="1"/>
  <c r="J53" i="8"/>
  <c r="K53" i="8"/>
  <c r="A54" i="8"/>
  <c r="B54" i="8"/>
  <c r="E54" i="8"/>
  <c r="E54" i="9" s="1"/>
  <c r="E54" i="11" s="1"/>
  <c r="F54" i="8"/>
  <c r="G54" i="8"/>
  <c r="H54" i="8"/>
  <c r="I54" i="8"/>
  <c r="I54" i="9" s="1"/>
  <c r="I54" i="11" s="1"/>
  <c r="J54" i="8"/>
  <c r="K54" i="8"/>
  <c r="A55" i="8"/>
  <c r="B55" i="8"/>
  <c r="E55" i="8"/>
  <c r="E55" i="9" s="1"/>
  <c r="E55" i="11" s="1"/>
  <c r="F55" i="8"/>
  <c r="G55" i="8"/>
  <c r="H55" i="8"/>
  <c r="I55" i="8"/>
  <c r="J55" i="8"/>
  <c r="K55" i="8"/>
  <c r="A56" i="8"/>
  <c r="B56" i="8"/>
  <c r="E56" i="8"/>
  <c r="E56" i="9" s="1"/>
  <c r="E56" i="11" s="1"/>
  <c r="F56" i="8"/>
  <c r="G56" i="8"/>
  <c r="H56" i="8"/>
  <c r="I56" i="8"/>
  <c r="I56" i="9" s="1"/>
  <c r="I56" i="11" s="1"/>
  <c r="J56" i="8"/>
  <c r="K56" i="8"/>
  <c r="A57" i="8"/>
  <c r="B57" i="8"/>
  <c r="E57" i="8"/>
  <c r="E57" i="9" s="1"/>
  <c r="E57" i="11" s="1"/>
  <c r="G57" i="8"/>
  <c r="H57" i="8"/>
  <c r="I57" i="8"/>
  <c r="I57" i="9" s="1"/>
  <c r="I57" i="11" s="1"/>
  <c r="J57" i="8"/>
  <c r="A58" i="8"/>
  <c r="B58" i="8"/>
  <c r="E58" i="8"/>
  <c r="E58" i="9" s="1"/>
  <c r="E58" i="11" s="1"/>
  <c r="F58" i="8"/>
  <c r="G58" i="8"/>
  <c r="H58" i="8"/>
  <c r="I58" i="8"/>
  <c r="I58" i="9" s="1"/>
  <c r="I58" i="11" s="1"/>
  <c r="J58" i="8"/>
  <c r="K58" i="8"/>
  <c r="A59" i="8"/>
  <c r="B59" i="8"/>
  <c r="E59" i="8"/>
  <c r="F59" i="8"/>
  <c r="H59" i="8"/>
  <c r="I59" i="8"/>
  <c r="I59" i="9" s="1"/>
  <c r="I59" i="11" s="1"/>
  <c r="J59" i="8"/>
  <c r="A60" i="8"/>
  <c r="B60" i="8"/>
  <c r="E60" i="8"/>
  <c r="E60" i="9" s="1"/>
  <c r="E60" i="11" s="1"/>
  <c r="F60" i="8"/>
  <c r="G60" i="8"/>
  <c r="H60" i="8"/>
  <c r="I60" i="8"/>
  <c r="I60" i="9" s="1"/>
  <c r="I60" i="11" s="1"/>
  <c r="J60" i="8"/>
  <c r="K60" i="8"/>
  <c r="A61" i="8"/>
  <c r="B61" i="8"/>
  <c r="E61" i="8"/>
  <c r="E61" i="9" s="1"/>
  <c r="E61" i="11" s="1"/>
  <c r="F61" i="8"/>
  <c r="G61" i="8"/>
  <c r="H61" i="8"/>
  <c r="I61" i="8"/>
  <c r="I61" i="9" s="1"/>
  <c r="I61" i="11" s="1"/>
  <c r="J61" i="8"/>
  <c r="K61" i="8"/>
  <c r="A62" i="8"/>
  <c r="B62" i="8"/>
  <c r="E62" i="8"/>
  <c r="E62" i="9" s="1"/>
  <c r="E62" i="11" s="1"/>
  <c r="F62" i="8"/>
  <c r="G62" i="8"/>
  <c r="H62" i="8"/>
  <c r="I62" i="8"/>
  <c r="I62" i="9" s="1"/>
  <c r="I62" i="11" s="1"/>
  <c r="J62" i="8"/>
  <c r="K62" i="8"/>
  <c r="K8" i="8"/>
  <c r="J8" i="8"/>
  <c r="I8" i="8"/>
  <c r="H8" i="8"/>
  <c r="G8" i="8"/>
  <c r="F8" i="8"/>
  <c r="E8" i="8"/>
  <c r="E8" i="9" s="1"/>
  <c r="E8" i="11" s="1"/>
  <c r="D8" i="8"/>
  <c r="B8" i="8"/>
  <c r="A8" i="8"/>
  <c r="A9" i="9"/>
  <c r="B9" i="9"/>
  <c r="F9" i="9"/>
  <c r="G9" i="9"/>
  <c r="H9" i="9"/>
  <c r="I9" i="9"/>
  <c r="J9" i="9"/>
  <c r="K9" i="9"/>
  <c r="A10" i="9"/>
  <c r="B10" i="9"/>
  <c r="F10" i="9"/>
  <c r="G10" i="9"/>
  <c r="H10" i="9"/>
  <c r="I10" i="9"/>
  <c r="J10" i="9"/>
  <c r="K10" i="9"/>
  <c r="A11" i="9"/>
  <c r="F11" i="9"/>
  <c r="G11" i="9"/>
  <c r="H11" i="9"/>
  <c r="I11" i="9"/>
  <c r="J11" i="9"/>
  <c r="K11" i="9"/>
  <c r="A12" i="9"/>
  <c r="B12" i="9"/>
  <c r="F12" i="9"/>
  <c r="G12" i="9"/>
  <c r="H12" i="9"/>
  <c r="I12" i="9"/>
  <c r="J12" i="9"/>
  <c r="K12" i="9"/>
  <c r="A13" i="9"/>
  <c r="B13" i="9"/>
  <c r="F13" i="9"/>
  <c r="G13" i="9"/>
  <c r="H13" i="9"/>
  <c r="I13" i="9"/>
  <c r="J13" i="9"/>
  <c r="K13" i="9"/>
  <c r="A14" i="9"/>
  <c r="B14" i="9"/>
  <c r="F14" i="9"/>
  <c r="G14" i="9"/>
  <c r="H14" i="9"/>
  <c r="I14" i="9"/>
  <c r="J14" i="9"/>
  <c r="K14" i="9"/>
  <c r="A15" i="9"/>
  <c r="B15" i="9"/>
  <c r="F15" i="9"/>
  <c r="G15" i="9"/>
  <c r="H15" i="9"/>
  <c r="I15" i="9"/>
  <c r="J15" i="9"/>
  <c r="K15" i="9"/>
  <c r="A17" i="9"/>
  <c r="B17" i="9"/>
  <c r="F17" i="9"/>
  <c r="G17" i="9"/>
  <c r="H17" i="9"/>
  <c r="I17" i="9"/>
  <c r="J17" i="9"/>
  <c r="K17" i="9"/>
  <c r="A18" i="9"/>
  <c r="B18" i="9"/>
  <c r="E18" i="9"/>
  <c r="F18" i="9"/>
  <c r="G18" i="9"/>
  <c r="H18" i="9"/>
  <c r="J18" i="9"/>
  <c r="K18" i="9"/>
  <c r="A19" i="9"/>
  <c r="B19" i="9"/>
  <c r="F19" i="9"/>
  <c r="G19" i="9"/>
  <c r="H19" i="9"/>
  <c r="I19" i="9"/>
  <c r="J19" i="9"/>
  <c r="K19" i="9"/>
  <c r="A20" i="9"/>
  <c r="B20" i="9"/>
  <c r="F20" i="9"/>
  <c r="G20" i="9"/>
  <c r="H20" i="9"/>
  <c r="I20" i="9"/>
  <c r="J20" i="9"/>
  <c r="K20" i="9"/>
  <c r="A21" i="9"/>
  <c r="B21" i="9"/>
  <c r="F21" i="9"/>
  <c r="G21" i="9"/>
  <c r="H21" i="9"/>
  <c r="I21" i="9"/>
  <c r="J21" i="9"/>
  <c r="K21" i="9"/>
  <c r="A22" i="9"/>
  <c r="B22" i="9"/>
  <c r="E22" i="9"/>
  <c r="F22" i="9"/>
  <c r="G22" i="9"/>
  <c r="H22" i="9"/>
  <c r="J22" i="9"/>
  <c r="K22" i="9"/>
  <c r="A23" i="9"/>
  <c r="B23" i="9"/>
  <c r="F23" i="9"/>
  <c r="G23" i="9"/>
  <c r="H23" i="9"/>
  <c r="I23" i="9"/>
  <c r="J23" i="9"/>
  <c r="K23" i="9"/>
  <c r="A24" i="9"/>
  <c r="B24" i="9"/>
  <c r="F24" i="9"/>
  <c r="G24" i="9"/>
  <c r="H24" i="9"/>
  <c r="J24" i="9"/>
  <c r="K24" i="9"/>
  <c r="A25" i="9"/>
  <c r="B25" i="9"/>
  <c r="F25" i="9"/>
  <c r="G25" i="9"/>
  <c r="H25" i="9"/>
  <c r="I25" i="9"/>
  <c r="J25" i="9"/>
  <c r="K25" i="9"/>
  <c r="A26" i="9"/>
  <c r="B26" i="9"/>
  <c r="F26" i="9"/>
  <c r="G26" i="9"/>
  <c r="H26" i="9"/>
  <c r="I26" i="9"/>
  <c r="J26" i="9"/>
  <c r="K26" i="9"/>
  <c r="A27" i="9"/>
  <c r="B27" i="9"/>
  <c r="F27" i="9"/>
  <c r="G27" i="9"/>
  <c r="H27" i="9"/>
  <c r="I27" i="9"/>
  <c r="J27" i="9"/>
  <c r="K27" i="9"/>
  <c r="A28" i="9"/>
  <c r="B28" i="9"/>
  <c r="F28" i="9"/>
  <c r="G28" i="9"/>
  <c r="H28" i="9"/>
  <c r="J28" i="9"/>
  <c r="K28" i="9"/>
  <c r="A29" i="9"/>
  <c r="B29" i="9"/>
  <c r="F29" i="9"/>
  <c r="G29" i="9"/>
  <c r="H29" i="9"/>
  <c r="I29" i="9"/>
  <c r="J29" i="9"/>
  <c r="K29" i="9"/>
  <c r="A30" i="9"/>
  <c r="B30" i="9"/>
  <c r="F30" i="9"/>
  <c r="G30" i="9"/>
  <c r="H30" i="9"/>
  <c r="I30" i="9"/>
  <c r="J30" i="9"/>
  <c r="K30" i="9"/>
  <c r="A31" i="9"/>
  <c r="B31" i="9"/>
  <c r="F31" i="9"/>
  <c r="G31" i="9"/>
  <c r="H31" i="9"/>
  <c r="I31" i="9"/>
  <c r="J31" i="9"/>
  <c r="K31" i="9"/>
  <c r="A32" i="9"/>
  <c r="B32" i="9"/>
  <c r="F32" i="9"/>
  <c r="G32" i="9"/>
  <c r="H32" i="9"/>
  <c r="I32" i="9"/>
  <c r="J32" i="9"/>
  <c r="K32" i="9"/>
  <c r="A33" i="9"/>
  <c r="B33" i="9"/>
  <c r="E33" i="9"/>
  <c r="F33" i="9"/>
  <c r="G33" i="9"/>
  <c r="H33" i="9"/>
  <c r="J33" i="9"/>
  <c r="K33" i="9"/>
  <c r="A34" i="9"/>
  <c r="B34" i="9"/>
  <c r="F34" i="9"/>
  <c r="G34" i="9"/>
  <c r="H34" i="9"/>
  <c r="I34" i="9"/>
  <c r="J34" i="9"/>
  <c r="K34" i="9"/>
  <c r="A35" i="9"/>
  <c r="B35" i="9"/>
  <c r="F35" i="9"/>
  <c r="G35" i="9"/>
  <c r="H35" i="9"/>
  <c r="J35" i="9"/>
  <c r="K35" i="9"/>
  <c r="A36" i="9"/>
  <c r="B36" i="9"/>
  <c r="F36" i="9"/>
  <c r="G36" i="9"/>
  <c r="H36" i="9"/>
  <c r="I36" i="9"/>
  <c r="J36" i="9"/>
  <c r="K36" i="9"/>
  <c r="A37" i="9"/>
  <c r="B37" i="9"/>
  <c r="F37" i="9"/>
  <c r="G37" i="9"/>
  <c r="H37" i="9"/>
  <c r="I37" i="9"/>
  <c r="J37" i="9"/>
  <c r="K37" i="9"/>
  <c r="A38" i="9"/>
  <c r="B38" i="9"/>
  <c r="F38" i="9"/>
  <c r="G38" i="9"/>
  <c r="H38" i="9"/>
  <c r="I38" i="9"/>
  <c r="J38" i="9"/>
  <c r="K38" i="9"/>
  <c r="A39" i="9"/>
  <c r="B39" i="9"/>
  <c r="F39" i="9"/>
  <c r="G39" i="9"/>
  <c r="H39" i="9"/>
  <c r="J39" i="9"/>
  <c r="K39" i="9"/>
  <c r="A40" i="9"/>
  <c r="B40" i="9"/>
  <c r="F40" i="9"/>
  <c r="G40" i="9"/>
  <c r="H40" i="9"/>
  <c r="I40" i="9"/>
  <c r="J40" i="9"/>
  <c r="K40" i="9"/>
  <c r="A41" i="9"/>
  <c r="B41" i="9"/>
  <c r="G41" i="9"/>
  <c r="H41" i="9"/>
  <c r="I41" i="9"/>
  <c r="J41" i="9"/>
  <c r="K41" i="9"/>
  <c r="A42" i="9"/>
  <c r="B42" i="9"/>
  <c r="F42" i="9"/>
  <c r="G42" i="9"/>
  <c r="H42" i="9"/>
  <c r="J42" i="9"/>
  <c r="K42" i="9"/>
  <c r="A43" i="9"/>
  <c r="B43" i="9"/>
  <c r="F43" i="9"/>
  <c r="G43" i="9"/>
  <c r="H43" i="9"/>
  <c r="J43" i="9"/>
  <c r="K43" i="9"/>
  <c r="A44" i="9"/>
  <c r="B44" i="9"/>
  <c r="F44" i="9"/>
  <c r="G44" i="9"/>
  <c r="H44" i="9"/>
  <c r="J44" i="9"/>
  <c r="K44" i="9"/>
  <c r="A45" i="9"/>
  <c r="B45" i="9"/>
  <c r="F45" i="9"/>
  <c r="H45" i="9"/>
  <c r="J45" i="9"/>
  <c r="K45" i="9"/>
  <c r="A46" i="9"/>
  <c r="B46" i="9"/>
  <c r="F46" i="9"/>
  <c r="G46" i="9"/>
  <c r="H46" i="9"/>
  <c r="J46" i="9"/>
  <c r="K46" i="9"/>
  <c r="A47" i="9"/>
  <c r="B47" i="9"/>
  <c r="E47" i="9"/>
  <c r="F47" i="9"/>
  <c r="G47" i="9"/>
  <c r="H47" i="9"/>
  <c r="J47" i="9"/>
  <c r="K47" i="9"/>
  <c r="A48" i="9"/>
  <c r="B48" i="9"/>
  <c r="F48" i="9"/>
  <c r="G48" i="9"/>
  <c r="H48" i="9"/>
  <c r="I48" i="9"/>
  <c r="J48" i="9"/>
  <c r="K48" i="9"/>
  <c r="A49" i="9"/>
  <c r="F49" i="9"/>
  <c r="G49" i="9"/>
  <c r="H49" i="9"/>
  <c r="I49" i="9"/>
  <c r="J49" i="9"/>
  <c r="K49" i="9"/>
  <c r="A50" i="9"/>
  <c r="B50" i="9"/>
  <c r="F50" i="9"/>
  <c r="G50" i="9"/>
  <c r="H50" i="9"/>
  <c r="J50" i="9"/>
  <c r="K50" i="9"/>
  <c r="A51" i="9"/>
  <c r="B51" i="9"/>
  <c r="F51" i="9"/>
  <c r="G51" i="9"/>
  <c r="H51" i="9"/>
  <c r="I51" i="9"/>
  <c r="J51" i="9"/>
  <c r="K51" i="9"/>
  <c r="A52" i="9"/>
  <c r="B52" i="9"/>
  <c r="F52" i="9"/>
  <c r="G52" i="9"/>
  <c r="H52" i="9"/>
  <c r="J52" i="9"/>
  <c r="K52" i="9"/>
  <c r="A53" i="9"/>
  <c r="B53" i="9"/>
  <c r="E53" i="9"/>
  <c r="F53" i="9"/>
  <c r="G53" i="9"/>
  <c r="H53" i="9"/>
  <c r="J53" i="9"/>
  <c r="K53" i="9"/>
  <c r="A54" i="9"/>
  <c r="B54" i="9"/>
  <c r="F54" i="9"/>
  <c r="G54" i="9"/>
  <c r="H54" i="9"/>
  <c r="J54" i="9"/>
  <c r="K54" i="9"/>
  <c r="A55" i="9"/>
  <c r="B55" i="9"/>
  <c r="F55" i="9"/>
  <c r="G55" i="9"/>
  <c r="H55" i="9"/>
  <c r="I55" i="9"/>
  <c r="J55" i="9"/>
  <c r="K55" i="9"/>
  <c r="A56" i="9"/>
  <c r="B56" i="9"/>
  <c r="F56" i="9"/>
  <c r="G56" i="9"/>
  <c r="H56" i="9"/>
  <c r="J56" i="9"/>
  <c r="K56" i="9"/>
  <c r="A57" i="9"/>
  <c r="B57" i="9"/>
  <c r="G57" i="9"/>
  <c r="H57" i="9"/>
  <c r="J57" i="9"/>
  <c r="A58" i="9"/>
  <c r="B58" i="9"/>
  <c r="F58" i="9"/>
  <c r="G58" i="9"/>
  <c r="H58" i="9"/>
  <c r="J58" i="9"/>
  <c r="K58" i="9"/>
  <c r="A59" i="9"/>
  <c r="B59" i="9"/>
  <c r="E59" i="9"/>
  <c r="F59" i="9"/>
  <c r="H59" i="9"/>
  <c r="J59" i="9"/>
  <c r="A60" i="9"/>
  <c r="B60" i="9"/>
  <c r="F60" i="9"/>
  <c r="G60" i="9"/>
  <c r="H60" i="9"/>
  <c r="J60" i="9"/>
  <c r="K60" i="9"/>
  <c r="A61" i="9"/>
  <c r="B61" i="9"/>
  <c r="F61" i="9"/>
  <c r="G61" i="9"/>
  <c r="H61" i="9"/>
  <c r="J61" i="9"/>
  <c r="K61" i="9"/>
  <c r="A62" i="9"/>
  <c r="B62" i="9"/>
  <c r="F62" i="9"/>
  <c r="G62" i="9"/>
  <c r="H62" i="9"/>
  <c r="J62" i="9"/>
  <c r="K62" i="9"/>
  <c r="K8" i="9"/>
  <c r="J8" i="9"/>
  <c r="I8" i="9"/>
  <c r="H8" i="9"/>
  <c r="G8" i="9"/>
  <c r="F8" i="9"/>
  <c r="D8" i="9"/>
  <c r="B8" i="9"/>
  <c r="A8" i="9"/>
  <c r="M9" i="9"/>
  <c r="N9" i="9"/>
  <c r="P9" i="9"/>
  <c r="R9" i="9"/>
  <c r="S9" i="9"/>
  <c r="T9" i="9"/>
  <c r="U9" i="9"/>
  <c r="V9" i="9"/>
  <c r="W9" i="9"/>
  <c r="M10" i="9"/>
  <c r="N10" i="9"/>
  <c r="P10" i="9"/>
  <c r="R10" i="9"/>
  <c r="S10" i="9"/>
  <c r="T10" i="9"/>
  <c r="U10" i="9"/>
  <c r="V10" i="9"/>
  <c r="W10" i="9"/>
  <c r="M11" i="9"/>
  <c r="N11" i="9"/>
  <c r="P11" i="9"/>
  <c r="R11" i="9"/>
  <c r="S11" i="9"/>
  <c r="T11" i="9"/>
  <c r="V11" i="9"/>
  <c r="W11" i="9"/>
  <c r="M12" i="9"/>
  <c r="N12" i="9"/>
  <c r="P12" i="9"/>
  <c r="R12" i="9"/>
  <c r="S12" i="9"/>
  <c r="T12" i="9"/>
  <c r="V12" i="9"/>
  <c r="W12" i="9"/>
  <c r="M13" i="9"/>
  <c r="N13" i="9"/>
  <c r="P13" i="9"/>
  <c r="Q13" i="9"/>
  <c r="R13" i="9"/>
  <c r="S13" i="9"/>
  <c r="T13" i="9"/>
  <c r="V13" i="9"/>
  <c r="W13" i="9"/>
  <c r="M14" i="9"/>
  <c r="P14" i="9"/>
  <c r="R14" i="9"/>
  <c r="S14" i="9"/>
  <c r="T14" i="9"/>
  <c r="V14" i="9"/>
  <c r="W14" i="9"/>
  <c r="M15" i="9"/>
  <c r="N15" i="9"/>
  <c r="P15" i="9"/>
  <c r="R15" i="9"/>
  <c r="S15" i="9"/>
  <c r="T15" i="9"/>
  <c r="V15" i="9"/>
  <c r="W15" i="9"/>
  <c r="M16" i="9"/>
  <c r="N16" i="9"/>
  <c r="P16" i="9"/>
  <c r="R16" i="9"/>
  <c r="S16" i="9"/>
  <c r="T16" i="9"/>
  <c r="V16" i="9"/>
  <c r="W16" i="9"/>
  <c r="M17" i="9"/>
  <c r="N17" i="9"/>
  <c r="P17" i="9"/>
  <c r="R17" i="9"/>
  <c r="S17" i="9"/>
  <c r="T17" i="9"/>
  <c r="V17" i="9"/>
  <c r="W17" i="9"/>
  <c r="M18" i="9"/>
  <c r="N18" i="9"/>
  <c r="P18" i="9"/>
  <c r="R18" i="9"/>
  <c r="S18" i="9"/>
  <c r="T18" i="9"/>
  <c r="V18" i="9"/>
  <c r="W18" i="9"/>
  <c r="M19" i="9"/>
  <c r="P19" i="9"/>
  <c r="Q19" i="9"/>
  <c r="R19" i="9"/>
  <c r="S19" i="9"/>
  <c r="T19" i="9"/>
  <c r="V19" i="9"/>
  <c r="W19" i="9"/>
  <c r="M20" i="9"/>
  <c r="N20" i="9"/>
  <c r="P20" i="9"/>
  <c r="Q20" i="9"/>
  <c r="R20" i="9"/>
  <c r="S20" i="9"/>
  <c r="T20" i="9"/>
  <c r="V20" i="9"/>
  <c r="W20" i="9"/>
  <c r="P21" i="9"/>
  <c r="R21" i="9"/>
  <c r="S21" i="9"/>
  <c r="T21" i="9"/>
  <c r="V21" i="9"/>
  <c r="W21" i="9"/>
  <c r="M22" i="9"/>
  <c r="N22" i="9"/>
  <c r="P22" i="9"/>
  <c r="R22" i="9"/>
  <c r="S22" i="9"/>
  <c r="T22" i="9"/>
  <c r="U22" i="9"/>
  <c r="V22" i="9"/>
  <c r="W22" i="9"/>
  <c r="M23" i="9"/>
  <c r="N23" i="9"/>
  <c r="P23" i="9"/>
  <c r="R23" i="9"/>
  <c r="S23" i="9"/>
  <c r="T23" i="9"/>
  <c r="V23" i="9"/>
  <c r="W23" i="9"/>
  <c r="M24" i="9"/>
  <c r="N24" i="9"/>
  <c r="P24" i="9"/>
  <c r="R24" i="9"/>
  <c r="S24" i="9"/>
  <c r="T24" i="9"/>
  <c r="V24" i="9"/>
  <c r="W24" i="9"/>
  <c r="M25" i="9"/>
  <c r="N25" i="9"/>
  <c r="P25" i="9"/>
  <c r="R25" i="9"/>
  <c r="S25" i="9"/>
  <c r="T25" i="9"/>
  <c r="V25" i="9"/>
  <c r="W25" i="9"/>
  <c r="M26" i="9"/>
  <c r="N26" i="9"/>
  <c r="P26" i="9"/>
  <c r="R26" i="9"/>
  <c r="S26" i="9"/>
  <c r="T26" i="9"/>
  <c r="V26" i="9"/>
  <c r="W26" i="9"/>
  <c r="M27" i="9"/>
  <c r="N27" i="9"/>
  <c r="P27" i="9"/>
  <c r="R27" i="9"/>
  <c r="S27" i="9"/>
  <c r="T27" i="9"/>
  <c r="V27" i="9"/>
  <c r="W27" i="9"/>
  <c r="M28" i="9"/>
  <c r="N28" i="9"/>
  <c r="P28" i="9"/>
  <c r="R28" i="9"/>
  <c r="S28" i="9"/>
  <c r="T28" i="9"/>
  <c r="V28" i="9"/>
  <c r="W28" i="9"/>
  <c r="M29" i="9"/>
  <c r="N29" i="9"/>
  <c r="P29" i="9"/>
  <c r="R29" i="9"/>
  <c r="S29" i="9"/>
  <c r="T29" i="9"/>
  <c r="V29" i="9"/>
  <c r="W29" i="9"/>
  <c r="M30" i="9"/>
  <c r="N30" i="9"/>
  <c r="P30" i="9"/>
  <c r="Q30" i="9"/>
  <c r="R30" i="9"/>
  <c r="S30" i="9"/>
  <c r="T30" i="9"/>
  <c r="V30" i="9"/>
  <c r="W30" i="9"/>
  <c r="M31" i="9"/>
  <c r="N31" i="9"/>
  <c r="P31" i="9"/>
  <c r="R31" i="9"/>
  <c r="S31" i="9"/>
  <c r="T31" i="9"/>
  <c r="V31" i="9"/>
  <c r="W31" i="9"/>
  <c r="M32" i="9"/>
  <c r="N32" i="9"/>
  <c r="P32" i="9"/>
  <c r="R32" i="9"/>
  <c r="S32" i="9"/>
  <c r="T32" i="9"/>
  <c r="U32" i="9"/>
  <c r="V32" i="9"/>
  <c r="W32" i="9"/>
  <c r="M33" i="9"/>
  <c r="N33" i="9"/>
  <c r="P33" i="9"/>
  <c r="R33" i="9"/>
  <c r="S33" i="9"/>
  <c r="T33" i="9"/>
  <c r="V33" i="9"/>
  <c r="W33" i="9"/>
  <c r="M34" i="9"/>
  <c r="N34" i="9"/>
  <c r="P34" i="9"/>
  <c r="R34" i="9"/>
  <c r="S34" i="9"/>
  <c r="T34" i="9"/>
  <c r="V34" i="9"/>
  <c r="W34" i="9"/>
  <c r="M35" i="9"/>
  <c r="N35" i="9"/>
  <c r="P35" i="9"/>
  <c r="R35" i="9"/>
  <c r="S35" i="9"/>
  <c r="T35" i="9"/>
  <c r="V35" i="9"/>
  <c r="W35" i="9"/>
  <c r="M36" i="9"/>
  <c r="N36" i="9"/>
  <c r="P36" i="9"/>
  <c r="R36" i="9"/>
  <c r="S36" i="9"/>
  <c r="T36" i="9"/>
  <c r="U36" i="9"/>
  <c r="V36" i="9"/>
  <c r="W36" i="9"/>
  <c r="N8" i="9"/>
  <c r="M9" i="11"/>
  <c r="N9" i="11"/>
  <c r="P9" i="11"/>
  <c r="R9" i="11"/>
  <c r="S9" i="11"/>
  <c r="T9" i="11"/>
  <c r="U9" i="11"/>
  <c r="V9" i="11"/>
  <c r="W9" i="11"/>
  <c r="M10" i="11"/>
  <c r="N10" i="11"/>
  <c r="P10" i="11"/>
  <c r="R10" i="11"/>
  <c r="S10" i="11"/>
  <c r="T10" i="11"/>
  <c r="U10" i="11"/>
  <c r="V10" i="11"/>
  <c r="W10" i="11"/>
  <c r="M11" i="11"/>
  <c r="N11" i="11"/>
  <c r="P11" i="11"/>
  <c r="R11" i="11"/>
  <c r="S11" i="11"/>
  <c r="T11" i="11"/>
  <c r="V11" i="11"/>
  <c r="W11" i="11"/>
  <c r="M12" i="11"/>
  <c r="N12" i="11"/>
  <c r="P12" i="11"/>
  <c r="R12" i="11"/>
  <c r="S12" i="11"/>
  <c r="T12" i="11"/>
  <c r="V12" i="11"/>
  <c r="W12" i="11"/>
  <c r="M13" i="11"/>
  <c r="N13" i="11"/>
  <c r="P13" i="11"/>
  <c r="Q13" i="11"/>
  <c r="R13" i="11"/>
  <c r="S13" i="11"/>
  <c r="T13" i="11"/>
  <c r="V13" i="11"/>
  <c r="W13" i="11"/>
  <c r="M14" i="11"/>
  <c r="P14" i="11"/>
  <c r="R14" i="11"/>
  <c r="S14" i="11"/>
  <c r="T14" i="11"/>
  <c r="V14" i="11"/>
  <c r="W14" i="11"/>
  <c r="M15" i="11"/>
  <c r="N15" i="11"/>
  <c r="P15" i="11"/>
  <c r="R15" i="11"/>
  <c r="S15" i="11"/>
  <c r="T15" i="11"/>
  <c r="V15" i="11"/>
  <c r="W15" i="11"/>
  <c r="M16" i="11"/>
  <c r="N16" i="11"/>
  <c r="P16" i="11"/>
  <c r="R16" i="11"/>
  <c r="S16" i="11"/>
  <c r="T16" i="11"/>
  <c r="V16" i="11"/>
  <c r="W16" i="11"/>
  <c r="M17" i="11"/>
  <c r="N17" i="11"/>
  <c r="P17" i="11"/>
  <c r="R17" i="11"/>
  <c r="S17" i="11"/>
  <c r="T17" i="11"/>
  <c r="V17" i="11"/>
  <c r="W17" i="11"/>
  <c r="M18" i="11"/>
  <c r="N18" i="11"/>
  <c r="P18" i="11"/>
  <c r="R18" i="11"/>
  <c r="S18" i="11"/>
  <c r="T18" i="11"/>
  <c r="V18" i="11"/>
  <c r="W18" i="11"/>
  <c r="M19" i="11"/>
  <c r="P19" i="11"/>
  <c r="Q19" i="11"/>
  <c r="R19" i="11"/>
  <c r="S19" i="11"/>
  <c r="T19" i="11"/>
  <c r="V19" i="11"/>
  <c r="W19" i="11"/>
  <c r="M20" i="11"/>
  <c r="N20" i="11"/>
  <c r="P20" i="11"/>
  <c r="Q20" i="11"/>
  <c r="R20" i="11"/>
  <c r="S20" i="11"/>
  <c r="T20" i="11"/>
  <c r="V20" i="11"/>
  <c r="W20" i="11"/>
  <c r="P21" i="11"/>
  <c r="R21" i="11"/>
  <c r="S21" i="11"/>
  <c r="T21" i="11"/>
  <c r="V21" i="11"/>
  <c r="W21" i="11"/>
  <c r="M22" i="11"/>
  <c r="N22" i="11"/>
  <c r="P22" i="11"/>
  <c r="R22" i="11"/>
  <c r="S22" i="11"/>
  <c r="T22" i="11"/>
  <c r="U22" i="11"/>
  <c r="V22" i="11"/>
  <c r="W22" i="11"/>
  <c r="M23" i="11"/>
  <c r="N23" i="11"/>
  <c r="P23" i="11"/>
  <c r="R23" i="11"/>
  <c r="S23" i="11"/>
  <c r="T23" i="11"/>
  <c r="V23" i="11"/>
  <c r="W23" i="11"/>
  <c r="M24" i="11"/>
  <c r="N24" i="11"/>
  <c r="P24" i="11"/>
  <c r="R24" i="11"/>
  <c r="S24" i="11"/>
  <c r="T24" i="11"/>
  <c r="V24" i="11"/>
  <c r="W24" i="11"/>
  <c r="M25" i="11"/>
  <c r="N25" i="11"/>
  <c r="P25" i="11"/>
  <c r="R25" i="11"/>
  <c r="S25" i="11"/>
  <c r="T25" i="11"/>
  <c r="V25" i="11"/>
  <c r="W25" i="11"/>
  <c r="M26" i="11"/>
  <c r="N26" i="11"/>
  <c r="P26" i="11"/>
  <c r="R26" i="11"/>
  <c r="S26" i="11"/>
  <c r="T26" i="11"/>
  <c r="V26" i="11"/>
  <c r="W26" i="11"/>
  <c r="M27" i="11"/>
  <c r="N27" i="11"/>
  <c r="P27" i="11"/>
  <c r="R27" i="11"/>
  <c r="S27" i="11"/>
  <c r="T27" i="11"/>
  <c r="V27" i="11"/>
  <c r="W27" i="11"/>
  <c r="M28" i="11"/>
  <c r="N28" i="11"/>
  <c r="P28" i="11"/>
  <c r="R28" i="11"/>
  <c r="S28" i="11"/>
  <c r="T28" i="11"/>
  <c r="V28" i="11"/>
  <c r="W28" i="11"/>
  <c r="M29" i="11"/>
  <c r="N29" i="11"/>
  <c r="P29" i="11"/>
  <c r="R29" i="11"/>
  <c r="S29" i="11"/>
  <c r="T29" i="11"/>
  <c r="V29" i="11"/>
  <c r="W29" i="11"/>
  <c r="M30" i="11"/>
  <c r="N30" i="11"/>
  <c r="P30" i="11"/>
  <c r="Q30" i="11"/>
  <c r="R30" i="11"/>
  <c r="S30" i="11"/>
  <c r="T30" i="11"/>
  <c r="V30" i="11"/>
  <c r="W30" i="11"/>
  <c r="M31" i="11"/>
  <c r="N31" i="11"/>
  <c r="P31" i="11"/>
  <c r="R31" i="11"/>
  <c r="S31" i="11"/>
  <c r="T31" i="11"/>
  <c r="V31" i="11"/>
  <c r="W31" i="11"/>
  <c r="M32" i="11"/>
  <c r="N32" i="11"/>
  <c r="P32" i="11"/>
  <c r="R32" i="11"/>
  <c r="S32" i="11"/>
  <c r="T32" i="11"/>
  <c r="U32" i="11"/>
  <c r="V32" i="11"/>
  <c r="W32" i="11"/>
  <c r="M33" i="11"/>
  <c r="N33" i="11"/>
  <c r="P33" i="11"/>
  <c r="R33" i="11"/>
  <c r="S33" i="11"/>
  <c r="T33" i="11"/>
  <c r="V33" i="11"/>
  <c r="W33" i="11"/>
  <c r="M34" i="11"/>
  <c r="N34" i="11"/>
  <c r="P34" i="11"/>
  <c r="R34" i="11"/>
  <c r="S34" i="11"/>
  <c r="T34" i="11"/>
  <c r="V34" i="11"/>
  <c r="W34" i="11"/>
  <c r="M35" i="11"/>
  <c r="N35" i="11"/>
  <c r="P35" i="11"/>
  <c r="R35" i="11"/>
  <c r="S35" i="11"/>
  <c r="T35" i="11"/>
  <c r="V35" i="11"/>
  <c r="W35" i="11"/>
  <c r="M36" i="11"/>
  <c r="N36" i="11"/>
  <c r="P36" i="11"/>
  <c r="R36" i="11"/>
  <c r="S36" i="11"/>
  <c r="T36" i="11"/>
  <c r="U36" i="11"/>
  <c r="V36" i="11"/>
  <c r="W36" i="11"/>
  <c r="N8" i="11"/>
  <c r="A9" i="11"/>
  <c r="B9" i="11"/>
  <c r="D9" i="11"/>
  <c r="F9" i="11"/>
  <c r="G9" i="11"/>
  <c r="H9" i="11"/>
  <c r="I9" i="11"/>
  <c r="J9" i="11"/>
  <c r="K9" i="11"/>
  <c r="A10" i="11"/>
  <c r="B10" i="11"/>
  <c r="D10" i="11"/>
  <c r="F10" i="11"/>
  <c r="G10" i="11"/>
  <c r="H10" i="11"/>
  <c r="I10" i="11"/>
  <c r="J10" i="11"/>
  <c r="K10" i="11"/>
  <c r="A11" i="11"/>
  <c r="D11" i="11"/>
  <c r="F11" i="11"/>
  <c r="G11" i="11"/>
  <c r="H11" i="11"/>
  <c r="I11" i="11"/>
  <c r="J11" i="11"/>
  <c r="K11" i="11"/>
  <c r="A12" i="11"/>
  <c r="B12" i="11"/>
  <c r="D12" i="11"/>
  <c r="F12" i="11"/>
  <c r="G12" i="11"/>
  <c r="H12" i="11"/>
  <c r="I12" i="11"/>
  <c r="J12" i="11"/>
  <c r="K12" i="11"/>
  <c r="A13" i="11"/>
  <c r="B13" i="11"/>
  <c r="D13" i="11"/>
  <c r="F13" i="11"/>
  <c r="G13" i="11"/>
  <c r="H13" i="11"/>
  <c r="I13" i="11"/>
  <c r="J13" i="11"/>
  <c r="K13" i="11"/>
  <c r="A14" i="11"/>
  <c r="B14" i="11"/>
  <c r="D14" i="11"/>
  <c r="F14" i="11"/>
  <c r="G14" i="11"/>
  <c r="H14" i="11"/>
  <c r="I14" i="11"/>
  <c r="J14" i="11"/>
  <c r="K14" i="11"/>
  <c r="A15" i="11"/>
  <c r="B15" i="11"/>
  <c r="D15" i="11"/>
  <c r="F15" i="11"/>
  <c r="G15" i="11"/>
  <c r="H15" i="11"/>
  <c r="I15" i="11"/>
  <c r="J15" i="11"/>
  <c r="K15" i="11"/>
  <c r="A17" i="11"/>
  <c r="B17" i="11"/>
  <c r="D17" i="11"/>
  <c r="F17" i="11"/>
  <c r="G17" i="11"/>
  <c r="H17" i="11"/>
  <c r="I17" i="11"/>
  <c r="J17" i="11"/>
  <c r="K17" i="11"/>
  <c r="A18" i="11"/>
  <c r="B18" i="11"/>
  <c r="D18" i="11"/>
  <c r="E18" i="11"/>
  <c r="F18" i="11"/>
  <c r="G18" i="11"/>
  <c r="H18" i="11"/>
  <c r="J18" i="11"/>
  <c r="K18" i="11"/>
  <c r="A19" i="11"/>
  <c r="B19" i="11"/>
  <c r="D19" i="11"/>
  <c r="F19" i="11"/>
  <c r="G19" i="11"/>
  <c r="H19" i="11"/>
  <c r="I19" i="11"/>
  <c r="J19" i="11"/>
  <c r="K19" i="11"/>
  <c r="A20" i="11"/>
  <c r="B20" i="11"/>
  <c r="D20" i="11"/>
  <c r="F20" i="11"/>
  <c r="G20" i="11"/>
  <c r="H20" i="11"/>
  <c r="I20" i="11"/>
  <c r="J20" i="11"/>
  <c r="K20" i="11"/>
  <c r="A21" i="11"/>
  <c r="B21" i="11"/>
  <c r="D21" i="11"/>
  <c r="F21" i="11"/>
  <c r="G21" i="11"/>
  <c r="H21" i="11"/>
  <c r="I21" i="11"/>
  <c r="J21" i="11"/>
  <c r="K21" i="11"/>
  <c r="A22" i="11"/>
  <c r="B22" i="11"/>
  <c r="D22" i="11"/>
  <c r="E22" i="11"/>
  <c r="F22" i="11"/>
  <c r="G22" i="11"/>
  <c r="H22" i="11"/>
  <c r="J22" i="11"/>
  <c r="K22" i="11"/>
  <c r="A23" i="11"/>
  <c r="B23" i="11"/>
  <c r="D23" i="11"/>
  <c r="F23" i="11"/>
  <c r="G23" i="11"/>
  <c r="H23" i="11"/>
  <c r="I23" i="11"/>
  <c r="J23" i="11"/>
  <c r="K23" i="11"/>
  <c r="A24" i="11"/>
  <c r="B24" i="11"/>
  <c r="D24" i="11"/>
  <c r="F24" i="11"/>
  <c r="G24" i="11"/>
  <c r="H24" i="11"/>
  <c r="J24" i="11"/>
  <c r="K24" i="11"/>
  <c r="A25" i="11"/>
  <c r="B25" i="11"/>
  <c r="D25" i="11"/>
  <c r="F25" i="11"/>
  <c r="G25" i="11"/>
  <c r="H25" i="11"/>
  <c r="I25" i="11"/>
  <c r="J25" i="11"/>
  <c r="K25" i="11"/>
  <c r="A26" i="11"/>
  <c r="B26" i="11"/>
  <c r="D26" i="11"/>
  <c r="F26" i="11"/>
  <c r="G26" i="11"/>
  <c r="H26" i="11"/>
  <c r="I26" i="11"/>
  <c r="J26" i="11"/>
  <c r="K26" i="11"/>
  <c r="A27" i="11"/>
  <c r="B27" i="11"/>
  <c r="D27" i="11"/>
  <c r="F27" i="11"/>
  <c r="G27" i="11"/>
  <c r="H27" i="11"/>
  <c r="I27" i="11"/>
  <c r="J27" i="11"/>
  <c r="K27" i="11"/>
  <c r="A28" i="11"/>
  <c r="B28" i="11"/>
  <c r="D28" i="11"/>
  <c r="F28" i="11"/>
  <c r="G28" i="11"/>
  <c r="H28" i="11"/>
  <c r="J28" i="11"/>
  <c r="K28" i="11"/>
  <c r="A29" i="11"/>
  <c r="B29" i="11"/>
  <c r="D29" i="11"/>
  <c r="F29" i="11"/>
  <c r="G29" i="11"/>
  <c r="H29" i="11"/>
  <c r="I29" i="11"/>
  <c r="J29" i="11"/>
  <c r="K29" i="11"/>
  <c r="A30" i="11"/>
  <c r="B30" i="11"/>
  <c r="D30" i="11"/>
  <c r="F30" i="11"/>
  <c r="G30" i="11"/>
  <c r="H30" i="11"/>
  <c r="I30" i="11"/>
  <c r="J30" i="11"/>
  <c r="K30" i="11"/>
  <c r="A31" i="11"/>
  <c r="B31" i="11"/>
  <c r="D31" i="11"/>
  <c r="F31" i="11"/>
  <c r="G31" i="11"/>
  <c r="H31" i="11"/>
  <c r="I31" i="11"/>
  <c r="J31" i="11"/>
  <c r="K31" i="11"/>
  <c r="A32" i="11"/>
  <c r="B32" i="11"/>
  <c r="D32" i="11"/>
  <c r="F32" i="11"/>
  <c r="G32" i="11"/>
  <c r="H32" i="11"/>
  <c r="I32" i="11"/>
  <c r="J32" i="11"/>
  <c r="K32" i="11"/>
  <c r="A33" i="11"/>
  <c r="B33" i="11"/>
  <c r="D33" i="11"/>
  <c r="E33" i="11"/>
  <c r="F33" i="11"/>
  <c r="G33" i="11"/>
  <c r="H33" i="11"/>
  <c r="J33" i="11"/>
  <c r="K33" i="11"/>
  <c r="A34" i="11"/>
  <c r="B34" i="11"/>
  <c r="D34" i="11"/>
  <c r="F34" i="11"/>
  <c r="G34" i="11"/>
  <c r="H34" i="11"/>
  <c r="I34" i="11"/>
  <c r="J34" i="11"/>
  <c r="K34" i="11"/>
  <c r="A35" i="11"/>
  <c r="B35" i="11"/>
  <c r="D35" i="11"/>
  <c r="F35" i="11"/>
  <c r="G35" i="11"/>
  <c r="H35" i="11"/>
  <c r="J35" i="11"/>
  <c r="K35" i="11"/>
  <c r="A36" i="11"/>
  <c r="B36" i="11"/>
  <c r="D36" i="11"/>
  <c r="F36" i="11"/>
  <c r="G36" i="11"/>
  <c r="H36" i="11"/>
  <c r="I36" i="11"/>
  <c r="J36" i="11"/>
  <c r="K36" i="11"/>
  <c r="A37" i="11"/>
  <c r="B37" i="11"/>
  <c r="D37" i="11"/>
  <c r="F37" i="11"/>
  <c r="G37" i="11"/>
  <c r="H37" i="11"/>
  <c r="I37" i="11"/>
  <c r="J37" i="11"/>
  <c r="K37" i="11"/>
  <c r="A38" i="11"/>
  <c r="B38" i="11"/>
  <c r="D38" i="11"/>
  <c r="F38" i="11"/>
  <c r="G38" i="11"/>
  <c r="H38" i="11"/>
  <c r="I38" i="11"/>
  <c r="J38" i="11"/>
  <c r="K38" i="11"/>
  <c r="A39" i="11"/>
  <c r="B39" i="11"/>
  <c r="D39" i="11"/>
  <c r="F39" i="11"/>
  <c r="G39" i="11"/>
  <c r="H39" i="11"/>
  <c r="J39" i="11"/>
  <c r="K39" i="11"/>
  <c r="A40" i="11"/>
  <c r="B40" i="11"/>
  <c r="D40" i="11"/>
  <c r="F40" i="11"/>
  <c r="G40" i="11"/>
  <c r="H40" i="11"/>
  <c r="I40" i="11"/>
  <c r="J40" i="11"/>
  <c r="K40" i="11"/>
  <c r="A41" i="11"/>
  <c r="B41" i="11"/>
  <c r="G41" i="11"/>
  <c r="H41" i="11"/>
  <c r="I41" i="11"/>
  <c r="J41" i="11"/>
  <c r="K41" i="11"/>
  <c r="A42" i="11"/>
  <c r="B42" i="11"/>
  <c r="F42" i="11"/>
  <c r="G42" i="11"/>
  <c r="H42" i="11"/>
  <c r="J42" i="11"/>
  <c r="K42" i="11"/>
  <c r="A43" i="11"/>
  <c r="B43" i="11"/>
  <c r="F43" i="11"/>
  <c r="G43" i="11"/>
  <c r="H43" i="11"/>
  <c r="J43" i="11"/>
  <c r="K43" i="11"/>
  <c r="A44" i="11"/>
  <c r="B44" i="11"/>
  <c r="F44" i="11"/>
  <c r="G44" i="11"/>
  <c r="H44" i="11"/>
  <c r="J44" i="11"/>
  <c r="K44" i="11"/>
  <c r="A45" i="11"/>
  <c r="B45" i="11"/>
  <c r="F45" i="11"/>
  <c r="H45" i="11"/>
  <c r="J45" i="11"/>
  <c r="K45" i="11"/>
  <c r="A46" i="11"/>
  <c r="B46" i="11"/>
  <c r="F46" i="11"/>
  <c r="G46" i="11"/>
  <c r="H46" i="11"/>
  <c r="J46" i="11"/>
  <c r="K46" i="11"/>
  <c r="A47" i="11"/>
  <c r="B47" i="11"/>
  <c r="E47" i="11"/>
  <c r="F47" i="11"/>
  <c r="G47" i="11"/>
  <c r="H47" i="11"/>
  <c r="J47" i="11"/>
  <c r="K47" i="11"/>
  <c r="A48" i="11"/>
  <c r="B48" i="11"/>
  <c r="F48" i="11"/>
  <c r="G48" i="11"/>
  <c r="H48" i="11"/>
  <c r="I48" i="11"/>
  <c r="J48" i="11"/>
  <c r="K48" i="11"/>
  <c r="A49" i="11"/>
  <c r="F49" i="11"/>
  <c r="G49" i="11"/>
  <c r="H49" i="11"/>
  <c r="I49" i="11"/>
  <c r="J49" i="11"/>
  <c r="K49" i="11"/>
  <c r="A50" i="11"/>
  <c r="B50" i="11"/>
  <c r="F50" i="11"/>
  <c r="G50" i="11"/>
  <c r="H50" i="11"/>
  <c r="J50" i="11"/>
  <c r="K50" i="11"/>
  <c r="A51" i="11"/>
  <c r="B51" i="11"/>
  <c r="F51" i="11"/>
  <c r="G51" i="11"/>
  <c r="H51" i="11"/>
  <c r="I51" i="11"/>
  <c r="J51" i="11"/>
  <c r="K51" i="11"/>
  <c r="A52" i="11"/>
  <c r="B52" i="11"/>
  <c r="F52" i="11"/>
  <c r="G52" i="11"/>
  <c r="H52" i="11"/>
  <c r="J52" i="11"/>
  <c r="K52" i="11"/>
  <c r="A53" i="11"/>
  <c r="B53" i="11"/>
  <c r="E53" i="11"/>
  <c r="F53" i="11"/>
  <c r="G53" i="11"/>
  <c r="H53" i="11"/>
  <c r="J53" i="11"/>
  <c r="K53" i="11"/>
  <c r="A54" i="11"/>
  <c r="B54" i="11"/>
  <c r="F54" i="11"/>
  <c r="G54" i="11"/>
  <c r="H54" i="11"/>
  <c r="J54" i="11"/>
  <c r="K54" i="11"/>
  <c r="A55" i="11"/>
  <c r="B55" i="11"/>
  <c r="F55" i="11"/>
  <c r="G55" i="11"/>
  <c r="H55" i="11"/>
  <c r="I55" i="11"/>
  <c r="J55" i="11"/>
  <c r="K55" i="11"/>
  <c r="A56" i="11"/>
  <c r="B56" i="11"/>
  <c r="F56" i="11"/>
  <c r="G56" i="11"/>
  <c r="H56" i="11"/>
  <c r="J56" i="11"/>
  <c r="K56" i="11"/>
  <c r="A57" i="11"/>
  <c r="B57" i="11"/>
  <c r="G57" i="11"/>
  <c r="H57" i="11"/>
  <c r="J57" i="11"/>
  <c r="A58" i="11"/>
  <c r="B58" i="11"/>
  <c r="F58" i="11"/>
  <c r="G58" i="11"/>
  <c r="H58" i="11"/>
  <c r="J58" i="11"/>
  <c r="K58" i="11"/>
  <c r="A59" i="11"/>
  <c r="B59" i="11"/>
  <c r="D59" i="11"/>
  <c r="E59" i="11"/>
  <c r="F59" i="11"/>
  <c r="H59" i="11"/>
  <c r="J59" i="11"/>
  <c r="A60" i="11"/>
  <c r="B60" i="11"/>
  <c r="D60" i="11"/>
  <c r="F60" i="11"/>
  <c r="G60" i="11"/>
  <c r="H60" i="11"/>
  <c r="J60" i="11"/>
  <c r="K60" i="11"/>
  <c r="A61" i="11"/>
  <c r="B61" i="11"/>
  <c r="D61" i="11"/>
  <c r="F61" i="11"/>
  <c r="G61" i="11"/>
  <c r="H61" i="11"/>
  <c r="J61" i="11"/>
  <c r="K61" i="11"/>
  <c r="A62" i="11"/>
  <c r="B62" i="11"/>
  <c r="D62" i="11"/>
  <c r="F62" i="11"/>
  <c r="G62" i="11"/>
  <c r="H62" i="11"/>
  <c r="J62" i="11"/>
  <c r="K62" i="11"/>
  <c r="B8" i="11"/>
  <c r="K8" i="11"/>
  <c r="J8" i="11"/>
  <c r="I8" i="11"/>
  <c r="H8" i="11"/>
  <c r="G8" i="11"/>
  <c r="F8" i="11"/>
  <c r="D8" i="11"/>
  <c r="A8" i="11"/>
  <c r="AI7" i="11"/>
  <c r="AH7" i="11"/>
  <c r="AG7" i="11"/>
  <c r="AI7" i="9"/>
  <c r="AH7" i="9"/>
  <c r="AG7" i="9"/>
  <c r="AI7" i="8"/>
  <c r="AH7" i="8"/>
  <c r="AG7" i="8"/>
  <c r="Z12" i="8"/>
  <c r="AA12" i="8"/>
  <c r="AB12" i="8"/>
  <c r="AC12" i="8"/>
  <c r="AC12" i="9" s="1"/>
  <c r="AC12" i="11" s="1"/>
  <c r="Z14" i="8"/>
  <c r="AA14" i="8"/>
  <c r="AB14" i="8"/>
  <c r="AC14" i="8"/>
  <c r="AC14" i="9" s="1"/>
  <c r="AC14" i="11" s="1"/>
  <c r="Z15" i="8"/>
  <c r="AA15" i="8"/>
  <c r="AB15" i="8"/>
  <c r="AC15" i="8"/>
  <c r="AC15" i="9" s="1"/>
  <c r="AC15" i="11" s="1"/>
  <c r="Z16" i="8"/>
  <c r="AA16" i="8"/>
  <c r="AB16" i="8"/>
  <c r="AC16" i="8"/>
  <c r="AC16" i="9" s="1"/>
  <c r="AC16" i="11" s="1"/>
  <c r="Z17" i="8"/>
  <c r="AA17" i="8"/>
  <c r="AB17" i="8"/>
  <c r="AC17" i="8"/>
  <c r="AC17" i="9" s="1"/>
  <c r="AC17" i="11" s="1"/>
  <c r="Z18" i="8"/>
  <c r="AA18" i="8"/>
  <c r="AB18" i="8"/>
  <c r="AC18" i="8"/>
  <c r="AC18" i="9" s="1"/>
  <c r="AC18" i="11" s="1"/>
  <c r="Z19" i="8"/>
  <c r="AA19" i="8"/>
  <c r="AB19" i="8"/>
  <c r="AC19" i="8"/>
  <c r="AC19" i="9" s="1"/>
  <c r="AC19" i="11" s="1"/>
  <c r="Z20" i="8"/>
  <c r="AA20" i="8"/>
  <c r="AB20" i="8"/>
  <c r="AC20" i="8"/>
  <c r="AC20" i="9" s="1"/>
  <c r="AC20" i="11" s="1"/>
  <c r="Z21" i="8"/>
  <c r="AA21" i="8"/>
  <c r="AB21" i="8"/>
  <c r="AC21" i="8"/>
  <c r="AC21" i="9" s="1"/>
  <c r="AC21" i="11" s="1"/>
  <c r="Z22" i="8"/>
  <c r="AA22" i="8"/>
  <c r="AB22" i="8"/>
  <c r="AC22" i="8"/>
  <c r="AC22" i="9" s="1"/>
  <c r="AC22" i="11" s="1"/>
  <c r="Z23" i="8"/>
  <c r="AA23" i="8"/>
  <c r="AB23" i="8"/>
  <c r="AC23" i="8"/>
  <c r="AC23" i="9" s="1"/>
  <c r="AC23" i="11" s="1"/>
  <c r="Z24" i="8"/>
  <c r="AA24" i="8"/>
  <c r="AB24" i="8"/>
  <c r="AC24" i="8"/>
  <c r="AC24" i="9" s="1"/>
  <c r="AC24" i="11" s="1"/>
  <c r="Z25" i="8"/>
  <c r="AA25" i="8"/>
  <c r="AB25" i="8"/>
  <c r="AC25" i="8"/>
  <c r="AC25" i="9" s="1"/>
  <c r="AC25" i="11" s="1"/>
  <c r="Z26" i="8"/>
  <c r="AA26" i="8"/>
  <c r="AB26" i="8"/>
  <c r="AC26" i="8"/>
  <c r="AC26" i="9" s="1"/>
  <c r="AC26" i="11" s="1"/>
  <c r="Z27" i="8"/>
  <c r="AA27" i="8"/>
  <c r="AB27" i="8"/>
  <c r="AC27" i="8"/>
  <c r="AC27" i="9" s="1"/>
  <c r="AC27" i="11" s="1"/>
  <c r="Z28" i="8"/>
  <c r="AA28" i="8"/>
  <c r="AB28" i="8"/>
  <c r="AC28" i="8"/>
  <c r="AC28" i="9" s="1"/>
  <c r="AC28" i="11" s="1"/>
  <c r="Z12" i="9"/>
  <c r="AA12" i="9"/>
  <c r="AB12" i="9"/>
  <c r="Z14" i="9"/>
  <c r="AA14" i="9"/>
  <c r="AB14" i="9"/>
  <c r="Z15" i="9"/>
  <c r="AA15" i="9"/>
  <c r="AB15" i="9"/>
  <c r="Z16" i="9"/>
  <c r="AA16" i="9"/>
  <c r="AB16" i="9"/>
  <c r="Z17" i="9"/>
  <c r="AA17" i="9"/>
  <c r="AB17" i="9"/>
  <c r="Z18" i="9"/>
  <c r="AA18" i="9"/>
  <c r="AB18" i="9"/>
  <c r="Z19" i="9"/>
  <c r="AA19" i="9"/>
  <c r="AB19" i="9"/>
  <c r="Z20" i="9"/>
  <c r="AA20" i="9"/>
  <c r="AB20" i="9"/>
  <c r="Z21" i="9"/>
  <c r="AA21" i="9"/>
  <c r="AB21" i="9"/>
  <c r="Z22" i="9"/>
  <c r="AA22" i="9"/>
  <c r="AB22" i="9"/>
  <c r="Z23" i="9"/>
  <c r="AA23" i="9"/>
  <c r="AB23" i="9"/>
  <c r="Z24" i="9"/>
  <c r="AA24" i="9"/>
  <c r="AB24" i="9"/>
  <c r="Z25" i="9"/>
  <c r="AA25" i="9"/>
  <c r="AB25" i="9"/>
  <c r="Z26" i="9"/>
  <c r="AA26" i="9"/>
  <c r="AB26" i="9"/>
  <c r="Z27" i="9"/>
  <c r="AA27" i="9"/>
  <c r="AB27" i="9"/>
  <c r="Z28" i="9"/>
  <c r="AA28" i="9"/>
  <c r="AB28" i="9"/>
  <c r="Z30" i="9"/>
  <c r="AA30" i="9"/>
  <c r="AB30" i="9"/>
  <c r="Z31" i="9"/>
  <c r="AA31" i="9"/>
  <c r="AB31" i="9"/>
  <c r="Z12" i="11"/>
  <c r="AB12" i="11"/>
  <c r="Z14" i="11"/>
  <c r="AB14" i="11"/>
  <c r="Z15" i="11"/>
  <c r="AB15" i="11"/>
  <c r="Z16" i="11"/>
  <c r="AB16" i="11"/>
  <c r="Z17" i="11"/>
  <c r="AB17" i="11"/>
  <c r="Z18" i="11"/>
  <c r="AB18" i="11"/>
  <c r="Z19" i="11"/>
  <c r="AB19" i="11"/>
  <c r="Z20" i="11"/>
  <c r="AB20" i="11"/>
  <c r="Z21" i="11"/>
  <c r="AB21" i="11"/>
  <c r="Z22" i="11"/>
  <c r="AB22" i="11"/>
  <c r="Z23" i="11"/>
  <c r="AB23" i="11"/>
  <c r="Z24" i="11"/>
  <c r="AB24" i="11"/>
  <c r="Z25" i="11"/>
  <c r="AB25" i="11"/>
  <c r="Z26" i="11"/>
  <c r="AB26" i="11"/>
  <c r="Z27" i="11"/>
  <c r="AB27" i="11"/>
  <c r="Z28" i="11"/>
  <c r="AB28" i="11"/>
  <c r="W8" i="11"/>
  <c r="V8" i="11"/>
  <c r="S8" i="11"/>
  <c r="T8" i="11"/>
  <c r="R8" i="11"/>
  <c r="P8" i="11"/>
  <c r="W8" i="9"/>
  <c r="V8" i="9"/>
  <c r="S8" i="9"/>
  <c r="T8" i="9"/>
  <c r="R8" i="9"/>
  <c r="P8" i="9"/>
  <c r="V9" i="8"/>
  <c r="W9" i="8"/>
  <c r="V10" i="8"/>
  <c r="W10" i="8"/>
  <c r="V11" i="8"/>
  <c r="W11" i="8"/>
  <c r="V12" i="8"/>
  <c r="W12" i="8"/>
  <c r="V13" i="8"/>
  <c r="W13" i="8"/>
  <c r="V14" i="8"/>
  <c r="W14" i="8"/>
  <c r="V15" i="8"/>
  <c r="W15" i="8"/>
  <c r="V16" i="8"/>
  <c r="W16" i="8"/>
  <c r="V17" i="8"/>
  <c r="W17" i="8"/>
  <c r="V18" i="8"/>
  <c r="W18" i="8"/>
  <c r="V19" i="8"/>
  <c r="W19" i="8"/>
  <c r="V20" i="8"/>
  <c r="W20" i="8"/>
  <c r="V21" i="8"/>
  <c r="W21" i="8"/>
  <c r="V22" i="8"/>
  <c r="W22" i="8"/>
  <c r="V23" i="8"/>
  <c r="W23" i="8"/>
  <c r="V24" i="8"/>
  <c r="W24" i="8"/>
  <c r="V25" i="8"/>
  <c r="W25" i="8"/>
  <c r="V26" i="8"/>
  <c r="W26" i="8"/>
  <c r="V27" i="8"/>
  <c r="W27" i="8"/>
  <c r="V28" i="8"/>
  <c r="W28" i="8"/>
  <c r="V29" i="8"/>
  <c r="W29" i="8"/>
  <c r="V30" i="8"/>
  <c r="W30" i="8"/>
  <c r="V31" i="8"/>
  <c r="W31" i="8"/>
  <c r="V32" i="8"/>
  <c r="W32" i="8"/>
  <c r="V33" i="8"/>
  <c r="W33" i="8"/>
  <c r="V34" i="8"/>
  <c r="W34" i="8"/>
  <c r="V35" i="8"/>
  <c r="W35" i="8"/>
  <c r="V36" i="8"/>
  <c r="W36" i="8"/>
  <c r="W8" i="8"/>
  <c r="V8" i="8"/>
  <c r="R9" i="8"/>
  <c r="S9" i="8"/>
  <c r="T9" i="8"/>
  <c r="R10" i="8"/>
  <c r="S10" i="8"/>
  <c r="T10" i="8"/>
  <c r="R11" i="8"/>
  <c r="S11" i="8"/>
  <c r="T11" i="8"/>
  <c r="R12" i="8"/>
  <c r="S12" i="8"/>
  <c r="T12" i="8"/>
  <c r="R13" i="8"/>
  <c r="S13" i="8"/>
  <c r="T13" i="8"/>
  <c r="R14" i="8"/>
  <c r="S14" i="8"/>
  <c r="T14" i="8"/>
  <c r="R15" i="8"/>
  <c r="S15" i="8"/>
  <c r="T15" i="8"/>
  <c r="R16" i="8"/>
  <c r="S16" i="8"/>
  <c r="T16" i="8"/>
  <c r="R17" i="8"/>
  <c r="S17" i="8"/>
  <c r="T17" i="8"/>
  <c r="R18" i="8"/>
  <c r="S18" i="8"/>
  <c r="T18" i="8"/>
  <c r="R19" i="8"/>
  <c r="S19" i="8"/>
  <c r="T19" i="8"/>
  <c r="R20" i="8"/>
  <c r="S20" i="8"/>
  <c r="T20" i="8"/>
  <c r="R21" i="8"/>
  <c r="S21" i="8"/>
  <c r="T21" i="8"/>
  <c r="R22" i="8"/>
  <c r="S22" i="8"/>
  <c r="T22" i="8"/>
  <c r="R23" i="8"/>
  <c r="S23" i="8"/>
  <c r="T23" i="8"/>
  <c r="R24" i="8"/>
  <c r="S24" i="8"/>
  <c r="T24" i="8"/>
  <c r="R25" i="8"/>
  <c r="S25" i="8"/>
  <c r="T25" i="8"/>
  <c r="R26" i="8"/>
  <c r="S26" i="8"/>
  <c r="T26" i="8"/>
  <c r="R27" i="8"/>
  <c r="S27" i="8"/>
  <c r="T27" i="8"/>
  <c r="R28" i="8"/>
  <c r="S28" i="8"/>
  <c r="T28" i="8"/>
  <c r="R29" i="8"/>
  <c r="S29" i="8"/>
  <c r="T29" i="8"/>
  <c r="R30" i="8"/>
  <c r="S30" i="8"/>
  <c r="T30" i="8"/>
  <c r="R31" i="8"/>
  <c r="S31" i="8"/>
  <c r="T31" i="8"/>
  <c r="R32" i="8"/>
  <c r="S32" i="8"/>
  <c r="T32" i="8"/>
  <c r="R33" i="8"/>
  <c r="S33" i="8"/>
  <c r="T33" i="8"/>
  <c r="R34" i="8"/>
  <c r="S34" i="8"/>
  <c r="T34" i="8"/>
  <c r="R35" i="8"/>
  <c r="S35" i="8"/>
  <c r="T35" i="8"/>
  <c r="R36" i="8"/>
  <c r="S36" i="8"/>
  <c r="T36" i="8"/>
  <c r="S8" i="8"/>
  <c r="T8" i="8"/>
  <c r="R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8" i="8"/>
  <c r="U36" i="8"/>
  <c r="U35" i="8"/>
  <c r="U35" i="9" s="1"/>
  <c r="U35" i="11" s="1"/>
  <c r="U34" i="8"/>
  <c r="U34" i="9" s="1"/>
  <c r="U34" i="11" s="1"/>
  <c r="U33" i="8"/>
  <c r="U33" i="9" s="1"/>
  <c r="U33" i="11" s="1"/>
  <c r="U32" i="8"/>
  <c r="U31" i="8"/>
  <c r="U31" i="9" s="1"/>
  <c r="U31" i="11" s="1"/>
  <c r="U30" i="8"/>
  <c r="U30" i="9" s="1"/>
  <c r="U30" i="11" s="1"/>
  <c r="U29" i="8"/>
  <c r="U29" i="9" s="1"/>
  <c r="U29" i="11" s="1"/>
  <c r="U28" i="8"/>
  <c r="U28" i="9" s="1"/>
  <c r="U28" i="11" s="1"/>
  <c r="U27" i="8"/>
  <c r="U27" i="9" s="1"/>
  <c r="U27" i="11" s="1"/>
  <c r="U26" i="8"/>
  <c r="U26" i="9" s="1"/>
  <c r="U26" i="11" s="1"/>
  <c r="U25" i="8"/>
  <c r="U25" i="9" s="1"/>
  <c r="U25" i="11" s="1"/>
  <c r="U24" i="8"/>
  <c r="U24" i="9" s="1"/>
  <c r="U24" i="11" s="1"/>
  <c r="U23" i="8"/>
  <c r="U23" i="9" s="1"/>
  <c r="U23" i="11" s="1"/>
  <c r="U22" i="8"/>
  <c r="U21" i="8"/>
  <c r="U21" i="9" s="1"/>
  <c r="U21" i="11" s="1"/>
  <c r="U20" i="8"/>
  <c r="U20" i="9" s="1"/>
  <c r="U20" i="11" s="1"/>
  <c r="U19" i="8"/>
  <c r="U19" i="9" s="1"/>
  <c r="U19" i="11" s="1"/>
  <c r="U18" i="8"/>
  <c r="U18" i="9" s="1"/>
  <c r="U18" i="11" s="1"/>
  <c r="U17" i="8"/>
  <c r="U17" i="9" s="1"/>
  <c r="U17" i="11" s="1"/>
  <c r="U16" i="8"/>
  <c r="U16" i="9" s="1"/>
  <c r="U16" i="11" s="1"/>
  <c r="U15" i="8"/>
  <c r="U15" i="9" s="1"/>
  <c r="U15" i="11" s="1"/>
  <c r="U14" i="8"/>
  <c r="U14" i="9" s="1"/>
  <c r="U14" i="11" s="1"/>
  <c r="U13" i="8"/>
  <c r="U13" i="9" s="1"/>
  <c r="U13" i="11" s="1"/>
  <c r="U12" i="8"/>
  <c r="U12" i="9" s="1"/>
  <c r="U12" i="11" s="1"/>
  <c r="U11" i="8"/>
  <c r="U11" i="9" s="1"/>
  <c r="U11" i="11" s="1"/>
  <c r="U10" i="8"/>
  <c r="U9" i="8"/>
  <c r="U8" i="8"/>
  <c r="U8" i="9" s="1"/>
  <c r="Q36" i="8"/>
  <c r="Q36" i="9" s="1"/>
  <c r="Q36" i="11" s="1"/>
  <c r="Q35" i="8"/>
  <c r="Q35" i="9" s="1"/>
  <c r="Q35" i="11" s="1"/>
  <c r="Q34" i="8"/>
  <c r="Q34" i="9" s="1"/>
  <c r="Q34" i="11" s="1"/>
  <c r="Q33" i="8"/>
  <c r="Q33" i="9" s="1"/>
  <c r="Q33" i="11" s="1"/>
  <c r="Q32" i="8"/>
  <c r="Q32" i="9" s="1"/>
  <c r="Q32" i="11" s="1"/>
  <c r="Q31" i="8"/>
  <c r="Q31" i="9" s="1"/>
  <c r="Q31" i="11" s="1"/>
  <c r="Q30" i="8"/>
  <c r="Q29" i="8"/>
  <c r="Q29" i="9" s="1"/>
  <c r="Q29" i="11" s="1"/>
  <c r="Q28" i="8"/>
  <c r="Q28" i="9" s="1"/>
  <c r="Q28" i="11" s="1"/>
  <c r="Q27" i="8"/>
  <c r="Q27" i="9" s="1"/>
  <c r="Q27" i="11" s="1"/>
  <c r="Q26" i="8"/>
  <c r="Q26" i="9" s="1"/>
  <c r="Q26" i="11" s="1"/>
  <c r="Q25" i="8"/>
  <c r="Q25" i="9" s="1"/>
  <c r="Q25" i="11" s="1"/>
  <c r="Q24" i="8"/>
  <c r="Q24" i="9" s="1"/>
  <c r="Q24" i="11" s="1"/>
  <c r="Q23" i="8"/>
  <c r="Q23" i="9" s="1"/>
  <c r="Q23" i="11" s="1"/>
  <c r="Q22" i="8"/>
  <c r="Q22" i="9" s="1"/>
  <c r="Q22" i="11" s="1"/>
  <c r="Q21" i="8"/>
  <c r="Q21" i="9" s="1"/>
  <c r="Q21" i="11" s="1"/>
  <c r="Q20" i="8"/>
  <c r="Q19" i="8"/>
  <c r="Q18" i="8"/>
  <c r="Q18" i="9" s="1"/>
  <c r="Q18" i="11" s="1"/>
  <c r="Q17" i="8"/>
  <c r="Q17" i="9" s="1"/>
  <c r="Q17" i="11" s="1"/>
  <c r="Q16" i="8"/>
  <c r="Q16" i="9" s="1"/>
  <c r="Q16" i="11" s="1"/>
  <c r="Q15" i="8"/>
  <c r="Q15" i="9" s="1"/>
  <c r="Q15" i="11" s="1"/>
  <c r="Q14" i="8"/>
  <c r="Q14" i="9" s="1"/>
  <c r="Q14" i="11" s="1"/>
  <c r="Q13" i="8"/>
  <c r="Q12" i="8"/>
  <c r="Q12" i="9" s="1"/>
  <c r="Q12" i="11" s="1"/>
  <c r="Q11" i="8"/>
  <c r="Q11" i="9" s="1"/>
  <c r="Q11" i="11" s="1"/>
  <c r="Q10" i="8"/>
  <c r="Q10" i="9" s="1"/>
  <c r="Q10" i="11" s="1"/>
  <c r="Q9" i="8"/>
  <c r="Q9" i="9" s="1"/>
  <c r="Q9" i="11" s="1"/>
  <c r="Q8" i="8"/>
  <c r="Q8" i="9" s="1"/>
  <c r="AJ66" i="8"/>
  <c r="AJ66" i="9"/>
  <c r="AJ66" i="11"/>
  <c r="U8" i="11" l="1"/>
  <c r="Q8" i="11"/>
  <c r="AB48" i="11" l="1"/>
  <c r="AJ65" i="11"/>
  <c r="AB48" i="9"/>
  <c r="AJ65" i="9"/>
  <c r="AJ65" i="8"/>
  <c r="AB48" i="8"/>
  <c r="AC48" i="8"/>
  <c r="AC48" i="9" s="1"/>
  <c r="AC48" i="11" l="1"/>
  <c r="AI67" i="11" l="1"/>
  <c r="AI68" i="11"/>
  <c r="AI69" i="11"/>
  <c r="AI70" i="11"/>
  <c r="AI65" i="11"/>
  <c r="AI55" i="11"/>
  <c r="AI67" i="9"/>
  <c r="AI68" i="9"/>
  <c r="AI69" i="9"/>
  <c r="AI70" i="9"/>
  <c r="AI65" i="9"/>
  <c r="AI55" i="9"/>
  <c r="AI67" i="8"/>
  <c r="AI68" i="8"/>
  <c r="AI69" i="8"/>
  <c r="AI70" i="8"/>
  <c r="AI65" i="8"/>
  <c r="AI55" i="8"/>
  <c r="AJ21" i="8" l="1"/>
  <c r="AI21" i="8"/>
  <c r="AH21" i="8"/>
  <c r="AG21" i="8"/>
  <c r="AJ20" i="8"/>
  <c r="AI20" i="8"/>
  <c r="AH20" i="8"/>
  <c r="AG20" i="8"/>
  <c r="AI19" i="8"/>
  <c r="AH19" i="8"/>
  <c r="AG19" i="8"/>
  <c r="AJ18" i="8"/>
  <c r="AI18" i="8"/>
  <c r="AH18" i="8"/>
  <c r="AG18" i="8"/>
  <c r="AJ17" i="8"/>
  <c r="AI17" i="8"/>
  <c r="AH17" i="8"/>
  <c r="AG17" i="8"/>
  <c r="AJ16" i="8"/>
  <c r="AI16" i="8"/>
  <c r="AH16" i="8"/>
  <c r="AG16" i="8"/>
  <c r="AJ15" i="8"/>
  <c r="AI15" i="8"/>
  <c r="AH15" i="8"/>
  <c r="AG15" i="8"/>
  <c r="AJ14" i="8"/>
  <c r="AI14" i="8"/>
  <c r="AH14" i="8"/>
  <c r="AG14" i="8"/>
  <c r="AJ13" i="8"/>
  <c r="AI13" i="8"/>
  <c r="AH13" i="8"/>
  <c r="AG13" i="8"/>
  <c r="AI12" i="8"/>
  <c r="AH12" i="8"/>
  <c r="AG12" i="8"/>
  <c r="AI11" i="8"/>
  <c r="AH11" i="8"/>
  <c r="AG11" i="8"/>
  <c r="AI10" i="8"/>
  <c r="AH10" i="8"/>
  <c r="AG10" i="8"/>
  <c r="AI9" i="8"/>
  <c r="AH9" i="8"/>
  <c r="AG9" i="8"/>
  <c r="AI8" i="8"/>
  <c r="AH8" i="8"/>
  <c r="AG8" i="8"/>
  <c r="AJ21" i="9"/>
  <c r="AI21" i="9"/>
  <c r="AH21" i="9"/>
  <c r="AG21" i="9"/>
  <c r="AJ20" i="9"/>
  <c r="AI20" i="9"/>
  <c r="AH20" i="9"/>
  <c r="AG20" i="9"/>
  <c r="AI19" i="9"/>
  <c r="AH19" i="9"/>
  <c r="AG19" i="9"/>
  <c r="AJ18" i="9"/>
  <c r="AI18" i="9"/>
  <c r="AH18" i="9"/>
  <c r="AG18" i="9"/>
  <c r="AJ17" i="9"/>
  <c r="AI17" i="9"/>
  <c r="AH17" i="9"/>
  <c r="AG17" i="9"/>
  <c r="AJ16" i="9"/>
  <c r="AI16" i="9"/>
  <c r="AH16" i="9"/>
  <c r="AG16" i="9"/>
  <c r="AJ15" i="9"/>
  <c r="AI15" i="9"/>
  <c r="AH15" i="9"/>
  <c r="AG15" i="9"/>
  <c r="AJ14" i="9"/>
  <c r="AI14" i="9"/>
  <c r="AH14" i="9"/>
  <c r="AG14" i="9"/>
  <c r="AJ13" i="9"/>
  <c r="AI13" i="9"/>
  <c r="AH13" i="9"/>
  <c r="AG13" i="9"/>
  <c r="AI12" i="9"/>
  <c r="AH12" i="9"/>
  <c r="AG12" i="9"/>
  <c r="AI11" i="9"/>
  <c r="AH11" i="9"/>
  <c r="AG11" i="9"/>
  <c r="AI10" i="9"/>
  <c r="AH10" i="9"/>
  <c r="AG10" i="9"/>
  <c r="AI9" i="9"/>
  <c r="AH9" i="9"/>
  <c r="AG9" i="9"/>
  <c r="AI8" i="9"/>
  <c r="AH8" i="9"/>
  <c r="AG8" i="9"/>
  <c r="AJ21" i="11"/>
  <c r="AI21" i="11"/>
  <c r="AH21" i="11"/>
  <c r="AG21" i="11"/>
  <c r="AJ20" i="11"/>
  <c r="AI20" i="11"/>
  <c r="AH20" i="11"/>
  <c r="AG20" i="11"/>
  <c r="AI19" i="11"/>
  <c r="AH19" i="11"/>
  <c r="AG19" i="11"/>
  <c r="AJ18" i="11"/>
  <c r="AI18" i="11"/>
  <c r="AH18" i="11"/>
  <c r="AG18" i="11"/>
  <c r="AJ17" i="11"/>
  <c r="AI17" i="11"/>
  <c r="AH17" i="11"/>
  <c r="AG17" i="11"/>
  <c r="AJ16" i="11"/>
  <c r="AI16" i="11"/>
  <c r="AH16" i="11"/>
  <c r="AG16" i="11"/>
  <c r="AJ15" i="11"/>
  <c r="AI15" i="11"/>
  <c r="AH15" i="11"/>
  <c r="AG15" i="11"/>
  <c r="AJ14" i="11"/>
  <c r="AI14" i="11"/>
  <c r="AH14" i="11"/>
  <c r="AG14" i="11"/>
  <c r="AJ13" i="11"/>
  <c r="AI13" i="11"/>
  <c r="AH13" i="11"/>
  <c r="AG13" i="11"/>
  <c r="AI12" i="11"/>
  <c r="AH12" i="11"/>
  <c r="AG12" i="11"/>
  <c r="AI11" i="11"/>
  <c r="AH11" i="11"/>
  <c r="AG11" i="11"/>
  <c r="AI10" i="11"/>
  <c r="AH10" i="11"/>
  <c r="AG10" i="11"/>
  <c r="AI9" i="11"/>
  <c r="AH9" i="11"/>
  <c r="AG9" i="11"/>
  <c r="AI8" i="11"/>
  <c r="AH8" i="11"/>
  <c r="AG8" i="11"/>
  <c r="M36" i="8"/>
  <c r="M20" i="8"/>
  <c r="M19" i="8"/>
  <c r="M9" i="8"/>
  <c r="M8" i="8"/>
  <c r="M8" i="9"/>
  <c r="M8" i="11"/>
  <c r="AB10" i="11"/>
  <c r="AB11" i="11"/>
  <c r="AB30" i="11"/>
  <c r="AB31" i="11"/>
  <c r="AB32" i="11"/>
  <c r="AB33" i="11"/>
  <c r="AB34" i="11"/>
  <c r="AB35" i="11"/>
  <c r="AB36" i="11"/>
  <c r="AB37" i="11"/>
  <c r="AB38" i="11"/>
  <c r="AB39" i="11"/>
  <c r="AB40" i="11"/>
  <c r="AB41" i="11"/>
  <c r="AB42" i="11"/>
  <c r="AB43" i="11"/>
  <c r="AB44" i="11"/>
  <c r="AB45" i="11"/>
  <c r="AB46" i="11"/>
  <c r="AB47" i="11"/>
  <c r="AB49" i="11"/>
  <c r="AB50" i="11"/>
  <c r="AB7" i="11"/>
  <c r="AG71" i="11"/>
  <c r="AJ70" i="11"/>
  <c r="AJ69" i="11"/>
  <c r="AE71" i="8"/>
  <c r="AE71" i="9" s="1"/>
  <c r="AE71" i="11" s="1"/>
  <c r="AA71" i="11"/>
  <c r="AJ68" i="11"/>
  <c r="AE70" i="8"/>
  <c r="AE70" i="9" s="1"/>
  <c r="AE70" i="11" s="1"/>
  <c r="AA70" i="11"/>
  <c r="AJ67" i="11"/>
  <c r="AE69" i="8"/>
  <c r="AE69" i="9" s="1"/>
  <c r="AA69" i="11"/>
  <c r="AE68" i="8"/>
  <c r="AE68" i="9" s="1"/>
  <c r="AE68" i="11" s="1"/>
  <c r="AA68" i="11"/>
  <c r="AE67" i="8"/>
  <c r="AE67" i="9" s="1"/>
  <c r="AA67" i="11"/>
  <c r="AE66" i="8"/>
  <c r="AE66" i="9" s="1"/>
  <c r="AA66" i="11"/>
  <c r="AE65" i="8"/>
  <c r="AE65" i="9" s="1"/>
  <c r="AA65" i="11"/>
  <c r="AJ55" i="11"/>
  <c r="AE64" i="8"/>
  <c r="AE64" i="9" s="1"/>
  <c r="AA64" i="11"/>
  <c r="AE63" i="8"/>
  <c r="AE63" i="9" s="1"/>
  <c r="AA63" i="11"/>
  <c r="AE62" i="8"/>
  <c r="AE62" i="9" s="1"/>
  <c r="AA62" i="11"/>
  <c r="AE61" i="8"/>
  <c r="AE61" i="9" s="1"/>
  <c r="AA61" i="11"/>
  <c r="AE60" i="8"/>
  <c r="AE60" i="9" s="1"/>
  <c r="AE60" i="11" s="1"/>
  <c r="AA60" i="11"/>
  <c r="AE59" i="8"/>
  <c r="AE59" i="9" s="1"/>
  <c r="AA59" i="11"/>
  <c r="AE58" i="8"/>
  <c r="AE58" i="9" s="1"/>
  <c r="AE58" i="11" s="1"/>
  <c r="AA58" i="11"/>
  <c r="AE57" i="8"/>
  <c r="AE57" i="9" s="1"/>
  <c r="AA57" i="11"/>
  <c r="AE56" i="8"/>
  <c r="AE56" i="9" s="1"/>
  <c r="AE56" i="11" s="1"/>
  <c r="AA56" i="11"/>
  <c r="AE55" i="8"/>
  <c r="AE55" i="9" s="1"/>
  <c r="AA55" i="11"/>
  <c r="AC50" i="8"/>
  <c r="AC50" i="9" s="1"/>
  <c r="AC49" i="8"/>
  <c r="AC49" i="9" s="1"/>
  <c r="AC47" i="8"/>
  <c r="AC47" i="9" s="1"/>
  <c r="AC46" i="8"/>
  <c r="AC46" i="9" s="1"/>
  <c r="AC45" i="8"/>
  <c r="AC45" i="9" s="1"/>
  <c r="AC44" i="8"/>
  <c r="AC44" i="9" s="1"/>
  <c r="AC43" i="8"/>
  <c r="AC43" i="9" s="1"/>
  <c r="AC42" i="8"/>
  <c r="AC42" i="9" s="1"/>
  <c r="AC41" i="8"/>
  <c r="AC41" i="9" s="1"/>
  <c r="AC40" i="8"/>
  <c r="AC40" i="9" s="1"/>
  <c r="AC40" i="11" s="1"/>
  <c r="AC39" i="8"/>
  <c r="AC39" i="9" s="1"/>
  <c r="AC39" i="11" s="1"/>
  <c r="AC38" i="8"/>
  <c r="AC38" i="9" s="1"/>
  <c r="AC37" i="8"/>
  <c r="AC37" i="9" s="1"/>
  <c r="AC36" i="8"/>
  <c r="AC36" i="9" s="1"/>
  <c r="AC35" i="8"/>
  <c r="AC35" i="9" s="1"/>
  <c r="AC35" i="11" s="1"/>
  <c r="AJ44" i="11"/>
  <c r="AI44" i="11"/>
  <c r="AC34" i="8"/>
  <c r="AC34" i="9" s="1"/>
  <c r="AJ43" i="11"/>
  <c r="AI43" i="11"/>
  <c r="AJ42" i="11"/>
  <c r="AI42" i="11"/>
  <c r="AC33" i="8"/>
  <c r="AC33" i="9" s="1"/>
  <c r="AJ41" i="11"/>
  <c r="AI41" i="11"/>
  <c r="AC32" i="8"/>
  <c r="AC32" i="9" s="1"/>
  <c r="AC32" i="11" s="1"/>
  <c r="AJ40" i="11"/>
  <c r="AI40" i="11"/>
  <c r="AC31" i="8"/>
  <c r="AC31" i="9" s="1"/>
  <c r="AJ39" i="11"/>
  <c r="AI39" i="11"/>
  <c r="AC30" i="8"/>
  <c r="AJ38" i="11"/>
  <c r="AI38" i="11"/>
  <c r="AJ37" i="11"/>
  <c r="AI37" i="11"/>
  <c r="AJ36" i="11"/>
  <c r="AI36" i="11"/>
  <c r="AJ35" i="11"/>
  <c r="AI35" i="11"/>
  <c r="AJ34" i="11"/>
  <c r="AI34" i="11"/>
  <c r="AJ33" i="11"/>
  <c r="AI33" i="11"/>
  <c r="AJ32" i="11"/>
  <c r="AI32" i="11"/>
  <c r="AJ31" i="11"/>
  <c r="AI31" i="11"/>
  <c r="AJ30" i="11"/>
  <c r="AI30" i="11"/>
  <c r="AJ29" i="11"/>
  <c r="AI29" i="11"/>
  <c r="AJ28" i="11"/>
  <c r="AI28" i="11"/>
  <c r="AJ27" i="11"/>
  <c r="AI27" i="11"/>
  <c r="AJ26" i="11"/>
  <c r="AI26" i="11"/>
  <c r="AJ25" i="11"/>
  <c r="AI25" i="11"/>
  <c r="AJ24" i="11"/>
  <c r="AI24" i="11"/>
  <c r="AC11" i="8"/>
  <c r="AC11" i="9" s="1"/>
  <c r="AJ23" i="11"/>
  <c r="AI23" i="11"/>
  <c r="AC10" i="8"/>
  <c r="AC10" i="9" s="1"/>
  <c r="AJ22" i="11"/>
  <c r="AI22" i="11"/>
  <c r="AC7" i="8"/>
  <c r="AC7" i="9" s="1"/>
  <c r="AG71" i="9"/>
  <c r="AJ70" i="9"/>
  <c r="AJ69" i="9"/>
  <c r="AA71" i="9"/>
  <c r="AJ68" i="9"/>
  <c r="AA70" i="9"/>
  <c r="AJ67" i="9"/>
  <c r="AA69" i="9"/>
  <c r="AA68" i="9"/>
  <c r="AA67" i="9"/>
  <c r="AA66" i="9"/>
  <c r="AA65" i="9"/>
  <c r="AJ55" i="9"/>
  <c r="AA64" i="9"/>
  <c r="AA63" i="9"/>
  <c r="AA62" i="9"/>
  <c r="AA61" i="9"/>
  <c r="AA60" i="9"/>
  <c r="AA59" i="9"/>
  <c r="AA58" i="9"/>
  <c r="AA57" i="9"/>
  <c r="AA56" i="9"/>
  <c r="AA55" i="9"/>
  <c r="AB50" i="9"/>
  <c r="AA50" i="9"/>
  <c r="AB49" i="9"/>
  <c r="AA49" i="9"/>
  <c r="AB47" i="9"/>
  <c r="AA47" i="9"/>
  <c r="AB46" i="9"/>
  <c r="AA46" i="9"/>
  <c r="AB45" i="9"/>
  <c r="AA45" i="9"/>
  <c r="AB44" i="9"/>
  <c r="AA44" i="9"/>
  <c r="AB43" i="9"/>
  <c r="AA43" i="9"/>
  <c r="AB42" i="9"/>
  <c r="AA42" i="9"/>
  <c r="AB41" i="9"/>
  <c r="AA41" i="9"/>
  <c r="AB40" i="9"/>
  <c r="AA40" i="9"/>
  <c r="AB39" i="9"/>
  <c r="AA39" i="9"/>
  <c r="AB38" i="9"/>
  <c r="AA38" i="9"/>
  <c r="AB37" i="9"/>
  <c r="AA37" i="9"/>
  <c r="AB36" i="9"/>
  <c r="AA36" i="9"/>
  <c r="AB35" i="9"/>
  <c r="AA35" i="9"/>
  <c r="AJ44" i="9"/>
  <c r="AI44" i="9"/>
  <c r="AB34" i="9"/>
  <c r="AA34" i="9"/>
  <c r="AJ43" i="9"/>
  <c r="AI43" i="9"/>
  <c r="AJ42" i="9"/>
  <c r="AI42" i="9"/>
  <c r="AB33" i="9"/>
  <c r="AA33" i="9"/>
  <c r="AJ41" i="9"/>
  <c r="AI41" i="9"/>
  <c r="AB32" i="9"/>
  <c r="AA32" i="9"/>
  <c r="AJ40" i="9"/>
  <c r="AI40" i="9"/>
  <c r="AJ39" i="9"/>
  <c r="AI39" i="9"/>
  <c r="AJ38" i="9"/>
  <c r="AI38" i="9"/>
  <c r="AJ37" i="9"/>
  <c r="AI37" i="9"/>
  <c r="AJ36" i="9"/>
  <c r="AI36" i="9"/>
  <c r="AJ35" i="9"/>
  <c r="AI35" i="9"/>
  <c r="AJ34" i="9"/>
  <c r="AI34" i="9"/>
  <c r="AJ33" i="9"/>
  <c r="AI33" i="9"/>
  <c r="AJ32" i="9"/>
  <c r="AI32" i="9"/>
  <c r="AJ31" i="9"/>
  <c r="AI31" i="9"/>
  <c r="AJ30" i="9"/>
  <c r="AI30" i="9"/>
  <c r="AJ29" i="9"/>
  <c r="AI29" i="9"/>
  <c r="AJ28" i="9"/>
  <c r="AI28" i="9"/>
  <c r="AJ27" i="9"/>
  <c r="AI27" i="9"/>
  <c r="AJ26" i="9"/>
  <c r="AI26" i="9"/>
  <c r="AJ25" i="9"/>
  <c r="AI25" i="9"/>
  <c r="AJ24" i="9"/>
  <c r="AI24" i="9"/>
  <c r="AB11" i="9"/>
  <c r="AA11" i="9"/>
  <c r="AJ23" i="9"/>
  <c r="AI23" i="9"/>
  <c r="AB10" i="9"/>
  <c r="AJ22" i="9"/>
  <c r="AI22" i="9"/>
  <c r="AB7" i="9"/>
  <c r="AC6" i="9"/>
  <c r="AB6" i="9"/>
  <c r="AB5" i="9"/>
  <c r="AG71" i="8"/>
  <c r="AJ70" i="8"/>
  <c r="AJ69" i="8"/>
  <c r="AA71" i="8"/>
  <c r="AJ68" i="8"/>
  <c r="AA70" i="8"/>
  <c r="AJ67" i="8"/>
  <c r="AA69" i="8"/>
  <c r="AA68" i="8"/>
  <c r="AA67" i="8"/>
  <c r="AA66" i="8"/>
  <c r="AA65" i="8"/>
  <c r="AJ55" i="8"/>
  <c r="AA64" i="8"/>
  <c r="AA63" i="8"/>
  <c r="AA62" i="8"/>
  <c r="AA61" i="8"/>
  <c r="AA60" i="8"/>
  <c r="AA59" i="8"/>
  <c r="AA58" i="8"/>
  <c r="AA57" i="8"/>
  <c r="AA56" i="8"/>
  <c r="AA55" i="8"/>
  <c r="AB50" i="8"/>
  <c r="AA50" i="8"/>
  <c r="AB49" i="8"/>
  <c r="AA49" i="8"/>
  <c r="AB47" i="8"/>
  <c r="AA47" i="8"/>
  <c r="AB46" i="8"/>
  <c r="AA46" i="8"/>
  <c r="AB45" i="8"/>
  <c r="AA45" i="8"/>
  <c r="AB44" i="8"/>
  <c r="AA44" i="8"/>
  <c r="AB43" i="8"/>
  <c r="AA43" i="8"/>
  <c r="AB42" i="8"/>
  <c r="AA42" i="8"/>
  <c r="AB41" i="8"/>
  <c r="AA41" i="8"/>
  <c r="AB40" i="8"/>
  <c r="AA40" i="8"/>
  <c r="AB39" i="8"/>
  <c r="AA39" i="8"/>
  <c r="AB38" i="8"/>
  <c r="AA38" i="8"/>
  <c r="AB37" i="8"/>
  <c r="AA37" i="8"/>
  <c r="AB36" i="8"/>
  <c r="AA36" i="8"/>
  <c r="AB35" i="8"/>
  <c r="AA35" i="8"/>
  <c r="AJ44" i="8"/>
  <c r="AI44" i="8"/>
  <c r="AB34" i="8"/>
  <c r="AA34" i="8"/>
  <c r="AJ43" i="8"/>
  <c r="AI43" i="8"/>
  <c r="AJ42" i="8"/>
  <c r="AI42" i="8"/>
  <c r="AB33" i="8"/>
  <c r="AA33" i="8"/>
  <c r="AJ41" i="8"/>
  <c r="AI41" i="8"/>
  <c r="AB32" i="8"/>
  <c r="AA32" i="8"/>
  <c r="AJ40" i="8"/>
  <c r="AI40" i="8"/>
  <c r="AB31" i="8"/>
  <c r="AA31" i="8"/>
  <c r="AJ39" i="8"/>
  <c r="AI39" i="8"/>
  <c r="AB30" i="8"/>
  <c r="AA30" i="8"/>
  <c r="AJ38" i="8"/>
  <c r="AI38" i="8"/>
  <c r="AJ37" i="8"/>
  <c r="AI37" i="8"/>
  <c r="AJ36" i="8"/>
  <c r="AI36" i="8"/>
  <c r="AJ35" i="8"/>
  <c r="AI35" i="8"/>
  <c r="AJ34" i="8"/>
  <c r="AI34" i="8"/>
  <c r="AJ33" i="8"/>
  <c r="AI33" i="8"/>
  <c r="AJ32" i="8"/>
  <c r="AI32" i="8"/>
  <c r="AJ31" i="8"/>
  <c r="AI31" i="8"/>
  <c r="AJ30" i="8"/>
  <c r="AI30" i="8"/>
  <c r="AJ29" i="8"/>
  <c r="AI29" i="8"/>
  <c r="AJ28" i="8"/>
  <c r="AI28" i="8"/>
  <c r="AJ27" i="8"/>
  <c r="AI27" i="8"/>
  <c r="AJ26" i="8"/>
  <c r="AI26" i="8"/>
  <c r="AJ25" i="8"/>
  <c r="AI25" i="8"/>
  <c r="AJ24" i="8"/>
  <c r="AI24" i="8"/>
  <c r="AB11" i="8"/>
  <c r="AA11" i="8"/>
  <c r="AJ23" i="8"/>
  <c r="AI23" i="8"/>
  <c r="AB10" i="8"/>
  <c r="AJ22" i="8"/>
  <c r="AI22" i="8"/>
  <c r="AB7" i="8"/>
  <c r="B1" i="11"/>
  <c r="Z1" i="9"/>
  <c r="B1" i="9"/>
  <c r="M31" i="8"/>
  <c r="Y5" i="11"/>
  <c r="Y5" i="9"/>
  <c r="Y5" i="8"/>
  <c r="AH55" i="11"/>
  <c r="AH70" i="11"/>
  <c r="AG70" i="11"/>
  <c r="AH69" i="11"/>
  <c r="AG69" i="11"/>
  <c r="AH68" i="11"/>
  <c r="AG68" i="11"/>
  <c r="Z71" i="11"/>
  <c r="Y71" i="11"/>
  <c r="Z70" i="11"/>
  <c r="Y70" i="11"/>
  <c r="Z69" i="11"/>
  <c r="Y69" i="11"/>
  <c r="Z68" i="11"/>
  <c r="Y68" i="11"/>
  <c r="Z67" i="11"/>
  <c r="Y67" i="11"/>
  <c r="Z66" i="11"/>
  <c r="Y66" i="11"/>
  <c r="Z65" i="11"/>
  <c r="Y65" i="11"/>
  <c r="Z64" i="11"/>
  <c r="Y64" i="11"/>
  <c r="Z63" i="11"/>
  <c r="Y63" i="11"/>
  <c r="Z62" i="11"/>
  <c r="Y62" i="11"/>
  <c r="Z61" i="11"/>
  <c r="Y61" i="11"/>
  <c r="Z60" i="11"/>
  <c r="Y60" i="11"/>
  <c r="Z59" i="11"/>
  <c r="Y59" i="11"/>
  <c r="Z58" i="11"/>
  <c r="Y58" i="11"/>
  <c r="Z57" i="11"/>
  <c r="Y57" i="11"/>
  <c r="Z56" i="11"/>
  <c r="Y56" i="11"/>
  <c r="Z55" i="11"/>
  <c r="Y55" i="11"/>
  <c r="Z50" i="11"/>
  <c r="Y50" i="11"/>
  <c r="Z49" i="11"/>
  <c r="Y49" i="11"/>
  <c r="Z47" i="11"/>
  <c r="Y47" i="11"/>
  <c r="Z46" i="11"/>
  <c r="Y46" i="11"/>
  <c r="Z45" i="11"/>
  <c r="Y45" i="11"/>
  <c r="Z44" i="11"/>
  <c r="Y44" i="11"/>
  <c r="Z43" i="11"/>
  <c r="Y43" i="11"/>
  <c r="Z42" i="11"/>
  <c r="Y42" i="11"/>
  <c r="Z41" i="11"/>
  <c r="Y41" i="11"/>
  <c r="Z40" i="11"/>
  <c r="Y40" i="11"/>
  <c r="Z39" i="11"/>
  <c r="Y39" i="11"/>
  <c r="Z38" i="11"/>
  <c r="Y38" i="11"/>
  <c r="Z37" i="11"/>
  <c r="Z36" i="11"/>
  <c r="Y36" i="11"/>
  <c r="Z35" i="11"/>
  <c r="Y35" i="11"/>
  <c r="Z34" i="11"/>
  <c r="Y34" i="11"/>
  <c r="Z33" i="11"/>
  <c r="Y33" i="11"/>
  <c r="Z32" i="11"/>
  <c r="Y32" i="11"/>
  <c r="Z31" i="11"/>
  <c r="Y31" i="11"/>
  <c r="Z30" i="11"/>
  <c r="Y30" i="11"/>
  <c r="Y27" i="11"/>
  <c r="Y26" i="11"/>
  <c r="Y25" i="11"/>
  <c r="Y24" i="11"/>
  <c r="Y23" i="11"/>
  <c r="Y22" i="11"/>
  <c r="Y21" i="11"/>
  <c r="Y20" i="11"/>
  <c r="Y19" i="11"/>
  <c r="Y18" i="11"/>
  <c r="Y17" i="11"/>
  <c r="Y15" i="11"/>
  <c r="Y14" i="11"/>
  <c r="Z11" i="11"/>
  <c r="Y11" i="11"/>
  <c r="AG44" i="11"/>
  <c r="AG43" i="11"/>
  <c r="AG42" i="11"/>
  <c r="AG41" i="11"/>
  <c r="AG40" i="11"/>
  <c r="AG39" i="11"/>
  <c r="AG38" i="11"/>
  <c r="AG37" i="11"/>
  <c r="AG36" i="11"/>
  <c r="AG35" i="11"/>
  <c r="AG34" i="11"/>
  <c r="AG33" i="11"/>
  <c r="AG32" i="11"/>
  <c r="AG31" i="11"/>
  <c r="AG30" i="11"/>
  <c r="AG29" i="11"/>
  <c r="AG28" i="11"/>
  <c r="AG27" i="11"/>
  <c r="AG26" i="11"/>
  <c r="AG25" i="11"/>
  <c r="AG24" i="11"/>
  <c r="AH23" i="11"/>
  <c r="AG23" i="11"/>
  <c r="AH22" i="11"/>
  <c r="AG22" i="11"/>
  <c r="AG44" i="8"/>
  <c r="AG43" i="8"/>
  <c r="AG42" i="8"/>
  <c r="AG41" i="8"/>
  <c r="AG40" i="8"/>
  <c r="AG39" i="8"/>
  <c r="AG38" i="8"/>
  <c r="AG37" i="8"/>
  <c r="AG36" i="8"/>
  <c r="AG35" i="8"/>
  <c r="AG34" i="8"/>
  <c r="AG33" i="8"/>
  <c r="AG32" i="8"/>
  <c r="AG31" i="8"/>
  <c r="AG30" i="8"/>
  <c r="AG29" i="8"/>
  <c r="AG28" i="8"/>
  <c r="AG27" i="8"/>
  <c r="AG26" i="8"/>
  <c r="AG25" i="8"/>
  <c r="AG24" i="8"/>
  <c r="AH23" i="8"/>
  <c r="AG23" i="8"/>
  <c r="AH22" i="8"/>
  <c r="AG22" i="8"/>
  <c r="AG44" i="9"/>
  <c r="AG43" i="9"/>
  <c r="AG42" i="9"/>
  <c r="AG41" i="9"/>
  <c r="AG40" i="9"/>
  <c r="AG39" i="9"/>
  <c r="AG38" i="9"/>
  <c r="AG37" i="9"/>
  <c r="AG36" i="9"/>
  <c r="AG35" i="9"/>
  <c r="AG34" i="9"/>
  <c r="AG33" i="9"/>
  <c r="AG32" i="9"/>
  <c r="AG31" i="9"/>
  <c r="AG30" i="9"/>
  <c r="AG29" i="9"/>
  <c r="AG28" i="9"/>
  <c r="AG27" i="9"/>
  <c r="AG26" i="9"/>
  <c r="AG25" i="9"/>
  <c r="AG24" i="9"/>
  <c r="AH23" i="9"/>
  <c r="AG23" i="9"/>
  <c r="AH22" i="9"/>
  <c r="AG22" i="9"/>
  <c r="Z50" i="9"/>
  <c r="Y50" i="9"/>
  <c r="Z49" i="9"/>
  <c r="Y49" i="9"/>
  <c r="Z47" i="9"/>
  <c r="Y47" i="9"/>
  <c r="Z46" i="9"/>
  <c r="Y46" i="9"/>
  <c r="Z45" i="9"/>
  <c r="Y45" i="9"/>
  <c r="Z44" i="9"/>
  <c r="Y44" i="9"/>
  <c r="Z43" i="9"/>
  <c r="Y43" i="9"/>
  <c r="Z42" i="9"/>
  <c r="Y42" i="9"/>
  <c r="Z41" i="9"/>
  <c r="Y41" i="9"/>
  <c r="Z40" i="9"/>
  <c r="Y40" i="9"/>
  <c r="Z39" i="9"/>
  <c r="Y39" i="9"/>
  <c r="Z38" i="9"/>
  <c r="Y38" i="9"/>
  <c r="Z37" i="9"/>
  <c r="Z36" i="9"/>
  <c r="Y36" i="9"/>
  <c r="Z35" i="9"/>
  <c r="Y35" i="9"/>
  <c r="Z34" i="9"/>
  <c r="Y34" i="9"/>
  <c r="Z33" i="9"/>
  <c r="Y33" i="9"/>
  <c r="Z32" i="9"/>
  <c r="Y32" i="9"/>
  <c r="Y31" i="9"/>
  <c r="Y30" i="9"/>
  <c r="Y27" i="9"/>
  <c r="Y26" i="9"/>
  <c r="Y25" i="9"/>
  <c r="Y24" i="9"/>
  <c r="Y23" i="9"/>
  <c r="Y22" i="9"/>
  <c r="Y21" i="9"/>
  <c r="Y20" i="9"/>
  <c r="Y19" i="9"/>
  <c r="Y18" i="9"/>
  <c r="Y17" i="9"/>
  <c r="Y15" i="9"/>
  <c r="Y14" i="9"/>
  <c r="Z11" i="9"/>
  <c r="Y11" i="9"/>
  <c r="Z50" i="8"/>
  <c r="Y50" i="8"/>
  <c r="Z49" i="8"/>
  <c r="Y49" i="8"/>
  <c r="Z47" i="8"/>
  <c r="Y47" i="8"/>
  <c r="Z46" i="8"/>
  <c r="Y46" i="8"/>
  <c r="Z45" i="8"/>
  <c r="Y45" i="8"/>
  <c r="Z44" i="8"/>
  <c r="Y44" i="8"/>
  <c r="Z43" i="8"/>
  <c r="Y43" i="8"/>
  <c r="Z42" i="8"/>
  <c r="Y42" i="8"/>
  <c r="Z41" i="8"/>
  <c r="Y41" i="8"/>
  <c r="Z40" i="8"/>
  <c r="Y40" i="8"/>
  <c r="Z39" i="8"/>
  <c r="Y39" i="8"/>
  <c r="Z38" i="8"/>
  <c r="Y38" i="8"/>
  <c r="Z37" i="8"/>
  <c r="Z36" i="8"/>
  <c r="Y36" i="8"/>
  <c r="Z35" i="8"/>
  <c r="Y35" i="8"/>
  <c r="Z34" i="8"/>
  <c r="Y34" i="8"/>
  <c r="Z33" i="8"/>
  <c r="Y33" i="8"/>
  <c r="Z32" i="8"/>
  <c r="Y32" i="8"/>
  <c r="Z31" i="8"/>
  <c r="Y31" i="8"/>
  <c r="Z30" i="8"/>
  <c r="Y30" i="8"/>
  <c r="Y27" i="8"/>
  <c r="Y26" i="8"/>
  <c r="Y25" i="8"/>
  <c r="Y24" i="8"/>
  <c r="Y23" i="8"/>
  <c r="Y22" i="8"/>
  <c r="Y21" i="8"/>
  <c r="Y20" i="8"/>
  <c r="Y19" i="8"/>
  <c r="Y18" i="8"/>
  <c r="Y17" i="8"/>
  <c r="Y15" i="8"/>
  <c r="Y14" i="8"/>
  <c r="Z11" i="8"/>
  <c r="Y11" i="8"/>
  <c r="A74" i="11"/>
  <c r="A74" i="9"/>
  <c r="A74" i="8"/>
  <c r="AE6" i="9"/>
  <c r="AC6" i="11"/>
  <c r="AB6" i="11"/>
  <c r="AE6" i="11"/>
  <c r="AB5" i="11"/>
  <c r="AB5" i="8"/>
  <c r="AC6" i="8"/>
  <c r="AB6" i="8"/>
  <c r="AE6" i="8"/>
  <c r="Z1" i="8"/>
  <c r="B1" i="8"/>
  <c r="AM1" i="9"/>
  <c r="Z1" i="11"/>
  <c r="AC30" i="9" l="1"/>
  <c r="AC30" i="11" s="1"/>
  <c r="AE62" i="11"/>
  <c r="AC46" i="11"/>
  <c r="AC31" i="11"/>
  <c r="AC36" i="11"/>
  <c r="AE66" i="11"/>
  <c r="AE55" i="11"/>
  <c r="AE57" i="11"/>
  <c r="AC42" i="11"/>
  <c r="AC43" i="11"/>
  <c r="AC44" i="11"/>
  <c r="AC49" i="11"/>
  <c r="AE64" i="11"/>
  <c r="AC38" i="11"/>
  <c r="AE59" i="11"/>
  <c r="AE69" i="11"/>
  <c r="AC33" i="11"/>
  <c r="AC37" i="11"/>
  <c r="AC41" i="11"/>
  <c r="AC45" i="11"/>
  <c r="AC47" i="11"/>
  <c r="AE63" i="11"/>
  <c r="AE67" i="11"/>
  <c r="AC10" i="11"/>
  <c r="AC34" i="11"/>
  <c r="AC50" i="11"/>
  <c r="AE61" i="11"/>
  <c r="AE65" i="11"/>
  <c r="AC11" i="11"/>
  <c r="AC7" i="11"/>
  <c r="AJ7" i="11"/>
  <c r="AJ7" i="8"/>
  <c r="AJ7" i="9"/>
  <c r="AJ10" i="11"/>
  <c r="AJ10" i="9"/>
  <c r="AJ10" i="8"/>
  <c r="AJ11" i="11"/>
  <c r="AJ11" i="9"/>
  <c r="AJ11" i="8"/>
  <c r="AJ9" i="11"/>
  <c r="AJ9" i="9"/>
  <c r="AJ9" i="8"/>
  <c r="AJ8" i="9"/>
  <c r="AJ8" i="11"/>
  <c r="AJ8" i="8"/>
  <c r="AJ12" i="11"/>
  <c r="AJ12" i="9"/>
  <c r="AJ12" i="8"/>
</calcChain>
</file>

<file path=xl/sharedStrings.xml><?xml version="1.0" encoding="utf-8"?>
<sst xmlns="http://schemas.openxmlformats.org/spreadsheetml/2006/main" count="936" uniqueCount="527">
  <si>
    <t>２０２５年－２０２６年スタッドレス卸価格試算表 ２０２５年８月改定版</t>
    <phoneticPr fontId="6"/>
  </si>
  <si>
    <t>特約代理店様用</t>
    <rPh sb="0" eb="2">
      <t>トクヤク</t>
    </rPh>
    <rPh sb="2" eb="5">
      <t>ダイリテン</t>
    </rPh>
    <rPh sb="5" eb="6">
      <t>サマ</t>
    </rPh>
    <rPh sb="6" eb="7">
      <t>ヨウ</t>
    </rPh>
    <phoneticPr fontId="6"/>
  </si>
  <si>
    <t>試算表ファイルの利用方法と注意事項</t>
    <rPh sb="0" eb="2">
      <t>シサン</t>
    </rPh>
    <rPh sb="2" eb="3">
      <t>ヒョウ</t>
    </rPh>
    <rPh sb="8" eb="10">
      <t>リヨウ</t>
    </rPh>
    <rPh sb="10" eb="12">
      <t>ホウホウ</t>
    </rPh>
    <rPh sb="13" eb="15">
      <t>チュウイ</t>
    </rPh>
    <rPh sb="15" eb="17">
      <t>ジコウ</t>
    </rPh>
    <phoneticPr fontId="6"/>
  </si>
  <si>
    <t>●  この試算表は、全国標準卸価格表(北海道地区除く)を元にした卸価格一括計算システムです。</t>
    <rPh sb="5" eb="8">
      <t>シサンヒョウ</t>
    </rPh>
    <rPh sb="10" eb="12">
      <t>ゼンコク</t>
    </rPh>
    <rPh sb="12" eb="14">
      <t>ヒョウジュン</t>
    </rPh>
    <rPh sb="14" eb="15">
      <t>オロシ</t>
    </rPh>
    <rPh sb="15" eb="18">
      <t>カカクヒョウ</t>
    </rPh>
    <rPh sb="19" eb="22">
      <t>ホッカイドウ</t>
    </rPh>
    <rPh sb="22" eb="24">
      <t>チク</t>
    </rPh>
    <rPh sb="24" eb="25">
      <t>ノゾ</t>
    </rPh>
    <rPh sb="28" eb="29">
      <t>モト</t>
    </rPh>
    <rPh sb="32" eb="35">
      <t>オロシカカク</t>
    </rPh>
    <rPh sb="35" eb="37">
      <t>イッカツ</t>
    </rPh>
    <rPh sb="37" eb="39">
      <t>ケイサン</t>
    </rPh>
    <phoneticPr fontId="6"/>
  </si>
  <si>
    <t>●  本表は次のシートより構成されています。</t>
    <rPh sb="3" eb="4">
      <t>ホン</t>
    </rPh>
    <rPh sb="4" eb="5">
      <t>ヒョウ</t>
    </rPh>
    <rPh sb="6" eb="7">
      <t>ツギ</t>
    </rPh>
    <rPh sb="13" eb="15">
      <t>コウセイ</t>
    </rPh>
    <phoneticPr fontId="6"/>
  </si>
  <si>
    <t>ｼｰﾄ1：</t>
    <phoneticPr fontId="6"/>
  </si>
  <si>
    <t>入力</t>
    <rPh sb="0" eb="2">
      <t>ニュウリョク</t>
    </rPh>
    <phoneticPr fontId="6"/>
  </si>
  <si>
    <t>下記灰色部分に試算条件を入力</t>
    <rPh sb="7" eb="9">
      <t>シサン</t>
    </rPh>
    <rPh sb="9" eb="11">
      <t>ジョウケン</t>
    </rPh>
    <phoneticPr fontId="6"/>
  </si>
  <si>
    <t>注）必ず全項目に関して条件を入力してください。例えば、ユーザー別小売(卸)価格のみが必要であっても、全国→地区→ユーザー別→ユーザー別小売の順を追って計算してゆきますので、各シートの条件が必要となります。</t>
    <rPh sb="0" eb="1">
      <t>チュウ</t>
    </rPh>
    <rPh sb="2" eb="3">
      <t>カナラ</t>
    </rPh>
    <rPh sb="4" eb="5">
      <t>ゼン</t>
    </rPh>
    <rPh sb="5" eb="7">
      <t>コウモク</t>
    </rPh>
    <rPh sb="8" eb="9">
      <t>カン</t>
    </rPh>
    <rPh sb="11" eb="13">
      <t>ジョウケン</t>
    </rPh>
    <rPh sb="14" eb="16">
      <t>ニュウリョク</t>
    </rPh>
    <rPh sb="23" eb="24">
      <t>タト</t>
    </rPh>
    <rPh sb="31" eb="32">
      <t>ベツ</t>
    </rPh>
    <rPh sb="32" eb="34">
      <t>コウリ</t>
    </rPh>
    <rPh sb="35" eb="36">
      <t>オロシ</t>
    </rPh>
    <rPh sb="37" eb="39">
      <t>カカク</t>
    </rPh>
    <rPh sb="42" eb="44">
      <t>ヒツヨウ</t>
    </rPh>
    <rPh sb="50" eb="52">
      <t>ゼンコク</t>
    </rPh>
    <rPh sb="53" eb="55">
      <t>チク</t>
    </rPh>
    <rPh sb="60" eb="61">
      <t>ベツ</t>
    </rPh>
    <rPh sb="66" eb="67">
      <t>ベツ</t>
    </rPh>
    <rPh sb="67" eb="69">
      <t>コウリ</t>
    </rPh>
    <rPh sb="70" eb="71">
      <t>ジュン</t>
    </rPh>
    <rPh sb="72" eb="73">
      <t>オ</t>
    </rPh>
    <rPh sb="75" eb="77">
      <t>ケイサン</t>
    </rPh>
    <rPh sb="86" eb="87">
      <t>カク</t>
    </rPh>
    <rPh sb="91" eb="93">
      <t>ジョウケン</t>
    </rPh>
    <rPh sb="94" eb="96">
      <t>ヒツヨウ</t>
    </rPh>
    <phoneticPr fontId="6"/>
  </si>
  <si>
    <t>ｼｰﾄ2：</t>
    <phoneticPr fontId="6"/>
  </si>
  <si>
    <t>全国標準卸価格表（北海道地区除く）</t>
    <rPh sb="0" eb="2">
      <t>ゼンコク</t>
    </rPh>
    <rPh sb="2" eb="4">
      <t>ヒョウジュン</t>
    </rPh>
    <rPh sb="4" eb="5">
      <t>オロシ</t>
    </rPh>
    <rPh sb="5" eb="8">
      <t>カカクヒョウ</t>
    </rPh>
    <rPh sb="9" eb="12">
      <t>ホッカイドウ</t>
    </rPh>
    <rPh sb="12" eb="14">
      <t>チク</t>
    </rPh>
    <rPh sb="14" eb="15">
      <t>ノゾ</t>
    </rPh>
    <phoneticPr fontId="6"/>
  </si>
  <si>
    <t>２０２５年８月以降適用の全国標準の卸価格表です。</t>
  </si>
  <si>
    <t>注） このシートはロックされておりますので、内容の変更はできません。</t>
    <rPh sb="0" eb="1">
      <t>チュウ</t>
    </rPh>
    <rPh sb="22" eb="24">
      <t>ナイヨウ</t>
    </rPh>
    <rPh sb="25" eb="27">
      <t>ヘンコウ</t>
    </rPh>
    <phoneticPr fontId="6"/>
  </si>
  <si>
    <t>ｼｰﾄ3：</t>
    <phoneticPr fontId="6"/>
  </si>
  <si>
    <t>地区標準卸価格表</t>
    <rPh sb="0" eb="2">
      <t>チク</t>
    </rPh>
    <rPh sb="2" eb="4">
      <t>ヒョウジュン</t>
    </rPh>
    <rPh sb="4" eb="7">
      <t>オロシカカク</t>
    </rPh>
    <rPh sb="7" eb="8">
      <t>ヒョウ</t>
    </rPh>
    <phoneticPr fontId="6"/>
  </si>
  <si>
    <t>地区あるいは県に合わせた卸価格表が作成できます。</t>
    <rPh sb="0" eb="2">
      <t>チク</t>
    </rPh>
    <rPh sb="6" eb="7">
      <t>ケン</t>
    </rPh>
    <rPh sb="8" eb="9">
      <t>ア</t>
    </rPh>
    <rPh sb="12" eb="15">
      <t>オロシカカク</t>
    </rPh>
    <rPh sb="15" eb="16">
      <t>ヒョウ</t>
    </rPh>
    <rPh sb="17" eb="19">
      <t>サクセイ</t>
    </rPh>
    <phoneticPr fontId="6"/>
  </si>
  <si>
    <t>注） サイズ毎の価格変更がある場合、ＯＰＥＮ価格商品の料金設定はこちらのシートで対応してください。</t>
    <rPh sb="0" eb="1">
      <t>チュウ</t>
    </rPh>
    <rPh sb="6" eb="7">
      <t>ゴト</t>
    </rPh>
    <rPh sb="8" eb="10">
      <t>カカク</t>
    </rPh>
    <rPh sb="10" eb="12">
      <t>ヘンコウ</t>
    </rPh>
    <rPh sb="15" eb="17">
      <t>バアイ</t>
    </rPh>
    <rPh sb="22" eb="24">
      <t>カカク</t>
    </rPh>
    <rPh sb="24" eb="26">
      <t>ショウヒン</t>
    </rPh>
    <rPh sb="27" eb="29">
      <t>リョウキン</t>
    </rPh>
    <rPh sb="29" eb="31">
      <t>セッテイ</t>
    </rPh>
    <rPh sb="40" eb="42">
      <t>タイオウ</t>
    </rPh>
    <phoneticPr fontId="6"/>
  </si>
  <si>
    <t>　　　(このｼｰﾄに手入力された料金は、ｼｰﾄ4～ｼｰﾄ5の試算結果にも反映されます）</t>
    <rPh sb="10" eb="11">
      <t>テ</t>
    </rPh>
    <rPh sb="11" eb="13">
      <t>ニュウリョク</t>
    </rPh>
    <rPh sb="16" eb="18">
      <t>リョウキン</t>
    </rPh>
    <phoneticPr fontId="6"/>
  </si>
  <si>
    <t>ｼｰﾄ4：</t>
    <phoneticPr fontId="6"/>
  </si>
  <si>
    <t>ユーザー別卸価格表</t>
    <rPh sb="4" eb="5">
      <t>ベツ</t>
    </rPh>
    <rPh sb="5" eb="8">
      <t>オロシカカクヒョウ</t>
    </rPh>
    <rPh sb="8" eb="9">
      <t>ヒョウ</t>
    </rPh>
    <phoneticPr fontId="6"/>
  </si>
  <si>
    <t>サブ店毎の卸価格表が作成できます。</t>
    <rPh sb="2" eb="3">
      <t>ミセ</t>
    </rPh>
    <rPh sb="3" eb="4">
      <t>ゴト</t>
    </rPh>
    <rPh sb="5" eb="8">
      <t>オロシカカクヒョウ</t>
    </rPh>
    <rPh sb="8" eb="9">
      <t>ヒョウ</t>
    </rPh>
    <rPh sb="10" eb="12">
      <t>サクセイ</t>
    </rPh>
    <phoneticPr fontId="6"/>
  </si>
  <si>
    <t>ｼｰﾄ5：</t>
    <phoneticPr fontId="6"/>
  </si>
  <si>
    <t>消費税入りユーザー別小売（卸）価格試算表</t>
    <rPh sb="0" eb="3">
      <t>ショウヒゼイ</t>
    </rPh>
    <rPh sb="3" eb="4">
      <t>イ</t>
    </rPh>
    <rPh sb="9" eb="10">
      <t>ベツ</t>
    </rPh>
    <rPh sb="10" eb="12">
      <t>コウリ</t>
    </rPh>
    <rPh sb="13" eb="14">
      <t>オロシ</t>
    </rPh>
    <rPh sb="15" eb="17">
      <t>カカク</t>
    </rPh>
    <rPh sb="17" eb="20">
      <t>シサンヒョウ</t>
    </rPh>
    <phoneticPr fontId="6"/>
  </si>
  <si>
    <t>一定の粗利率や粗利額設定に基づいた消費税込み価格表が作成できます。</t>
    <phoneticPr fontId="6"/>
  </si>
  <si>
    <t>印刷：</t>
    <rPh sb="0" eb="2">
      <t>インサツ</t>
    </rPh>
    <phoneticPr fontId="6"/>
  </si>
  <si>
    <t>Ａ４縦で２ページに収まるように基本設定がされています。</t>
    <rPh sb="2" eb="3">
      <t>タテ</t>
    </rPh>
    <rPh sb="9" eb="10">
      <t>オサ</t>
    </rPh>
    <rPh sb="15" eb="17">
      <t>キホン</t>
    </rPh>
    <rPh sb="17" eb="19">
      <t>セッテイ</t>
    </rPh>
    <phoneticPr fontId="6"/>
  </si>
  <si>
    <t>条件入力</t>
    <rPh sb="0" eb="2">
      <t>ジョウケン</t>
    </rPh>
    <rPh sb="2" eb="4">
      <t>ニュウリョク</t>
    </rPh>
    <phoneticPr fontId="6"/>
  </si>
  <si>
    <t>　・自社名</t>
  </si>
  <si>
    <t>○○ジーワイ株式会社</t>
    <rPh sb="6" eb="10">
      <t>カブシキガイシャ</t>
    </rPh>
    <phoneticPr fontId="6"/>
  </si>
  <si>
    <t>　・消費税　（税率選択→）</t>
    <phoneticPr fontId="6"/>
  </si>
  <si>
    <t>地区標準卸価格表について</t>
  </si>
  <si>
    <t>ユーザー別卸価格表について</t>
  </si>
  <si>
    <t>ﾕｰｻﾞｰ別小売(卸)価格試算表について</t>
    <rPh sb="9" eb="10">
      <t>オロシ</t>
    </rPh>
    <phoneticPr fontId="6"/>
  </si>
  <si>
    <t>　・価格レベル</t>
  </si>
  <si>
    <t>下表</t>
    <rPh sb="0" eb="1">
      <t>シタ</t>
    </rPh>
    <rPh sb="1" eb="2">
      <t>ヒョウ</t>
    </rPh>
    <phoneticPr fontId="6"/>
  </si>
  <si>
    <t>％</t>
  </si>
  <si>
    <t>←「全国標準卸価格表」からの＆計算になります。</t>
  </si>
  <si>
    <t>　・ユーザー名</t>
  </si>
  <si>
    <t>○▲商会様</t>
    <rPh sb="2" eb="4">
      <t>ショウカイ</t>
    </rPh>
    <phoneticPr fontId="6"/>
  </si>
  <si>
    <t>○▲様</t>
    <phoneticPr fontId="6"/>
  </si>
  <si>
    <t>　・１０円／１００円区分</t>
  </si>
  <si>
    <t>←「全国標準卸価格表」からの四捨五入になります。</t>
  </si>
  <si>
    <t>←「地区標準標準卸価格表」からの＆計算になります。</t>
  </si>
  <si>
    <t xml:space="preserve">  ・粗利設定法</t>
  </si>
  <si>
    <t>粗利率設定の場合「１」、粗利額設定の場合「２」を入力して下さい。</t>
    <rPh sb="6" eb="8">
      <t>バアイ</t>
    </rPh>
    <rPh sb="18" eb="20">
      <t>バアイ</t>
    </rPh>
    <rPh sb="24" eb="26">
      <t>ニュウリョク</t>
    </rPh>
    <rPh sb="28" eb="29">
      <t>クダ</t>
    </rPh>
    <phoneticPr fontId="6"/>
  </si>
  <si>
    <t>　　(１０円単位の場合「１」、１００円単位の場合「２」を入力して下さい）</t>
    <rPh sb="9" eb="11">
      <t>バアイ</t>
    </rPh>
    <rPh sb="22" eb="24">
      <t>バアイ</t>
    </rPh>
    <rPh sb="28" eb="30">
      <t>ニュウリョク</t>
    </rPh>
    <rPh sb="32" eb="33">
      <t>クダ</t>
    </rPh>
    <phoneticPr fontId="6"/>
  </si>
  <si>
    <t>←「地区標準卸価格表」からの四捨五入になります。</t>
  </si>
  <si>
    <t>　「１」必要粗利率</t>
    <phoneticPr fontId="6"/>
  </si>
  <si>
    <t>←「ユーザー別卸価格表」からの計算になります。</t>
  </si>
  <si>
    <t>「２」必要粗利額</t>
    <phoneticPr fontId="6"/>
  </si>
  <si>
    <t>円</t>
  </si>
  <si>
    <t>←「ユーザー別卸価格表」からの四捨五入になります。</t>
  </si>
  <si>
    <t>商品名</t>
    <rPh sb="0" eb="3">
      <t>ショウヒンメイ</t>
    </rPh>
    <phoneticPr fontId="6"/>
  </si>
  <si>
    <t>価格ﾚﾍﾞﾙ</t>
    <rPh sb="0" eb="2">
      <t>カカク</t>
    </rPh>
    <phoneticPr fontId="6"/>
  </si>
  <si>
    <t>粗利率</t>
    <rPh sb="0" eb="2">
      <t>アラリ</t>
    </rPh>
    <rPh sb="2" eb="3">
      <t>リツ</t>
    </rPh>
    <phoneticPr fontId="6"/>
  </si>
  <si>
    <t>粗利額</t>
    <rPh sb="0" eb="1">
      <t>アラ</t>
    </rPh>
    <rPh sb="1" eb="2">
      <t>リ</t>
    </rPh>
    <rPh sb="2" eb="3">
      <t>ガク</t>
    </rPh>
    <phoneticPr fontId="6"/>
  </si>
  <si>
    <t>(1ﾍﾟｰｼﾞ)</t>
    <phoneticPr fontId="6"/>
  </si>
  <si>
    <t xml:space="preserve">ICE NAVI 8       </t>
    <phoneticPr fontId="6"/>
  </si>
  <si>
    <t>乗用車用</t>
  </si>
  <si>
    <t xml:space="preserve">ICE NAVI 7       </t>
    <phoneticPr fontId="6"/>
  </si>
  <si>
    <t>乗用車用</t>
    <rPh sb="0" eb="3">
      <t>ジョウヨウシャ</t>
    </rPh>
    <rPh sb="3" eb="4">
      <t>ヨウ</t>
    </rPh>
    <phoneticPr fontId="6"/>
  </si>
  <si>
    <t>(2ﾍﾟｰｼﾞ)</t>
    <phoneticPr fontId="6"/>
  </si>
  <si>
    <t>SUV &amp; 4X4用     ICE NAVI SUV</t>
    <phoneticPr fontId="6"/>
  </si>
  <si>
    <t>ULT用           ICE NAVI CARGO</t>
    <rPh sb="3" eb="4">
      <t>ヨウ</t>
    </rPh>
    <phoneticPr fontId="6"/>
  </si>
  <si>
    <t>LT用            ICE NAVI CARGO</t>
    <rPh sb="2" eb="3">
      <t>ヨウ</t>
    </rPh>
    <phoneticPr fontId="6"/>
  </si>
  <si>
    <t xml:space="preserve"> 〃             UG FLEXSTEEL 2</t>
  </si>
  <si>
    <t>LT TB用         UNISTEEL STDLESS G490</t>
    <rPh sb="5" eb="6">
      <t>ヨウ</t>
    </rPh>
    <phoneticPr fontId="6"/>
  </si>
  <si>
    <t>タクシー用      UG TAXI</t>
    <rPh sb="4" eb="5">
      <t>ヨウ</t>
    </rPh>
    <phoneticPr fontId="6"/>
  </si>
  <si>
    <t>タクシー用      UG TAXI</t>
    <phoneticPr fontId="6"/>
  </si>
  <si>
    <t xml:space="preserve"> </t>
    <phoneticPr fontId="6"/>
  </si>
  <si>
    <t>グッドイヤー　ウィンタータイヤ　卸価格表　２０２５－２０２６　（２５年８月改定版）</t>
    <rPh sb="16" eb="19">
      <t>オロシカカク</t>
    </rPh>
    <rPh sb="19" eb="20">
      <t>ヒョウ</t>
    </rPh>
    <phoneticPr fontId="6"/>
  </si>
  <si>
    <t xml:space="preserve">ICE NAVI 8 </t>
    <phoneticPr fontId="6"/>
  </si>
  <si>
    <t>ICE NAVI 7</t>
    <phoneticPr fontId="6"/>
  </si>
  <si>
    <t xml:space="preserve">ICE NAVI 8  </t>
    <phoneticPr fontId="6"/>
  </si>
  <si>
    <t>ICE NAVI 7</t>
  </si>
  <si>
    <t>SUV＆４×４用</t>
    <phoneticPr fontId="6"/>
  </si>
  <si>
    <t>ICE NAVI SUV</t>
    <phoneticPr fontId="6"/>
  </si>
  <si>
    <t>アイスナビ エスユーブイ</t>
    <phoneticPr fontId="6"/>
  </si>
  <si>
    <t>ULT LT用</t>
    <rPh sb="6" eb="7">
      <t>ヨウ</t>
    </rPh>
    <phoneticPr fontId="6"/>
  </si>
  <si>
    <t>ICE NAVI CARGO</t>
    <phoneticPr fontId="6"/>
  </si>
  <si>
    <t>アイス ナビ カーゴ</t>
    <phoneticPr fontId="6"/>
  </si>
  <si>
    <t>アイスナビ エイト</t>
    <phoneticPr fontId="6"/>
  </si>
  <si>
    <t>アイスナビ セブン</t>
    <phoneticPr fontId="6"/>
  </si>
  <si>
    <t>アイスナビ セブン</t>
  </si>
  <si>
    <t>サイズ</t>
    <phoneticPr fontId="6"/>
  </si>
  <si>
    <t>品番</t>
  </si>
  <si>
    <t>価格</t>
    <rPh sb="0" eb="2">
      <t>カカク</t>
    </rPh>
    <phoneticPr fontId="6"/>
  </si>
  <si>
    <t>265/50R22 112Q</t>
    <phoneticPr fontId="6"/>
  </si>
  <si>
    <t>05509425</t>
    <phoneticPr fontId="6"/>
  </si>
  <si>
    <t>XL</t>
  </si>
  <si>
    <t>235/60R17 109/107N</t>
    <phoneticPr fontId="6"/>
  </si>
  <si>
    <t>10B09780</t>
    <phoneticPr fontId="6"/>
  </si>
  <si>
    <t>225/45R21 95Q</t>
    <phoneticPr fontId="6"/>
  </si>
  <si>
    <t>05539873</t>
    <phoneticPr fontId="6"/>
  </si>
  <si>
    <t/>
  </si>
  <si>
    <t>165/55R15 75Q</t>
    <phoneticPr fontId="6"/>
  </si>
  <si>
    <t>05539823</t>
  </si>
  <si>
    <t>05539662</t>
  </si>
  <si>
    <t>★</t>
  </si>
  <si>
    <t>275/50R21 110Q</t>
    <phoneticPr fontId="6"/>
  </si>
  <si>
    <t>05509415</t>
    <phoneticPr fontId="6"/>
  </si>
  <si>
    <t>205/70R16 111/109L</t>
    <phoneticPr fontId="6"/>
  </si>
  <si>
    <t>10B09775</t>
    <phoneticPr fontId="6"/>
  </si>
  <si>
    <t>255/35R19 96Q</t>
    <phoneticPr fontId="6"/>
  </si>
  <si>
    <t>05539868</t>
    <phoneticPr fontId="6"/>
  </si>
  <si>
    <t>175/55R15 77Q</t>
    <phoneticPr fontId="6"/>
  </si>
  <si>
    <t>05539824</t>
  </si>
  <si>
    <t>235/50R20 104Q</t>
    <phoneticPr fontId="6"/>
  </si>
  <si>
    <t>05509423</t>
    <phoneticPr fontId="6"/>
  </si>
  <si>
    <t>205/75R16 113/111L</t>
    <phoneticPr fontId="6"/>
  </si>
  <si>
    <t>10B09770</t>
    <phoneticPr fontId="6"/>
  </si>
  <si>
    <t>275/35R19 100Q</t>
    <phoneticPr fontId="6"/>
  </si>
  <si>
    <t>05539869</t>
    <phoneticPr fontId="6"/>
  </si>
  <si>
    <t>185/55R15 82Q</t>
  </si>
  <si>
    <t>05539825</t>
  </si>
  <si>
    <t>285/50R20 112Q</t>
    <phoneticPr fontId="6"/>
  </si>
  <si>
    <t>05509412</t>
    <phoneticPr fontId="6"/>
  </si>
  <si>
    <t>195/85R16 114/112L</t>
    <phoneticPr fontId="6"/>
  </si>
  <si>
    <t>10B09760</t>
    <phoneticPr fontId="6"/>
  </si>
  <si>
    <t>245/40R19 98Q</t>
    <phoneticPr fontId="6"/>
  </si>
  <si>
    <t>05539867</t>
    <phoneticPr fontId="6"/>
  </si>
  <si>
    <t>165/60R15 77Q</t>
    <phoneticPr fontId="6"/>
  </si>
  <si>
    <t>05539821</t>
  </si>
  <si>
    <t>05539646</t>
  </si>
  <si>
    <t>235/55R20 102Q</t>
    <phoneticPr fontId="6"/>
  </si>
  <si>
    <t>05509411</t>
    <phoneticPr fontId="6"/>
  </si>
  <si>
    <t>205/85R16 117/115L</t>
    <phoneticPr fontId="6"/>
  </si>
  <si>
    <t>10B09765</t>
    <phoneticPr fontId="6"/>
  </si>
  <si>
    <t>225/45R19 92Q</t>
    <phoneticPr fontId="6"/>
  </si>
  <si>
    <t>05539865</t>
    <phoneticPr fontId="6"/>
  </si>
  <si>
    <t>185/60R15 84Q</t>
    <phoneticPr fontId="6"/>
  </si>
  <si>
    <t>05539822</t>
  </si>
  <si>
    <t>05539658</t>
  </si>
  <si>
    <t>265/55R20 113Q</t>
    <phoneticPr fontId="6"/>
  </si>
  <si>
    <t>05509421</t>
    <phoneticPr fontId="6"/>
  </si>
  <si>
    <t>215/65R15 110/108L</t>
    <phoneticPr fontId="6"/>
  </si>
  <si>
    <t>10B09758</t>
    <phoneticPr fontId="6"/>
  </si>
  <si>
    <t>245/45R19 102Q</t>
    <phoneticPr fontId="6"/>
  </si>
  <si>
    <t>05539866</t>
  </si>
  <si>
    <t>195/60R15 88Q</t>
    <phoneticPr fontId="6"/>
  </si>
  <si>
    <t>05539660</t>
  </si>
  <si>
    <t>265/60R20 112Q</t>
  </si>
  <si>
    <t>05509427</t>
  </si>
  <si>
    <t>⑪</t>
    <phoneticPr fontId="6"/>
  </si>
  <si>
    <t>215/70R15 107/105L</t>
    <phoneticPr fontId="6"/>
  </si>
  <si>
    <t>10B09740</t>
    <phoneticPr fontId="6"/>
  </si>
  <si>
    <t>195/50R19 88Q</t>
    <phoneticPr fontId="6"/>
  </si>
  <si>
    <t>05539870</t>
    <phoneticPr fontId="6"/>
  </si>
  <si>
    <t>165/65R15 81Q</t>
    <phoneticPr fontId="27"/>
  </si>
  <si>
    <t>05539816</t>
  </si>
  <si>
    <t>05539636</t>
  </si>
  <si>
    <t>225/55R19 99Q</t>
    <phoneticPr fontId="6"/>
  </si>
  <si>
    <t>05509406</t>
    <phoneticPr fontId="6"/>
  </si>
  <si>
    <t>175/75R15 103/101L</t>
    <phoneticPr fontId="6"/>
  </si>
  <si>
    <t>10B09745</t>
    <phoneticPr fontId="6"/>
  </si>
  <si>
    <t>05539872</t>
    <phoneticPr fontId="6"/>
  </si>
  <si>
    <t>175/65R15 84Q</t>
    <phoneticPr fontId="6"/>
  </si>
  <si>
    <t>05539817</t>
  </si>
  <si>
    <t>05539638</t>
  </si>
  <si>
    <t>235/55R19 101Q</t>
    <phoneticPr fontId="6"/>
  </si>
  <si>
    <t>05509408</t>
    <phoneticPr fontId="6"/>
  </si>
  <si>
    <t>185/75R15 106/104L</t>
    <phoneticPr fontId="6"/>
  </si>
  <si>
    <t>10B09750</t>
    <phoneticPr fontId="6"/>
  </si>
  <si>
    <t>05539876</t>
    <phoneticPr fontId="6"/>
  </si>
  <si>
    <t>185/65R15 88Q</t>
    <phoneticPr fontId="27"/>
  </si>
  <si>
    <t>05539818</t>
  </si>
  <si>
    <t>05539640</t>
  </si>
  <si>
    <t>265/55R19 109Q</t>
    <phoneticPr fontId="6"/>
  </si>
  <si>
    <t>05509409</t>
  </si>
  <si>
    <t>195/75R15 109/107L</t>
    <phoneticPr fontId="6"/>
  </si>
  <si>
    <t>10B09755</t>
    <phoneticPr fontId="6"/>
  </si>
  <si>
    <t>255/35R18 90Q</t>
    <phoneticPr fontId="6"/>
  </si>
  <si>
    <t>05539864</t>
  </si>
  <si>
    <t>195/65R15 91Q</t>
    <phoneticPr fontId="27"/>
  </si>
  <si>
    <t>05539819</t>
  </si>
  <si>
    <t>05539642</t>
  </si>
  <si>
    <t>215/50R18 92Q</t>
    <phoneticPr fontId="6"/>
  </si>
  <si>
    <t>05509407</t>
    <phoneticPr fontId="6"/>
  </si>
  <si>
    <t>175/80R15 101/99L</t>
    <phoneticPr fontId="6"/>
  </si>
  <si>
    <t>10B09756</t>
    <phoneticPr fontId="6"/>
  </si>
  <si>
    <t>215/40R18 89Q</t>
    <phoneticPr fontId="6"/>
  </si>
  <si>
    <t>05539734</t>
  </si>
  <si>
    <t>205/65R15 94Q</t>
    <phoneticPr fontId="27"/>
  </si>
  <si>
    <t>05539820</t>
  </si>
  <si>
    <t>05539644</t>
  </si>
  <si>
    <t>225/55R18 98Q</t>
    <phoneticPr fontId="6"/>
  </si>
  <si>
    <t>05509398</t>
    <phoneticPr fontId="6"/>
  </si>
  <si>
    <t>195/80R15 103/101L</t>
    <phoneticPr fontId="6"/>
  </si>
  <si>
    <t>10B09725</t>
    <phoneticPr fontId="6"/>
  </si>
  <si>
    <t>225/40R18 92Q</t>
    <phoneticPr fontId="5"/>
  </si>
  <si>
    <t>05539861</t>
  </si>
  <si>
    <t>205/70R15 96Q</t>
  </si>
  <si>
    <t>05539632</t>
  </si>
  <si>
    <t>235/55R18 100Q</t>
    <phoneticPr fontId="6"/>
  </si>
  <si>
    <t>05509402</t>
    <phoneticPr fontId="6"/>
  </si>
  <si>
    <t>195/80R15 107/105N</t>
    <phoneticPr fontId="6"/>
  </si>
  <si>
    <t>10B09785</t>
    <phoneticPr fontId="6"/>
  </si>
  <si>
    <t>235/40R18 95Q</t>
    <phoneticPr fontId="6"/>
  </si>
  <si>
    <t>05539862</t>
  </si>
  <si>
    <t>215/70R15 98Q</t>
    <phoneticPr fontId="6"/>
  </si>
  <si>
    <t>05539634</t>
  </si>
  <si>
    <t>255/55R18 109Q</t>
    <phoneticPr fontId="6"/>
  </si>
  <si>
    <t>05509404</t>
    <phoneticPr fontId="6"/>
  </si>
  <si>
    <t>205/80R15 109/107L</t>
    <phoneticPr fontId="6"/>
  </si>
  <si>
    <t>10B09757</t>
    <phoneticPr fontId="6"/>
  </si>
  <si>
    <t>245/40R18 93Q</t>
    <phoneticPr fontId="6"/>
  </si>
  <si>
    <t>05539863</t>
  </si>
  <si>
    <t>165/55R14 72Q</t>
    <phoneticPr fontId="6"/>
  </si>
  <si>
    <t>05539815</t>
  </si>
  <si>
    <t>05539630</t>
  </si>
  <si>
    <t>225/60R18 100Q</t>
    <phoneticPr fontId="6"/>
  </si>
  <si>
    <t>05509386</t>
    <phoneticPr fontId="6"/>
  </si>
  <si>
    <t>215/80R15 109/107L</t>
    <phoneticPr fontId="6"/>
  </si>
  <si>
    <t>10B09735</t>
    <phoneticPr fontId="6"/>
  </si>
  <si>
    <t>255/40R18 99Q</t>
    <phoneticPr fontId="6"/>
  </si>
  <si>
    <t>05539739</t>
  </si>
  <si>
    <t>165/60R14 75Q</t>
    <phoneticPr fontId="6"/>
  </si>
  <si>
    <t>05539814</t>
  </si>
  <si>
    <t>235/60R18 107Q</t>
    <phoneticPr fontId="6"/>
  </si>
  <si>
    <t>05509388</t>
    <phoneticPr fontId="6"/>
  </si>
  <si>
    <t>245/50R14.5 106L</t>
    <phoneticPr fontId="27"/>
  </si>
  <si>
    <t>10A09790</t>
    <phoneticPr fontId="6"/>
  </si>
  <si>
    <t>215/45R18 89Q</t>
    <phoneticPr fontId="5"/>
  </si>
  <si>
    <t>05539857</t>
  </si>
  <si>
    <t>155/65R14 75Q</t>
    <phoneticPr fontId="27"/>
  </si>
  <si>
    <t>05539810</t>
  </si>
  <si>
    <t>05539620</t>
  </si>
  <si>
    <t>245/60R18 105Q</t>
    <phoneticPr fontId="6"/>
  </si>
  <si>
    <t>05509390</t>
    <phoneticPr fontId="6"/>
  </si>
  <si>
    <t>155/80R14 88/86N</t>
    <phoneticPr fontId="6"/>
  </si>
  <si>
    <t>10A09760</t>
    <phoneticPr fontId="6"/>
  </si>
  <si>
    <t>225/45R18 91・95Q</t>
    <phoneticPr fontId="5"/>
  </si>
  <si>
    <t>05539858</t>
  </si>
  <si>
    <t>05539728</t>
  </si>
  <si>
    <t>165/65R14 79Q</t>
    <phoneticPr fontId="27"/>
  </si>
  <si>
    <t>05539811</t>
  </si>
  <si>
    <t>05539622</t>
  </si>
  <si>
    <t>255/60R18 112Q</t>
    <phoneticPr fontId="6"/>
  </si>
  <si>
    <t>05509392</t>
    <phoneticPr fontId="6"/>
  </si>
  <si>
    <t>165/80R14 91/90N</t>
  </si>
  <si>
    <t>10A09762</t>
    <phoneticPr fontId="6"/>
  </si>
  <si>
    <t>235/45R18 94Q</t>
    <phoneticPr fontId="6"/>
  </si>
  <si>
    <t>05539859</t>
  </si>
  <si>
    <t>175/65R14 82Q</t>
    <phoneticPr fontId="27"/>
  </si>
  <si>
    <t>05539812</t>
  </si>
  <si>
    <t>05539624</t>
  </si>
  <si>
    <t>265/60R18 110Q</t>
    <phoneticPr fontId="6"/>
  </si>
  <si>
    <t>05509394</t>
    <phoneticPr fontId="6"/>
  </si>
  <si>
    <t>165/80R14 97/95N</t>
  </si>
  <si>
    <t>10A09764</t>
    <phoneticPr fontId="6"/>
  </si>
  <si>
    <t>245/45R18 100Q</t>
    <phoneticPr fontId="6"/>
  </si>
  <si>
    <t>05539860</t>
  </si>
  <si>
    <t>185/65R14 86Q</t>
    <phoneticPr fontId="27"/>
  </si>
  <si>
    <t>05539813</t>
  </si>
  <si>
    <t>05539626</t>
  </si>
  <si>
    <t>285/60R18 116Q</t>
    <phoneticPr fontId="6"/>
  </si>
  <si>
    <t>05509396</t>
    <phoneticPr fontId="6"/>
  </si>
  <si>
    <t>175/80R14 94/93N</t>
  </si>
  <si>
    <t>10A09860</t>
  </si>
  <si>
    <t>225/50R18 95Q</t>
    <phoneticPr fontId="6"/>
  </si>
  <si>
    <t>05539854</t>
  </si>
  <si>
    <t>165/70R14 81Q</t>
    <phoneticPr fontId="6"/>
  </si>
  <si>
    <t>05539807</t>
  </si>
  <si>
    <t>05539612</t>
  </si>
  <si>
    <t>235/65R18 106Q</t>
    <phoneticPr fontId="6"/>
  </si>
  <si>
    <t>05509385</t>
    <phoneticPr fontId="6"/>
  </si>
  <si>
    <t>175/80R14 99/98N</t>
  </si>
  <si>
    <t>10A09865</t>
  </si>
  <si>
    <t>235/50R18 97Q</t>
    <phoneticPr fontId="6"/>
  </si>
  <si>
    <t>05539855</t>
  </si>
  <si>
    <t>05539724</t>
  </si>
  <si>
    <t>175/70R14 84Q</t>
    <phoneticPr fontId="6"/>
  </si>
  <si>
    <t>05539808</t>
  </si>
  <si>
    <t>05539614</t>
  </si>
  <si>
    <t>265/65R18 114Q</t>
    <phoneticPr fontId="6"/>
  </si>
  <si>
    <t>05509419</t>
    <phoneticPr fontId="6"/>
  </si>
  <si>
    <t>185/80R14 97/95N</t>
  </si>
  <si>
    <t>10A09766</t>
    <phoneticPr fontId="6"/>
  </si>
  <si>
    <t>245/50R18 104Q</t>
    <phoneticPr fontId="6"/>
  </si>
  <si>
    <t>05539856</t>
  </si>
  <si>
    <t>185/70R14 88Q</t>
    <phoneticPr fontId="6"/>
  </si>
  <si>
    <t>05539809</t>
  </si>
  <si>
    <t>05539616</t>
  </si>
  <si>
    <t>245/70R18 110Q</t>
  </si>
  <si>
    <t>05509429</t>
  </si>
  <si>
    <t>185/80R14 102/100N</t>
  </si>
  <si>
    <t>10A09768</t>
    <phoneticPr fontId="6"/>
  </si>
  <si>
    <t>215/55R18 95Q</t>
    <phoneticPr fontId="6"/>
  </si>
  <si>
    <t>05539852</t>
  </si>
  <si>
    <t>195/70R14 91Q</t>
    <phoneticPr fontId="6"/>
  </si>
  <si>
    <t>05539618</t>
  </si>
  <si>
    <t>215/60R17 96Q</t>
    <phoneticPr fontId="6"/>
  </si>
  <si>
    <t>05509375</t>
    <phoneticPr fontId="6"/>
  </si>
  <si>
    <t>195/80R14 101/99N</t>
  </si>
  <si>
    <t>10A09870</t>
  </si>
  <si>
    <t>05539853</t>
  </si>
  <si>
    <t>155/65R13 73Q</t>
    <phoneticPr fontId="6"/>
  </si>
  <si>
    <t>05539805</t>
  </si>
  <si>
    <t>05539608</t>
  </si>
  <si>
    <t>225/60R17 99Q</t>
    <phoneticPr fontId="6"/>
  </si>
  <si>
    <t>05509377</t>
    <phoneticPr fontId="6"/>
  </si>
  <si>
    <t>195/80R14 106/104N</t>
  </si>
  <si>
    <t>10A09875</t>
  </si>
  <si>
    <t>05539871</t>
    <phoneticPr fontId="6"/>
  </si>
  <si>
    <t>165/65R13 77Q</t>
    <phoneticPr fontId="6"/>
  </si>
  <si>
    <t>05539806</t>
  </si>
  <si>
    <t>225/65R17 102Q</t>
    <phoneticPr fontId="6"/>
  </si>
  <si>
    <t>05509378</t>
    <phoneticPr fontId="6"/>
  </si>
  <si>
    <t>235/50R13.5 102L</t>
    <phoneticPr fontId="27"/>
  </si>
  <si>
    <t>10A09785</t>
    <phoneticPr fontId="6"/>
  </si>
  <si>
    <t>195/45R17 81Q</t>
    <phoneticPr fontId="6"/>
  </si>
  <si>
    <t>05539711</t>
  </si>
  <si>
    <t>155/70R13 75Q</t>
    <phoneticPr fontId="6"/>
  </si>
  <si>
    <t>05539804</t>
  </si>
  <si>
    <t>05539606</t>
  </si>
  <si>
    <t>235/65R17 108Q</t>
    <phoneticPr fontId="6"/>
  </si>
  <si>
    <t>05509380</t>
    <phoneticPr fontId="6"/>
  </si>
  <si>
    <t>145/80R13 82/80N</t>
  </si>
  <si>
    <t>10A09820</t>
  </si>
  <si>
    <t>205/45R17 88Q</t>
    <phoneticPr fontId="6"/>
  </si>
  <si>
    <t>05539848</t>
  </si>
  <si>
    <t>145/80R13 75Q</t>
    <phoneticPr fontId="6"/>
  </si>
  <si>
    <t>05539801</t>
  </si>
  <si>
    <t>05539600</t>
  </si>
  <si>
    <t>265/65R17 112Q</t>
    <phoneticPr fontId="6"/>
  </si>
  <si>
    <t>05509382</t>
    <phoneticPr fontId="6"/>
  </si>
  <si>
    <t>145/80R13 88/86N</t>
  </si>
  <si>
    <t>10A09825</t>
  </si>
  <si>
    <t>215/45R17 87Q</t>
    <phoneticPr fontId="5"/>
  </si>
  <si>
    <t>05539849</t>
  </si>
  <si>
    <t>05539714</t>
  </si>
  <si>
    <t>155/80R13 79Q</t>
    <phoneticPr fontId="6"/>
  </si>
  <si>
    <t>05539802</t>
  </si>
  <si>
    <t>05539602</t>
  </si>
  <si>
    <t>275/65R17 115Q</t>
    <phoneticPr fontId="6"/>
  </si>
  <si>
    <t>05509384</t>
    <phoneticPr fontId="6"/>
  </si>
  <si>
    <t>155/80R13 85/84N</t>
  </si>
  <si>
    <t>10A09830</t>
  </si>
  <si>
    <t>225/45R17 91Q</t>
  </si>
  <si>
    <t>05539850</t>
  </si>
  <si>
    <t>165/80R13 83Q</t>
    <phoneticPr fontId="6"/>
  </si>
  <si>
    <t>05539803</t>
  </si>
  <si>
    <t>265/70R17 115Q</t>
    <phoneticPr fontId="6"/>
  </si>
  <si>
    <t>05509376</t>
    <phoneticPr fontId="6"/>
  </si>
  <si>
    <t>155/80R13 90/89N</t>
  </si>
  <si>
    <t>10A09835</t>
  </si>
  <si>
    <t>245/45R17 99Q</t>
    <phoneticPr fontId="6"/>
  </si>
  <si>
    <t>05539851</t>
  </si>
  <si>
    <t>★印は数量限定品となります。</t>
    <phoneticPr fontId="6"/>
  </si>
  <si>
    <t>215/65R16 98Q</t>
    <phoneticPr fontId="5"/>
  </si>
  <si>
    <t>05509372</t>
    <phoneticPr fontId="6"/>
  </si>
  <si>
    <t>165/80R13 90/88N</t>
  </si>
  <si>
    <t>10A09840</t>
  </si>
  <si>
    <t>205/50R17 93Q</t>
    <phoneticPr fontId="6"/>
  </si>
  <si>
    <t>05539845</t>
  </si>
  <si>
    <t>215/70R16 100Q</t>
    <phoneticPr fontId="5"/>
  </si>
  <si>
    <t>05509362</t>
    <phoneticPr fontId="6"/>
  </si>
  <si>
    <t>165/80R13 94/93N</t>
  </si>
  <si>
    <t>10A09845</t>
  </si>
  <si>
    <t>215/50R17 91Q</t>
    <phoneticPr fontId="6"/>
  </si>
  <si>
    <t>05539846</t>
  </si>
  <si>
    <t>05539708</t>
  </si>
  <si>
    <t>225/70R16 103Q</t>
    <phoneticPr fontId="6"/>
  </si>
  <si>
    <t>05509364</t>
    <phoneticPr fontId="6"/>
  </si>
  <si>
    <t>175/80R13 97/95N</t>
  </si>
  <si>
    <t>10A09850</t>
  </si>
  <si>
    <t>225/50R17 94Q</t>
    <phoneticPr fontId="6"/>
  </si>
  <si>
    <t>05539847</t>
  </si>
  <si>
    <t>235/70R16 106Q</t>
    <phoneticPr fontId="5"/>
  </si>
  <si>
    <t>05509366</t>
    <phoneticPr fontId="6"/>
  </si>
  <si>
    <t>225/50R12.5 98L</t>
    <phoneticPr fontId="27"/>
  </si>
  <si>
    <t>10A09780</t>
    <phoneticPr fontId="6"/>
  </si>
  <si>
    <t>205/55R17 95Q</t>
    <phoneticPr fontId="6"/>
  </si>
  <si>
    <t>05539875</t>
    <phoneticPr fontId="6"/>
  </si>
  <si>
    <t>245/70R16 107Q</t>
    <phoneticPr fontId="5"/>
  </si>
  <si>
    <t>05509368</t>
    <phoneticPr fontId="6"/>
  </si>
  <si>
    <t>145/80R12 80/78N</t>
    <phoneticPr fontId="27"/>
  </si>
  <si>
    <t>10A09800</t>
    <phoneticPr fontId="6"/>
  </si>
  <si>
    <t>215/55R17 94Q</t>
  </si>
  <si>
    <t>05539843</t>
  </si>
  <si>
    <t>05539702</t>
  </si>
  <si>
    <t>265/70R16 112Q</t>
    <phoneticPr fontId="5"/>
  </si>
  <si>
    <t>05509370</t>
    <phoneticPr fontId="6"/>
  </si>
  <si>
    <t>145/80R12 86/84N</t>
  </si>
  <si>
    <t>10A09805</t>
  </si>
  <si>
    <t>225/55R17 97Q</t>
  </si>
  <si>
    <t>05539844</t>
  </si>
  <si>
    <t>05539704</t>
  </si>
  <si>
    <t>275/70R16 114Q</t>
    <phoneticPr fontId="5"/>
  </si>
  <si>
    <t>05509374</t>
    <phoneticPr fontId="6"/>
  </si>
  <si>
    <t>155/80R12 83/81N</t>
  </si>
  <si>
    <t>10A09810</t>
  </si>
  <si>
    <t>195/60R17 90Q</t>
    <phoneticPr fontId="6"/>
  </si>
  <si>
    <t>05539839</t>
  </si>
  <si>
    <t>05539695</t>
  </si>
  <si>
    <t>175/80R16 91Q</t>
    <phoneticPr fontId="6"/>
  </si>
  <si>
    <t>05509356</t>
    <phoneticPr fontId="6"/>
  </si>
  <si>
    <t>155/80R12 88/87N</t>
  </si>
  <si>
    <t>10A09815</t>
  </si>
  <si>
    <t>05539840</t>
  </si>
  <si>
    <t>05539696</t>
  </si>
  <si>
    <t>205/70R15 96Q</t>
    <phoneticPr fontId="6"/>
  </si>
  <si>
    <t>05509358</t>
    <phoneticPr fontId="6"/>
  </si>
  <si>
    <t>05539841</t>
  </si>
  <si>
    <t>05539698</t>
  </si>
  <si>
    <t>265/70R15 112Q</t>
    <phoneticPr fontId="5"/>
  </si>
  <si>
    <t>05509360</t>
    <phoneticPr fontId="6"/>
  </si>
  <si>
    <t>215/65R17 99Q</t>
    <phoneticPr fontId="6"/>
  </si>
  <si>
    <t>05539699</t>
  </si>
  <si>
    <t>175/80R15 90Q</t>
    <phoneticPr fontId="6"/>
  </si>
  <si>
    <t>05509350</t>
    <phoneticPr fontId="6"/>
  </si>
  <si>
    <t>195/45R16 80Q</t>
    <phoneticPr fontId="6"/>
  </si>
  <si>
    <t>05539838</t>
  </si>
  <si>
    <t>195/80R15 96Q</t>
    <phoneticPr fontId="6"/>
  </si>
  <si>
    <t>05509351</t>
    <phoneticPr fontId="6"/>
  </si>
  <si>
    <t>195/50R16 84Q</t>
    <phoneticPr fontId="6"/>
  </si>
  <si>
    <t>05539837</t>
  </si>
  <si>
    <t>215/80R15 102Q</t>
    <phoneticPr fontId="6"/>
  </si>
  <si>
    <t>05509352</t>
    <phoneticPr fontId="6"/>
  </si>
  <si>
    <t>185/55R16 83Q</t>
    <phoneticPr fontId="6"/>
  </si>
  <si>
    <t>05539834</t>
  </si>
  <si>
    <t>05539682</t>
  </si>
  <si>
    <t>225/80R15 105Q</t>
    <phoneticPr fontId="6"/>
  </si>
  <si>
    <t>05509354</t>
    <phoneticPr fontId="6"/>
  </si>
  <si>
    <t>195/55R16 87Q</t>
  </si>
  <si>
    <t>05539835</t>
  </si>
  <si>
    <t>⑪印は11月発売となります。</t>
    <rPh sb="5" eb="6">
      <t>ガツ</t>
    </rPh>
    <rPh sb="6" eb="8">
      <t>ハツバイ</t>
    </rPh>
    <phoneticPr fontId="6"/>
  </si>
  <si>
    <t>205/55R16 91Q</t>
  </si>
  <si>
    <t>05539836</t>
  </si>
  <si>
    <t>05539686</t>
  </si>
  <si>
    <t>215/55R16 93Q</t>
  </si>
  <si>
    <t>05539688</t>
  </si>
  <si>
    <t>LT用</t>
    <rPh sb="2" eb="3">
      <t>ヨウ</t>
    </rPh>
    <phoneticPr fontId="6"/>
  </si>
  <si>
    <t>UG FLEXSTEEL ２</t>
  </si>
  <si>
    <t>ユージー フレックススチール2</t>
    <phoneticPr fontId="6"/>
  </si>
  <si>
    <t>LT TB用</t>
    <rPh sb="5" eb="6">
      <t>ヨウ</t>
    </rPh>
    <phoneticPr fontId="6"/>
  </si>
  <si>
    <t>UNISTEEL STUDLESS G490</t>
    <phoneticPr fontId="6"/>
  </si>
  <si>
    <t>ﾕﾆｽﾁｰﾙ ｽﾀｯﾄﾞﾚｽG490</t>
    <phoneticPr fontId="6"/>
  </si>
  <si>
    <t>175/60R16 82Q</t>
    <phoneticPr fontId="6"/>
  </si>
  <si>
    <t>05539829</t>
  </si>
  <si>
    <t>05539670</t>
  </si>
  <si>
    <t>185/60R16 86Q</t>
    <phoneticPr fontId="6"/>
  </si>
  <si>
    <t>05539830</t>
  </si>
  <si>
    <t>●当卸価格には消費税は含まれておりません。</t>
  </si>
  <si>
    <t>205/60R17.5 111/109L</t>
    <phoneticPr fontId="6"/>
  </si>
  <si>
    <t>10B09080</t>
  </si>
  <si>
    <t>TB</t>
    <phoneticPr fontId="6"/>
  </si>
  <si>
    <t>225/80R17.5 123/122L</t>
  </si>
  <si>
    <t>10809796</t>
  </si>
  <si>
    <t>OPEN</t>
    <phoneticPr fontId="6"/>
  </si>
  <si>
    <t>195/60R16 89Q</t>
    <phoneticPr fontId="6"/>
  </si>
  <si>
    <t>05539831</t>
  </si>
  <si>
    <t>05539674</t>
  </si>
  <si>
    <t>●サイズによりトレッドパターンが若干異なる場合があります。</t>
  </si>
  <si>
    <t>225/60R17.5 116/114L</t>
    <phoneticPr fontId="6"/>
  </si>
  <si>
    <t>10B09084</t>
  </si>
  <si>
    <t>205/60R16 92・96Q</t>
    <phoneticPr fontId="6"/>
  </si>
  <si>
    <t>05539874</t>
    <phoneticPr fontId="6"/>
  </si>
  <si>
    <t>05539676</t>
  </si>
  <si>
    <t>●サイズによりサイドウォールデザインが異なる場合があります。</t>
  </si>
  <si>
    <t>195/70R17.5 112/110L</t>
    <phoneticPr fontId="6"/>
  </si>
  <si>
    <t>10B09070</t>
  </si>
  <si>
    <t>215/60R16 95Q</t>
    <phoneticPr fontId="6"/>
  </si>
  <si>
    <t>05539833</t>
  </si>
  <si>
    <t>●当卸価格は２０２５年８月現在のものです。</t>
  </si>
  <si>
    <t>205/70R17.5 115/113L</t>
    <phoneticPr fontId="6"/>
  </si>
  <si>
    <t>10B09071</t>
  </si>
  <si>
    <t>225/60R16 98Q</t>
    <phoneticPr fontId="6"/>
  </si>
  <si>
    <t>05539680</t>
  </si>
  <si>
    <t>●当卸価格はタイヤ本体の価格であり、脱着料、組み替え料、バランス調整料等の整備料金は含まれておりません。</t>
  </si>
  <si>
    <t>215/70R17.5 118/116L</t>
    <phoneticPr fontId="6"/>
  </si>
  <si>
    <t>10B09072</t>
  </si>
  <si>
    <t>195/65R16 92Q</t>
    <phoneticPr fontId="6"/>
  </si>
  <si>
    <t>05539826</t>
  </si>
  <si>
    <t>05539665</t>
  </si>
  <si>
    <t>●廃タイヤ処理には別途料金がかかります。</t>
  </si>
  <si>
    <t>205/80R17.5 120/118L</t>
    <phoneticPr fontId="6"/>
  </si>
  <si>
    <t>10B09024</t>
  </si>
  <si>
    <t>205/65R16 95Q</t>
    <phoneticPr fontId="6"/>
  </si>
  <si>
    <t>05539827</t>
  </si>
  <si>
    <t>05539666</t>
  </si>
  <si>
    <t>●当卸価格表に記載されている仕様・価格などは予告なく変更する場合があります。</t>
  </si>
  <si>
    <t>205/65R16 109/107L</t>
    <phoneticPr fontId="6"/>
  </si>
  <si>
    <t>10B09044</t>
  </si>
  <si>
    <t>215/65R16 98Q</t>
    <phoneticPr fontId="6"/>
  </si>
  <si>
    <t>05539828</t>
  </si>
  <si>
    <t>05539668</t>
  </si>
  <si>
    <t>●当卸価格は販売店が販売する価格をなんら拘束するものではありません。</t>
  </si>
  <si>
    <t>195/70R16 109/107L</t>
    <phoneticPr fontId="6"/>
  </si>
  <si>
    <t>10B09064</t>
  </si>
  <si>
    <t>225/70R16 117/115L</t>
    <phoneticPr fontId="6"/>
  </si>
  <si>
    <t>10B09065</t>
  </si>
  <si>
    <t>タクシー用</t>
    <rPh sb="4" eb="5">
      <t>ヨウ</t>
    </rPh>
    <phoneticPr fontId="6"/>
  </si>
  <si>
    <t>UG TAXI</t>
  </si>
  <si>
    <t>ユージー タクシー</t>
    <phoneticPr fontId="6"/>
  </si>
  <si>
    <t>225/75R16 118/116L</t>
    <phoneticPr fontId="6"/>
  </si>
  <si>
    <t>10B09041</t>
    <phoneticPr fontId="6"/>
  </si>
  <si>
    <t>185/85R16 111/109L</t>
    <phoneticPr fontId="6"/>
  </si>
  <si>
    <t>10B09008</t>
  </si>
  <si>
    <t>185/65R15 88Q</t>
    <phoneticPr fontId="6"/>
  </si>
  <si>
    <t>05509220</t>
    <phoneticPr fontId="6"/>
  </si>
  <si>
    <t>215/85R16 120/118L</t>
    <phoneticPr fontId="6"/>
  </si>
  <si>
    <t>10B09022</t>
  </si>
  <si>
    <t>185/65R15 88Q(HC)</t>
    <phoneticPr fontId="6"/>
  </si>
  <si>
    <t>05509230</t>
    <phoneticPr fontId="6"/>
  </si>
  <si>
    <t>225/85R16 121/119L</t>
    <phoneticPr fontId="6"/>
  </si>
  <si>
    <t>10B09023</t>
    <phoneticPr fontId="6"/>
  </si>
  <si>
    <t>195/65R15 91Q</t>
  </si>
  <si>
    <t>05509210</t>
    <phoneticPr fontId="6"/>
  </si>
  <si>
    <t>215/60R15.5 110/108L</t>
    <phoneticPr fontId="6"/>
  </si>
  <si>
    <t>10B09074</t>
    <phoneticPr fontId="6"/>
  </si>
  <si>
    <t>195/65R15 91Q(HC)</t>
  </si>
  <si>
    <t>05509211</t>
    <phoneticPr fontId="6"/>
  </si>
  <si>
    <t>185/70R15.5 106/104L</t>
    <phoneticPr fontId="6"/>
  </si>
  <si>
    <t>10B09058</t>
  </si>
  <si>
    <t>175/80R14 88Q</t>
  </si>
  <si>
    <t>05509205</t>
  </si>
  <si>
    <t>OPEN</t>
  </si>
  <si>
    <t>185/65R15 101/99L</t>
    <phoneticPr fontId="6"/>
  </si>
  <si>
    <t>10B09042</t>
  </si>
  <si>
    <t>175/80R14 88Q(HC)</t>
  </si>
  <si>
    <t>05509209</t>
  </si>
  <si>
    <t>195/70R15 106/104L</t>
    <phoneticPr fontId="6"/>
  </si>
  <si>
    <t>10B09050</t>
  </si>
  <si>
    <t>（HC）はハードコンパウンド仕様になります。</t>
    <phoneticPr fontId="6"/>
  </si>
  <si>
    <t>アイスナビ エイト</t>
  </si>
  <si>
    <t>●当価格には消費税が含まれております。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</si>
</sst>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0_ ;[Red]\-#,##0\ "/>
    <numFmt numFmtId="179" formatCode="&quot;¥&quot;#,##0_);[Red]\(&quot;¥&quot;#,##0\)"/>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標準ゴシック"/>
      <family val="3"/>
      <charset val="128"/>
    </font>
    <font>
      <sz val="11"/>
      <color indexed="10"/>
      <name val="標準ゴシック"/>
      <family val="3"/>
      <charset val="128"/>
    </font>
    <font>
      <sz val="11"/>
      <color indexed="10"/>
      <name val="明朝"/>
      <family val="1"/>
      <charset val="128"/>
    </font>
    <font>
      <b/>
      <sz val="14"/>
      <name val="標準ゴシック"/>
      <family val="3"/>
      <charset val="128"/>
    </font>
    <font>
      <sz val="14"/>
      <name val="標準ゴシック"/>
      <family val="3"/>
      <charset val="128"/>
    </font>
    <font>
      <sz val="14"/>
      <name val="ＭＳ Ｐゴシック"/>
      <family val="3"/>
      <charset val="128"/>
    </font>
    <font>
      <b/>
      <sz val="12"/>
      <name val="標準ゴシック"/>
      <family val="3"/>
      <charset val="128"/>
    </font>
    <font>
      <b/>
      <sz val="14"/>
      <name val="ＭＳ Ｐゴシック"/>
      <family val="3"/>
      <charset val="128"/>
    </font>
    <font>
      <sz val="12"/>
      <name val="標準ゴシック"/>
      <family val="3"/>
      <charset val="128"/>
    </font>
    <font>
      <sz val="12"/>
      <name val="ＭＳ Ｐゴシック"/>
      <family val="3"/>
      <charset val="128"/>
    </font>
    <font>
      <b/>
      <sz val="14"/>
      <color indexed="14"/>
      <name val="標準ゴシック"/>
      <family val="3"/>
      <charset val="128"/>
    </font>
    <font>
      <sz val="18"/>
      <name val="ＭＳ Ｐゴシック"/>
      <family val="3"/>
      <charset val="128"/>
    </font>
    <font>
      <sz val="8"/>
      <name val="標準ゴシック"/>
      <family val="3"/>
      <charset val="128"/>
    </font>
    <font>
      <sz val="9"/>
      <name val="標準ゴシック"/>
      <family val="3"/>
      <charset val="128"/>
    </font>
    <font>
      <sz val="8"/>
      <color indexed="10"/>
      <name val="標準ゴシック"/>
      <family val="3"/>
      <charset val="128"/>
    </font>
    <font>
      <b/>
      <sz val="14"/>
      <color indexed="12"/>
      <name val="標準ゴシック"/>
      <family val="3"/>
      <charset val="128"/>
    </font>
    <font>
      <sz val="16"/>
      <name val="ＭＳ Ｐゴシック"/>
      <family val="3"/>
      <charset val="128"/>
    </font>
    <font>
      <sz val="28"/>
      <name val="ＭＳ Ｐゴシック"/>
      <family val="3"/>
      <charset val="128"/>
    </font>
    <font>
      <sz val="10.5"/>
      <name val="標準ゴシック"/>
      <family val="3"/>
      <charset val="128"/>
    </font>
    <font>
      <sz val="13"/>
      <name val="ＭＳ Ｐゴシック"/>
      <family val="3"/>
      <charset val="128"/>
    </font>
    <font>
      <sz val="11"/>
      <name val="ＭＳ Ｐゴシック"/>
      <family val="3"/>
      <charset val="128"/>
    </font>
    <font>
      <b/>
      <sz val="13"/>
      <name val="ＭＳ Ｐゴシック"/>
      <family val="3"/>
      <charset val="128"/>
    </font>
    <font>
      <b/>
      <sz val="24"/>
      <name val="ＭＳ Ｐゴシック"/>
      <family val="3"/>
      <charset val="128"/>
    </font>
    <font>
      <b/>
      <sz val="11"/>
      <name val="ＭＳ Ｐゴシック"/>
      <family val="3"/>
      <charset val="128"/>
    </font>
    <font>
      <b/>
      <sz val="18"/>
      <name val="ＭＳ Ｐゴシック"/>
      <family val="3"/>
      <charset val="128"/>
    </font>
    <font>
      <b/>
      <sz val="28"/>
      <name val="ＭＳ Ｐゴシック"/>
      <family val="3"/>
      <charset val="128"/>
    </font>
    <font>
      <b/>
      <sz val="12"/>
      <name val="ＭＳ Ｐゴシック"/>
      <family val="3"/>
      <charset val="128"/>
    </font>
    <font>
      <b/>
      <sz val="16"/>
      <name val="ＭＳ Ｐゴシック"/>
      <family val="3"/>
      <charset val="128"/>
    </font>
    <font>
      <b/>
      <sz val="21"/>
      <name val="ＭＳ Ｐゴシック"/>
      <family val="3"/>
      <charset val="128"/>
    </font>
    <font>
      <sz val="16"/>
      <color indexed="10"/>
      <name val="ＭＳ Ｐゴシック"/>
      <family val="3"/>
      <charset val="128"/>
    </font>
    <font>
      <sz val="16"/>
      <color indexed="10"/>
      <name val="標準ゴシック"/>
      <family val="3"/>
      <charset val="128"/>
    </font>
    <font>
      <sz val="12"/>
      <color indexed="10"/>
      <name val="ＭＳ Ｐゴシック"/>
      <family val="3"/>
      <charset val="128"/>
    </font>
    <font>
      <sz val="16"/>
      <color rgb="FFFF0000"/>
      <name val="ＭＳ Ｐゴシック"/>
      <family val="3"/>
      <charset val="128"/>
    </font>
    <font>
      <b/>
      <sz val="14"/>
      <color rgb="FFFFFF00"/>
      <name val="明朝"/>
      <family val="1"/>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5"/>
        <bgColor indexed="64"/>
      </patternFill>
    </fill>
    <fill>
      <patternFill patternType="solid">
        <fgColor rgb="FFC0C0C0"/>
        <bgColor indexed="64"/>
      </patternFill>
    </fill>
    <fill>
      <patternFill patternType="solid">
        <fgColor rgb="FFCCFFCC"/>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double">
        <color indexed="10"/>
      </left>
      <right style="double">
        <color indexed="10"/>
      </right>
      <top style="double">
        <color indexed="10"/>
      </top>
      <bottom style="double">
        <color indexed="10"/>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38" fontId="5" fillId="0" borderId="0" applyFont="0" applyFill="0" applyBorder="0" applyAlignment="0" applyProtection="0"/>
    <xf numFmtId="38" fontId="27" fillId="0" borderId="0" applyFont="0" applyFill="0" applyBorder="0" applyAlignment="0" applyProtection="0"/>
    <xf numFmtId="0" fontId="27" fillId="0" borderId="0"/>
    <xf numFmtId="0" fontId="41" fillId="0" borderId="0">
      <alignment vertical="center"/>
    </xf>
    <xf numFmtId="38" fontId="4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568">
    <xf numFmtId="0" fontId="0" fillId="0" borderId="0" xfId="0"/>
    <xf numFmtId="0" fontId="7" fillId="0" borderId="0" xfId="0" applyFont="1"/>
    <xf numFmtId="38" fontId="7" fillId="0" borderId="0" xfId="1" applyFont="1"/>
    <xf numFmtId="38" fontId="7" fillId="0" borderId="0" xfId="0" applyNumberFormat="1"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8" fillId="2" borderId="0" xfId="0" applyFont="1" applyFill="1"/>
    <xf numFmtId="0" fontId="9" fillId="2" borderId="0" xfId="0" applyFont="1" applyFill="1"/>
    <xf numFmtId="0" fontId="8" fillId="0" borderId="0" xfId="0" applyFont="1"/>
    <xf numFmtId="0" fontId="7" fillId="0" borderId="0" xfId="0" applyFont="1" applyAlignment="1">
      <alignment horizontal="right"/>
    </xf>
    <xf numFmtId="0" fontId="7" fillId="0" borderId="6" xfId="0" applyFont="1" applyBorder="1"/>
    <xf numFmtId="0" fontId="7" fillId="0" borderId="7" xfId="0" applyFont="1" applyBorder="1"/>
    <xf numFmtId="0" fontId="10" fillId="0" borderId="0" xfId="0" applyFont="1"/>
    <xf numFmtId="0" fontId="12" fillId="0" borderId="0" xfId="0" applyFont="1" applyAlignment="1">
      <alignment vertical="center" wrapText="1"/>
    </xf>
    <xf numFmtId="0" fontId="12" fillId="0" borderId="0" xfId="0" applyFont="1" applyAlignment="1">
      <alignment wrapText="1"/>
    </xf>
    <xf numFmtId="0" fontId="11" fillId="0" borderId="0" xfId="0" applyFont="1"/>
    <xf numFmtId="0" fontId="13" fillId="0" borderId="8" xfId="0" applyFont="1" applyBorder="1"/>
    <xf numFmtId="0" fontId="12" fillId="0" borderId="0" xfId="0" applyFont="1" applyAlignment="1">
      <alignment vertical="center"/>
    </xf>
    <xf numFmtId="0" fontId="12" fillId="0" borderId="0" xfId="0" applyFont="1"/>
    <xf numFmtId="0" fontId="11" fillId="0" borderId="0" xfId="0" applyFont="1" applyAlignment="1">
      <alignment horizontal="left"/>
    </xf>
    <xf numFmtId="0" fontId="14" fillId="0" borderId="0" xfId="0" applyFont="1" applyAlignment="1">
      <alignment vertical="center"/>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xf numFmtId="176" fontId="8" fillId="0" borderId="0" xfId="0" applyNumberFormat="1" applyFont="1"/>
    <xf numFmtId="38" fontId="8" fillId="0" borderId="0" xfId="1" applyFont="1" applyFill="1" applyBorder="1"/>
    <xf numFmtId="0" fontId="7" fillId="0" borderId="9" xfId="0" applyFont="1" applyBorder="1"/>
    <xf numFmtId="0" fontId="7" fillId="0" borderId="15" xfId="0" applyFont="1" applyBorder="1"/>
    <xf numFmtId="0" fontId="19" fillId="0" borderId="0" xfId="0" applyFont="1" applyAlignment="1">
      <alignment wrapText="1"/>
    </xf>
    <xf numFmtId="0" fontId="20" fillId="0" borderId="0" xfId="0" applyFont="1" applyAlignment="1">
      <alignment vertical="top"/>
    </xf>
    <xf numFmtId="0" fontId="5" fillId="0" borderId="0" xfId="0" applyFont="1" applyAlignment="1">
      <alignment vertical="center"/>
    </xf>
    <xf numFmtId="0" fontId="26" fillId="0" borderId="0" xfId="0" applyFont="1" applyAlignment="1">
      <alignment vertical="center"/>
    </xf>
    <xf numFmtId="0" fontId="27" fillId="0" borderId="0" xfId="0" applyFont="1"/>
    <xf numFmtId="0" fontId="28" fillId="0" borderId="0" xfId="0" applyFont="1" applyAlignment="1">
      <alignment vertical="center"/>
    </xf>
    <xf numFmtId="0" fontId="29" fillId="0" borderId="0" xfId="0" applyFont="1" applyAlignment="1">
      <alignment horizontal="center"/>
    </xf>
    <xf numFmtId="0" fontId="28" fillId="0" borderId="0" xfId="0" applyFont="1" applyAlignment="1">
      <alignment horizontal="center" vertical="center"/>
    </xf>
    <xf numFmtId="0" fontId="30" fillId="0" borderId="0" xfId="0" applyFont="1"/>
    <xf numFmtId="0" fontId="26" fillId="0" borderId="0" xfId="0" applyFont="1" applyAlignment="1">
      <alignment horizontal="center" vertical="center"/>
    </xf>
    <xf numFmtId="0" fontId="14" fillId="0" borderId="0" xfId="0" applyFont="1" applyAlignment="1">
      <alignment horizontal="left" vertical="top"/>
    </xf>
    <xf numFmtId="0" fontId="26" fillId="0" borderId="0" xfId="0" applyFont="1" applyAlignment="1">
      <alignment horizontal="center" vertical="center" wrapText="1"/>
    </xf>
    <xf numFmtId="0" fontId="26" fillId="0" borderId="0" xfId="0" applyFont="1" applyAlignment="1">
      <alignment horizontal="right" vertical="center"/>
    </xf>
    <xf numFmtId="0" fontId="14" fillId="0" borderId="0" xfId="0" applyFont="1" applyAlignment="1">
      <alignment horizontal="left"/>
    </xf>
    <xf numFmtId="0" fontId="12" fillId="0" borderId="0" xfId="0" applyFont="1" applyAlignment="1">
      <alignment horizontal="left"/>
    </xf>
    <xf numFmtId="0" fontId="7" fillId="0" borderId="0" xfId="0" applyFont="1" applyAlignment="1">
      <alignment vertical="center"/>
    </xf>
    <xf numFmtId="0" fontId="7" fillId="0" borderId="5" xfId="0" applyFont="1" applyBorder="1" applyAlignment="1">
      <alignment vertical="center"/>
    </xf>
    <xf numFmtId="0" fontId="34" fillId="0" borderId="0" xfId="0" applyFont="1" applyAlignment="1">
      <alignment horizontal="center" vertical="top"/>
    </xf>
    <xf numFmtId="0" fontId="24" fillId="0" borderId="0" xfId="0" applyFont="1" applyAlignment="1">
      <alignment horizontal="center"/>
    </xf>
    <xf numFmtId="0" fontId="32" fillId="0" borderId="0" xfId="0" applyFont="1" applyAlignment="1">
      <alignment horizontal="center"/>
    </xf>
    <xf numFmtId="0" fontId="34" fillId="0" borderId="0" xfId="0" applyFont="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1" fillId="0" borderId="0" xfId="0" applyFont="1" applyAlignment="1">
      <alignment horizontal="left"/>
    </xf>
    <xf numFmtId="0" fontId="25" fillId="0" borderId="26" xfId="0" applyFont="1" applyBorder="1" applyAlignment="1">
      <alignment vertical="center"/>
    </xf>
    <xf numFmtId="0" fontId="31" fillId="0" borderId="0" xfId="0" applyFont="1" applyAlignment="1">
      <alignment horizontal="right"/>
    </xf>
    <xf numFmtId="0" fontId="22" fillId="0" borderId="0" xfId="0" applyFont="1"/>
    <xf numFmtId="0" fontId="17" fillId="0" borderId="0" xfId="0" applyFont="1"/>
    <xf numFmtId="0" fontId="15" fillId="0" borderId="0" xfId="0" applyFont="1"/>
    <xf numFmtId="38" fontId="26" fillId="0" borderId="0" xfId="0" applyNumberFormat="1" applyFont="1" applyAlignment="1">
      <alignment vertical="center"/>
    </xf>
    <xf numFmtId="0" fontId="30" fillId="0" borderId="0" xfId="0" applyFont="1" applyAlignment="1">
      <alignment horizontal="right" vertical="center"/>
    </xf>
    <xf numFmtId="0" fontId="23" fillId="0" borderId="0" xfId="0" applyFont="1" applyAlignment="1">
      <alignment horizontal="center" vertical="center"/>
    </xf>
    <xf numFmtId="0" fontId="16" fillId="0" borderId="0" xfId="0" applyFont="1"/>
    <xf numFmtId="0" fontId="5" fillId="0" borderId="0" xfId="0" applyFont="1" applyAlignment="1">
      <alignment shrinkToFit="1"/>
    </xf>
    <xf numFmtId="0" fontId="27" fillId="0" borderId="0" xfId="0" applyFont="1" applyAlignment="1">
      <alignment shrinkToFit="1"/>
    </xf>
    <xf numFmtId="3" fontId="26" fillId="0" borderId="0" xfId="0" applyNumberFormat="1" applyFont="1" applyAlignment="1">
      <alignment horizontal="right" vertical="center" shrinkToFit="1"/>
    </xf>
    <xf numFmtId="0" fontId="26" fillId="0" borderId="0" xfId="0" applyFont="1" applyAlignment="1">
      <alignment vertical="center" shrinkToFit="1"/>
    </xf>
    <xf numFmtId="0" fontId="32" fillId="0" borderId="0" xfId="0" applyFont="1" applyAlignment="1">
      <alignment horizontal="center" shrinkToFit="1"/>
    </xf>
    <xf numFmtId="0" fontId="26" fillId="0" borderId="0" xfId="0" applyFont="1" applyAlignment="1">
      <alignment horizontal="center" vertical="center" shrinkToFit="1"/>
    </xf>
    <xf numFmtId="0" fontId="12" fillId="0" borderId="0" xfId="0" applyFont="1" applyAlignment="1">
      <alignment horizontal="center" vertical="center"/>
    </xf>
    <xf numFmtId="0" fontId="5" fillId="0" borderId="0" xfId="0" applyFont="1" applyAlignment="1">
      <alignment vertical="center" shrinkToFit="1"/>
    </xf>
    <xf numFmtId="0" fontId="37" fillId="0" borderId="30" xfId="0" applyFont="1" applyBorder="1" applyAlignment="1">
      <alignment horizontal="center"/>
    </xf>
    <xf numFmtId="0" fontId="35" fillId="0" borderId="0" xfId="0" applyFont="1" applyAlignment="1">
      <alignment horizontal="center" vertical="top"/>
    </xf>
    <xf numFmtId="0" fontId="23" fillId="0" borderId="0" xfId="0" applyFont="1" applyAlignment="1">
      <alignment horizontal="center" vertical="center" shrinkToFit="1"/>
    </xf>
    <xf numFmtId="0" fontId="36" fillId="0" borderId="0" xfId="0" applyFont="1" applyAlignment="1">
      <alignment horizontal="center" vertical="center"/>
    </xf>
    <xf numFmtId="0" fontId="5" fillId="0" borderId="0" xfId="0" applyFont="1"/>
    <xf numFmtId="0" fontId="31" fillId="0" borderId="0" xfId="0" applyFont="1"/>
    <xf numFmtId="0" fontId="34" fillId="0" borderId="12" xfId="0" applyFont="1" applyBorder="1" applyAlignment="1">
      <alignment horizontal="center" vertical="center"/>
    </xf>
    <xf numFmtId="0" fontId="34" fillId="0" borderId="25" xfId="0" applyFont="1" applyBorder="1" applyAlignment="1">
      <alignment horizontal="center" vertical="top"/>
    </xf>
    <xf numFmtId="0" fontId="34" fillId="0" borderId="29" xfId="0" applyFont="1" applyBorder="1" applyAlignment="1">
      <alignment horizontal="center" vertical="center"/>
    </xf>
    <xf numFmtId="0" fontId="34" fillId="0" borderId="25" xfId="0" applyFont="1" applyBorder="1" applyAlignment="1">
      <alignment horizontal="center" vertical="center"/>
    </xf>
    <xf numFmtId="0" fontId="23" fillId="0" borderId="29" xfId="0" applyFont="1" applyBorder="1" applyAlignment="1">
      <alignment horizontal="center" vertical="center"/>
    </xf>
    <xf numFmtId="0" fontId="23" fillId="0" borderId="19" xfId="0" applyFont="1" applyBorder="1" applyAlignment="1">
      <alignment horizontal="center" vertical="center"/>
    </xf>
    <xf numFmtId="0" fontId="34"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shrinkToFit="1"/>
    </xf>
    <xf numFmtId="0" fontId="18" fillId="0" borderId="0" xfId="0" applyFont="1" applyAlignment="1">
      <alignment vertical="center"/>
    </xf>
    <xf numFmtId="0" fontId="34" fillId="0" borderId="17" xfId="0" applyFont="1" applyBorder="1" applyAlignment="1">
      <alignment horizontal="center" vertical="top"/>
    </xf>
    <xf numFmtId="0" fontId="23" fillId="0" borderId="20" xfId="0" applyFont="1" applyBorder="1" applyAlignment="1">
      <alignment horizontal="center" vertical="center"/>
    </xf>
    <xf numFmtId="0" fontId="34" fillId="0" borderId="11" xfId="0" applyFont="1" applyBorder="1" applyAlignment="1">
      <alignment horizontal="center" vertical="top"/>
    </xf>
    <xf numFmtId="0" fontId="12" fillId="0" borderId="10" xfId="0" applyFont="1" applyBorder="1" applyAlignment="1">
      <alignment horizontal="center" vertical="center"/>
    </xf>
    <xf numFmtId="0" fontId="0" fillId="0" borderId="0" xfId="0" applyAlignment="1">
      <alignment vertical="center"/>
    </xf>
    <xf numFmtId="0" fontId="12" fillId="0" borderId="0" xfId="3" applyFont="1" applyAlignment="1">
      <alignment horizontal="center" vertical="center"/>
    </xf>
    <xf numFmtId="0" fontId="34" fillId="0" borderId="0" xfId="3" applyFont="1" applyAlignment="1">
      <alignment horizontal="center" vertical="top"/>
    </xf>
    <xf numFmtId="0" fontId="23" fillId="0" borderId="0" xfId="3" applyFont="1" applyAlignment="1">
      <alignment horizontal="center" vertical="center" shrinkToFit="1"/>
    </xf>
    <xf numFmtId="0" fontId="39" fillId="0" borderId="0" xfId="3" applyFont="1" applyAlignment="1">
      <alignment horizontal="center" vertical="center" shrinkToFit="1"/>
    </xf>
    <xf numFmtId="38" fontId="12" fillId="0" borderId="0" xfId="1" applyFont="1" applyBorder="1" applyAlignment="1">
      <alignment horizontal="center" vertical="center"/>
    </xf>
    <xf numFmtId="0" fontId="0" fillId="0" borderId="0" xfId="0" applyAlignment="1">
      <alignment horizontal="left" vertical="top" wrapText="1"/>
    </xf>
    <xf numFmtId="0" fontId="23" fillId="0" borderId="11"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17"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32" xfId="0" applyFont="1" applyBorder="1" applyAlignment="1">
      <alignment horizontal="left" vertical="center" shrinkToFit="1"/>
    </xf>
    <xf numFmtId="0" fontId="23" fillId="0" borderId="17" xfId="0" applyFont="1" applyBorder="1" applyAlignment="1">
      <alignment horizontal="left" vertical="center"/>
    </xf>
    <xf numFmtId="0" fontId="23" fillId="0" borderId="20" xfId="0" applyFont="1" applyBorder="1" applyAlignment="1">
      <alignment horizontal="left" vertical="center"/>
    </xf>
    <xf numFmtId="0" fontId="23" fillId="0" borderId="19" xfId="0" applyFont="1" applyBorder="1" applyAlignment="1">
      <alignment horizontal="left" vertical="center"/>
    </xf>
    <xf numFmtId="0" fontId="23" fillId="0" borderId="31" xfId="0" applyFont="1" applyBorder="1" applyAlignment="1">
      <alignment horizontal="left" vertical="center"/>
    </xf>
    <xf numFmtId="0" fontId="23" fillId="0" borderId="11" xfId="0" applyFont="1" applyBorder="1" applyAlignment="1">
      <alignment horizontal="left" vertical="center"/>
    </xf>
    <xf numFmtId="0" fontId="23" fillId="0" borderId="32" xfId="0" applyFont="1" applyBorder="1" applyAlignment="1">
      <alignment horizontal="left" vertical="center"/>
    </xf>
    <xf numFmtId="0" fontId="23" fillId="0" borderId="0" xfId="0" applyFont="1" applyAlignment="1">
      <alignment horizontal="left" vertical="center" shrinkToFit="1"/>
    </xf>
    <xf numFmtId="0" fontId="23" fillId="0" borderId="0" xfId="0" applyFont="1" applyAlignment="1">
      <alignment vertical="center"/>
    </xf>
    <xf numFmtId="0" fontId="23" fillId="0" borderId="18" xfId="0" applyFont="1" applyBorder="1" applyAlignment="1">
      <alignment horizontal="center" vertical="center" shrinkToFit="1"/>
    </xf>
    <xf numFmtId="38" fontId="23" fillId="0" borderId="10" xfId="1" applyFont="1" applyFill="1" applyBorder="1" applyAlignment="1">
      <alignment horizontal="center" vertical="center" shrinkToFit="1"/>
    </xf>
    <xf numFmtId="0" fontId="23" fillId="0" borderId="28" xfId="0" applyFont="1" applyBorder="1" applyAlignment="1">
      <alignment horizontal="center" vertical="center" shrinkToFit="1"/>
    </xf>
    <xf numFmtId="38" fontId="23" fillId="0" borderId="18" xfId="1" applyFont="1" applyFill="1" applyBorder="1" applyAlignment="1">
      <alignment horizontal="center" vertical="center" shrinkToFit="1"/>
    </xf>
    <xf numFmtId="0" fontId="23" fillId="0" borderId="10" xfId="0" applyFont="1" applyBorder="1" applyAlignment="1">
      <alignment horizontal="center" vertical="center" shrinkToFit="1"/>
    </xf>
    <xf numFmtId="38" fontId="23" fillId="0" borderId="28" xfId="1" applyFont="1" applyFill="1" applyBorder="1" applyAlignment="1">
      <alignment horizontal="center" vertical="center" shrinkToFit="1"/>
    </xf>
    <xf numFmtId="0" fontId="23" fillId="4" borderId="28" xfId="0" applyFont="1" applyFill="1" applyBorder="1" applyAlignment="1">
      <alignment horizontal="center" vertical="center" shrinkToFit="1"/>
    </xf>
    <xf numFmtId="49" fontId="36" fillId="0" borderId="0" xfId="0" applyNumberFormat="1" applyFont="1" applyAlignment="1">
      <alignment horizontal="center" vertical="center" shrinkToFit="1"/>
    </xf>
    <xf numFmtId="0" fontId="23" fillId="4" borderId="10" xfId="0" applyFont="1" applyFill="1" applyBorder="1" applyAlignment="1">
      <alignment horizontal="center" vertical="center" shrinkToFit="1"/>
    </xf>
    <xf numFmtId="49" fontId="36" fillId="0" borderId="17" xfId="0" applyNumberFormat="1" applyFont="1" applyBorder="1" applyAlignment="1">
      <alignment horizontal="center" vertical="center" shrinkToFit="1"/>
    </xf>
    <xf numFmtId="38" fontId="23" fillId="0" borderId="25" xfId="3" applyNumberFormat="1" applyFont="1" applyBorder="1" applyAlignment="1">
      <alignment horizontal="center" vertical="center" shrinkToFit="1"/>
    </xf>
    <xf numFmtId="38" fontId="23" fillId="0" borderId="29" xfId="3" applyNumberFormat="1" applyFont="1" applyBorder="1" applyAlignment="1">
      <alignment horizontal="center" vertical="center" shrinkToFit="1"/>
    </xf>
    <xf numFmtId="0" fontId="39" fillId="0" borderId="17" xfId="0" applyFont="1" applyBorder="1" applyAlignment="1">
      <alignment horizontal="center" vertical="center" shrinkToFit="1"/>
    </xf>
    <xf numFmtId="0" fontId="39" fillId="0" borderId="19" xfId="0" applyFont="1" applyBorder="1" applyAlignment="1">
      <alignment horizontal="center" vertical="center" shrinkToFit="1"/>
    </xf>
    <xf numFmtId="38" fontId="23" fillId="0" borderId="12" xfId="3" applyNumberFormat="1" applyFont="1" applyBorder="1" applyAlignment="1">
      <alignment horizontal="center" vertical="center" shrinkToFit="1"/>
    </xf>
    <xf numFmtId="0" fontId="23" fillId="0" borderId="13" xfId="0" applyFont="1" applyBorder="1" applyAlignment="1">
      <alignment horizontal="center" vertical="center" shrinkToFit="1"/>
    </xf>
    <xf numFmtId="38" fontId="23" fillId="0" borderId="25" xfId="2" applyFont="1" applyFill="1" applyBorder="1" applyAlignment="1">
      <alignment horizontal="center" vertical="center" shrinkToFit="1"/>
    </xf>
    <xf numFmtId="0" fontId="23" fillId="0" borderId="25" xfId="3" applyFont="1" applyBorder="1" applyAlignment="1">
      <alignment horizontal="center" vertical="center" shrinkToFit="1"/>
    </xf>
    <xf numFmtId="38" fontId="23" fillId="0" borderId="0" xfId="2" applyFont="1" applyFill="1" applyBorder="1" applyAlignment="1">
      <alignment horizontal="center" vertical="center" shrinkToFit="1"/>
    </xf>
    <xf numFmtId="38" fontId="23" fillId="0" borderId="29" xfId="2" applyFont="1" applyFill="1" applyBorder="1" applyAlignment="1">
      <alignment horizontal="center" vertical="center" shrinkToFit="1"/>
    </xf>
    <xf numFmtId="0" fontId="23" fillId="0" borderId="29" xfId="3" applyFont="1" applyBorder="1" applyAlignment="1">
      <alignment horizontal="center" vertical="center" shrinkToFit="1"/>
    </xf>
    <xf numFmtId="0" fontId="39" fillId="0" borderId="20" xfId="0" applyFont="1" applyBorder="1" applyAlignment="1">
      <alignment horizontal="center" vertical="center" shrinkToFit="1"/>
    </xf>
    <xf numFmtId="49" fontId="36" fillId="0" borderId="19" xfId="0" applyNumberFormat="1" applyFont="1" applyBorder="1" applyAlignment="1">
      <alignment horizontal="center" vertical="center" shrinkToFit="1"/>
    </xf>
    <xf numFmtId="49" fontId="36" fillId="0" borderId="17" xfId="0" quotePrefix="1" applyNumberFormat="1" applyFont="1" applyBorder="1" applyAlignment="1">
      <alignment horizontal="center" vertical="center" shrinkToFit="1"/>
    </xf>
    <xf numFmtId="0" fontId="23" fillId="0" borderId="10" xfId="0" applyFont="1" applyBorder="1" applyAlignment="1">
      <alignment shrinkToFit="1"/>
    </xf>
    <xf numFmtId="38" fontId="23" fillId="0" borderId="12" xfId="2" applyFont="1" applyFill="1" applyBorder="1" applyAlignment="1">
      <alignment horizontal="center" vertical="center" shrinkToFit="1"/>
    </xf>
    <xf numFmtId="38" fontId="23" fillId="0" borderId="13" xfId="1" applyFont="1" applyFill="1" applyBorder="1" applyAlignment="1">
      <alignment horizontal="center" vertical="center" shrinkToFit="1"/>
    </xf>
    <xf numFmtId="0" fontId="34" fillId="0" borderId="11" xfId="0" applyFont="1" applyBorder="1" applyAlignment="1">
      <alignment horizontal="center" vertical="top" shrinkToFit="1"/>
    </xf>
    <xf numFmtId="0" fontId="34" fillId="0" borderId="19" xfId="0" applyFont="1" applyBorder="1" applyAlignment="1">
      <alignment horizontal="center" vertical="top" shrinkToFit="1"/>
    </xf>
    <xf numFmtId="0" fontId="34" fillId="0" borderId="17" xfId="0" applyFont="1" applyBorder="1" applyAlignment="1">
      <alignment horizontal="center" vertical="top" shrinkToFit="1"/>
    </xf>
    <xf numFmtId="0" fontId="23" fillId="0" borderId="20" xfId="0" applyFont="1" applyBorder="1" applyAlignment="1">
      <alignment horizontal="center" vertical="top" shrinkToFit="1"/>
    </xf>
    <xf numFmtId="0" fontId="23" fillId="0" borderId="19" xfId="0" applyFont="1" applyBorder="1" applyAlignment="1">
      <alignment shrinkToFit="1"/>
    </xf>
    <xf numFmtId="0" fontId="23" fillId="0" borderId="20" xfId="0" applyFont="1" applyBorder="1" applyAlignment="1">
      <alignment shrinkToFit="1"/>
    </xf>
    <xf numFmtId="0" fontId="34" fillId="0" borderId="20" xfId="0" applyFont="1" applyBorder="1" applyAlignment="1">
      <alignment horizontal="center" vertical="top" shrinkToFit="1"/>
    </xf>
    <xf numFmtId="0" fontId="23" fillId="0" borderId="19" xfId="0" applyFont="1" applyBorder="1" applyAlignment="1">
      <alignment horizontal="center" vertical="top" shrinkToFit="1"/>
    </xf>
    <xf numFmtId="0" fontId="23" fillId="0" borderId="0" xfId="0" applyFont="1" applyAlignment="1">
      <alignment shrinkToFit="1"/>
    </xf>
    <xf numFmtId="0" fontId="34" fillId="4" borderId="17" xfId="0" applyFont="1" applyFill="1" applyBorder="1" applyAlignment="1">
      <alignment horizontal="center" vertical="top" shrinkToFit="1"/>
    </xf>
    <xf numFmtId="0" fontId="14" fillId="0" borderId="0" xfId="0" applyFont="1" applyAlignment="1">
      <alignment horizontal="center"/>
    </xf>
    <xf numFmtId="0" fontId="34" fillId="0" borderId="12" xfId="0" applyFont="1" applyBorder="1" applyAlignment="1">
      <alignment horizontal="center" vertical="center" shrinkToFit="1"/>
    </xf>
    <xf numFmtId="0" fontId="34" fillId="0" borderId="29" xfId="0" applyFont="1" applyBorder="1" applyAlignment="1">
      <alignment horizontal="center" vertical="center" shrinkToFit="1"/>
    </xf>
    <xf numFmtId="38" fontId="23" fillId="0" borderId="0" xfId="3" applyNumberFormat="1" applyFont="1" applyAlignment="1">
      <alignment horizontal="center" vertical="center" shrinkToFit="1"/>
    </xf>
    <xf numFmtId="0" fontId="34" fillId="0" borderId="17" xfId="0" applyFont="1" applyBorder="1" applyAlignment="1">
      <alignment horizontal="center" vertical="center" shrinkToFit="1"/>
    </xf>
    <xf numFmtId="49" fontId="36" fillId="0" borderId="20" xfId="0" applyNumberFormat="1"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19" xfId="0" applyFont="1" applyBorder="1" applyAlignment="1">
      <alignment horizontal="center" vertical="center" shrinkToFit="1"/>
    </xf>
    <xf numFmtId="0" fontId="34" fillId="0" borderId="0" xfId="0" applyFont="1" applyAlignment="1">
      <alignment horizontal="center" vertical="center" shrinkToFit="1"/>
    </xf>
    <xf numFmtId="0" fontId="34" fillId="0" borderId="25" xfId="0" applyFont="1" applyBorder="1" applyAlignment="1">
      <alignment horizontal="center" vertical="top" shrinkToFit="1"/>
    </xf>
    <xf numFmtId="0" fontId="23" fillId="0" borderId="0" xfId="0" applyFont="1" applyAlignment="1">
      <alignment horizontal="center" vertical="top" shrinkToFit="1"/>
    </xf>
    <xf numFmtId="49" fontId="36" fillId="0" borderId="19" xfId="0" quotePrefix="1" applyNumberFormat="1" applyFont="1" applyBorder="1" applyAlignment="1">
      <alignment horizontal="center" vertical="center" shrinkToFit="1"/>
    </xf>
    <xf numFmtId="0" fontId="36" fillId="0" borderId="19" xfId="0" quotePrefix="1" applyFont="1" applyBorder="1" applyAlignment="1">
      <alignment horizontal="center" vertical="center" shrinkToFit="1"/>
    </xf>
    <xf numFmtId="0" fontId="23" fillId="0" borderId="0" xfId="0" applyFont="1" applyAlignment="1">
      <alignment horizontal="center" shrinkToFit="1"/>
    </xf>
    <xf numFmtId="0" fontId="23" fillId="0" borderId="29" xfId="0" applyFont="1" applyBorder="1" applyAlignment="1">
      <alignment horizontal="center" shrinkToFit="1"/>
    </xf>
    <xf numFmtId="0" fontId="36" fillId="0" borderId="0" xfId="0" applyFont="1" applyAlignment="1">
      <alignment horizontal="center" vertical="center" shrinkToFit="1"/>
    </xf>
    <xf numFmtId="0" fontId="23" fillId="0" borderId="29" xfId="0" applyFont="1" applyBorder="1" applyAlignment="1">
      <alignment horizontal="center" vertical="top" shrinkToFit="1"/>
    </xf>
    <xf numFmtId="0" fontId="23" fillId="0" borderId="31" xfId="0" applyFont="1" applyBorder="1" applyAlignment="1">
      <alignment horizontal="left" vertical="center" shrinkToFit="1"/>
    </xf>
    <xf numFmtId="0" fontId="36" fillId="0" borderId="24" xfId="0" applyFont="1" applyBorder="1" applyAlignment="1">
      <alignment horizontal="center" vertical="center" shrinkToFit="1"/>
    </xf>
    <xf numFmtId="0" fontId="23" fillId="0" borderId="0" xfId="0" applyFont="1" applyAlignment="1">
      <alignment vertical="center" shrinkToFit="1"/>
    </xf>
    <xf numFmtId="0" fontId="16" fillId="0" borderId="0" xfId="0" applyFont="1" applyAlignment="1">
      <alignment horizontal="center" vertical="center" shrinkToFit="1"/>
    </xf>
    <xf numFmtId="0" fontId="38" fillId="0" borderId="0" xfId="0" applyFont="1" applyAlignment="1">
      <alignment horizontal="center" vertical="center" shrinkToFit="1"/>
    </xf>
    <xf numFmtId="38" fontId="23" fillId="0" borderId="0" xfId="1" applyFont="1" applyFill="1" applyBorder="1" applyAlignment="1">
      <alignment horizontal="center" vertical="center" shrinkToFit="1"/>
    </xf>
    <xf numFmtId="38" fontId="16" fillId="0" borderId="0" xfId="1" applyFont="1" applyFill="1" applyBorder="1" applyAlignment="1">
      <alignment horizontal="right" vertical="center"/>
    </xf>
    <xf numFmtId="0" fontId="34" fillId="0" borderId="20"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19" xfId="0" applyFont="1" applyBorder="1" applyAlignment="1">
      <alignment horizontal="center" vertical="center" shrinkToFit="1"/>
    </xf>
    <xf numFmtId="0" fontId="12" fillId="0" borderId="0" xfId="3" applyFont="1" applyAlignment="1">
      <alignment horizontal="center" vertical="center" shrinkToFit="1"/>
    </xf>
    <xf numFmtId="38" fontId="12" fillId="0" borderId="0" xfId="1" applyFont="1" applyBorder="1" applyAlignment="1">
      <alignment horizontal="center" vertical="center" shrinkToFit="1"/>
    </xf>
    <xf numFmtId="0" fontId="14" fillId="6" borderId="0" xfId="0" applyFont="1" applyFill="1" applyAlignment="1">
      <alignment horizontal="center" vertical="top"/>
    </xf>
    <xf numFmtId="0" fontId="12" fillId="6" borderId="0" xfId="0" applyFont="1" applyFill="1" applyAlignment="1">
      <alignment horizontal="center" vertical="top"/>
    </xf>
    <xf numFmtId="0" fontId="33" fillId="0" borderId="0" xfId="0" applyFont="1" applyAlignment="1">
      <alignment vertical="center"/>
    </xf>
    <xf numFmtId="0" fontId="33" fillId="0" borderId="0" xfId="0" applyFont="1" applyAlignment="1">
      <alignment horizontal="left"/>
    </xf>
    <xf numFmtId="0" fontId="23" fillId="0" borderId="0" xfId="0" applyFont="1" applyAlignment="1">
      <alignment horizontal="center" vertical="top"/>
    </xf>
    <xf numFmtId="0" fontId="23" fillId="0" borderId="29" xfId="0" applyFont="1" applyBorder="1" applyAlignment="1">
      <alignment horizontal="center" vertical="top"/>
    </xf>
    <xf numFmtId="0" fontId="34" fillId="0" borderId="11" xfId="0" applyFont="1" applyBorder="1" applyAlignment="1">
      <alignment horizontal="center" vertical="center"/>
    </xf>
    <xf numFmtId="0" fontId="34" fillId="0" borderId="11"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38" fontId="23" fillId="0" borderId="29" xfId="1" applyFont="1" applyBorder="1" applyAlignment="1">
      <alignment horizontal="center" vertical="center" shrinkToFit="1"/>
    </xf>
    <xf numFmtId="38" fontId="23" fillId="0" borderId="29" xfId="1" applyFont="1" applyFill="1" applyBorder="1" applyAlignment="1">
      <alignment horizontal="center" vertical="center" shrinkToFit="1"/>
    </xf>
    <xf numFmtId="38" fontId="23" fillId="0" borderId="12" xfId="1" applyFont="1" applyFill="1" applyBorder="1" applyAlignment="1">
      <alignment horizontal="center" vertical="center" shrinkToFit="1"/>
    </xf>
    <xf numFmtId="38" fontId="23" fillId="0" borderId="25" xfId="1" applyFont="1" applyFill="1" applyBorder="1" applyAlignment="1">
      <alignment horizontal="center" vertical="center" shrinkToFit="1"/>
    </xf>
    <xf numFmtId="38" fontId="23" fillId="0" borderId="0" xfId="0" applyNumberFormat="1" applyFont="1" applyAlignment="1">
      <alignment horizontal="center" vertical="center" shrinkToFit="1"/>
    </xf>
    <xf numFmtId="0" fontId="36" fillId="0" borderId="11"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25" xfId="0" applyFont="1" applyBorder="1" applyAlignment="1">
      <alignment horizontal="center" vertical="center" shrinkToFit="1"/>
    </xf>
    <xf numFmtId="38" fontId="23" fillId="0" borderId="25" xfId="0" applyNumberFormat="1" applyFont="1" applyBorder="1" applyAlignment="1">
      <alignment horizontal="center" vertical="center" shrinkToFit="1"/>
    </xf>
    <xf numFmtId="0" fontId="36" fillId="0" borderId="29" xfId="0" applyFont="1" applyBorder="1" applyAlignment="1">
      <alignment horizontal="center" vertical="center" shrinkToFit="1"/>
    </xf>
    <xf numFmtId="38" fontId="23" fillId="0" borderId="29" xfId="0" applyNumberFormat="1" applyFont="1" applyBorder="1" applyAlignment="1">
      <alignment horizontal="center" vertical="center" shrinkToFit="1"/>
    </xf>
    <xf numFmtId="38" fontId="23" fillId="0" borderId="23" xfId="1" applyFont="1" applyFill="1" applyBorder="1" applyAlignment="1">
      <alignment horizontal="center" vertical="center" shrinkToFit="1"/>
    </xf>
    <xf numFmtId="38" fontId="23" fillId="0" borderId="24" xfId="1" applyFont="1" applyFill="1" applyBorder="1" applyAlignment="1">
      <alignment horizontal="center" vertical="center" shrinkToFit="1"/>
    </xf>
    <xf numFmtId="38" fontId="23" fillId="0" borderId="12" xfId="0" applyNumberFormat="1" applyFont="1" applyBorder="1" applyAlignment="1">
      <alignment horizontal="center" vertical="center" shrinkToFit="1"/>
    </xf>
    <xf numFmtId="38" fontId="23" fillId="0" borderId="24" xfId="0" applyNumberFormat="1" applyFont="1" applyBorder="1" applyAlignment="1">
      <alignment horizontal="center" vertical="center" shrinkToFit="1"/>
    </xf>
    <xf numFmtId="0" fontId="8" fillId="0" borderId="14" xfId="0" applyFont="1" applyBorder="1" applyAlignment="1">
      <alignment vertical="center" shrinkToFit="1"/>
    </xf>
    <xf numFmtId="0" fontId="31" fillId="6" borderId="1" xfId="0" applyFont="1" applyFill="1" applyBorder="1" applyAlignment="1">
      <alignment horizontal="left" vertical="center"/>
    </xf>
    <xf numFmtId="0" fontId="0" fillId="6" borderId="2" xfId="0" applyFill="1" applyBorder="1" applyAlignment="1">
      <alignment horizontal="left" vertical="center"/>
    </xf>
    <xf numFmtId="0" fontId="12" fillId="6" borderId="4" xfId="0" applyFont="1" applyFill="1" applyBorder="1" applyAlignment="1">
      <alignment vertical="center" shrinkToFit="1"/>
    </xf>
    <xf numFmtId="0" fontId="31" fillId="5" borderId="40" xfId="0" applyFont="1" applyFill="1" applyBorder="1" applyAlignment="1">
      <alignment horizontal="center" vertical="top" shrinkToFit="1"/>
    </xf>
    <xf numFmtId="0" fontId="23" fillId="0" borderId="38" xfId="0" applyFont="1" applyBorder="1" applyAlignment="1">
      <alignment horizontal="center" vertical="center" shrinkToFit="1"/>
    </xf>
    <xf numFmtId="0" fontId="18" fillId="5" borderId="41" xfId="0" applyFont="1" applyFill="1" applyBorder="1" applyAlignment="1">
      <alignment horizontal="center" vertical="top"/>
    </xf>
    <xf numFmtId="0" fontId="23" fillId="0" borderId="5" xfId="0" applyFont="1" applyBorder="1" applyAlignment="1">
      <alignment horizontal="center" vertical="center" shrinkToFit="1"/>
    </xf>
    <xf numFmtId="0" fontId="23" fillId="0" borderId="43" xfId="0" applyFont="1" applyBorder="1" applyAlignment="1">
      <alignment horizontal="center" vertical="center" shrinkToFit="1"/>
    </xf>
    <xf numFmtId="0" fontId="31" fillId="5" borderId="41" xfId="0" applyFont="1" applyFill="1" applyBorder="1" applyAlignment="1">
      <alignment horizontal="center" vertical="top" shrinkToFit="1"/>
    </xf>
    <xf numFmtId="38" fontId="23" fillId="0" borderId="5" xfId="1" applyFont="1" applyFill="1" applyBorder="1" applyAlignment="1">
      <alignment horizontal="center" vertical="center" shrinkToFit="1"/>
    </xf>
    <xf numFmtId="0" fontId="23" fillId="0" borderId="44" xfId="0" applyFont="1" applyBorder="1" applyAlignment="1">
      <alignment horizontal="center" vertical="center" shrinkToFit="1"/>
    </xf>
    <xf numFmtId="38" fontId="23" fillId="0" borderId="43" xfId="1" applyFont="1" applyFill="1" applyBorder="1" applyAlignment="1">
      <alignment horizontal="center" vertical="center" shrinkToFit="1"/>
    </xf>
    <xf numFmtId="38" fontId="23" fillId="0" borderId="44" xfId="1" applyFont="1" applyFill="1" applyBorder="1" applyAlignment="1">
      <alignment horizontal="center" vertical="center" shrinkToFit="1"/>
    </xf>
    <xf numFmtId="0" fontId="31" fillId="5" borderId="42" xfId="0" applyFont="1" applyFill="1" applyBorder="1" applyAlignment="1">
      <alignment horizontal="center" vertical="top" shrinkToFit="1"/>
    </xf>
    <xf numFmtId="0" fontId="18" fillId="5" borderId="41" xfId="0" applyFont="1" applyFill="1" applyBorder="1" applyAlignment="1">
      <alignment horizontal="center"/>
    </xf>
    <xf numFmtId="0" fontId="31" fillId="5" borderId="41" xfId="0" applyFont="1" applyFill="1" applyBorder="1" applyAlignment="1">
      <alignment horizontal="center" vertical="top"/>
    </xf>
    <xf numFmtId="0" fontId="31" fillId="2" borderId="42" xfId="0" applyFont="1" applyFill="1" applyBorder="1" applyAlignment="1">
      <alignment horizontal="center" vertical="top" shrinkToFit="1"/>
    </xf>
    <xf numFmtId="38" fontId="23" fillId="0" borderId="38" xfId="0" applyNumberFormat="1" applyFont="1" applyBorder="1" applyAlignment="1">
      <alignment horizontal="center" vertical="center" shrinkToFit="1"/>
    </xf>
    <xf numFmtId="0" fontId="23" fillId="0" borderId="5" xfId="0" applyFont="1" applyBorder="1" applyAlignment="1">
      <alignment shrinkToFit="1"/>
    </xf>
    <xf numFmtId="0" fontId="23" fillId="4" borderId="5" xfId="0" applyFont="1" applyFill="1" applyBorder="1" applyAlignment="1">
      <alignment horizontal="center" vertical="center" shrinkToFit="1"/>
    </xf>
    <xf numFmtId="0" fontId="31" fillId="2" borderId="41" xfId="0" applyFont="1" applyFill="1" applyBorder="1" applyAlignment="1">
      <alignment horizontal="center" vertical="top" shrinkToFit="1"/>
    </xf>
    <xf numFmtId="38" fontId="23" fillId="0" borderId="43" xfId="0" applyNumberFormat="1" applyFont="1" applyBorder="1" applyAlignment="1">
      <alignment horizontal="center" vertical="center" shrinkToFit="1"/>
    </xf>
    <xf numFmtId="0" fontId="31" fillId="2" borderId="46" xfId="0" applyFont="1" applyFill="1" applyBorder="1" applyAlignment="1">
      <alignment horizontal="center" vertical="top" shrinkToFit="1"/>
    </xf>
    <xf numFmtId="0" fontId="23" fillId="0" borderId="47" xfId="0" applyFont="1" applyBorder="1" applyAlignment="1">
      <alignment horizontal="center" vertical="top" shrinkToFit="1"/>
    </xf>
    <xf numFmtId="38" fontId="23" fillId="0" borderId="7" xfId="2" applyFont="1" applyFill="1" applyBorder="1" applyAlignment="1">
      <alignment horizontal="center" vertical="center" shrinkToFit="1"/>
    </xf>
    <xf numFmtId="38" fontId="23" fillId="0" borderId="48" xfId="1" applyFont="1" applyFill="1" applyBorder="1" applyAlignment="1">
      <alignment horizontal="center" vertical="center" shrinkToFit="1"/>
    </xf>
    <xf numFmtId="38" fontId="23" fillId="0" borderId="7" xfId="3" applyNumberFormat="1" applyFont="1" applyBorder="1" applyAlignment="1">
      <alignment horizontal="center" vertical="center" shrinkToFit="1"/>
    </xf>
    <xf numFmtId="38" fontId="23" fillId="0" borderId="9" xfId="0" applyNumberFormat="1" applyFont="1" applyBorder="1" applyAlignment="1">
      <alignment horizontal="center" vertical="center" shrinkToFit="1"/>
    </xf>
    <xf numFmtId="38" fontId="23" fillId="0" borderId="5" xfId="0" applyNumberFormat="1" applyFont="1" applyBorder="1" applyAlignment="1">
      <alignment horizontal="center" vertical="center" shrinkToFit="1"/>
    </xf>
    <xf numFmtId="0" fontId="31" fillId="2" borderId="40" xfId="0" applyFont="1" applyFill="1" applyBorder="1" applyAlignment="1">
      <alignment horizontal="center" vertical="top" shrinkToFit="1"/>
    </xf>
    <xf numFmtId="0" fontId="23" fillId="0" borderId="47" xfId="0" applyFont="1" applyBorder="1" applyAlignment="1">
      <alignment shrinkToFit="1"/>
    </xf>
    <xf numFmtId="38" fontId="23" fillId="0" borderId="9" xfId="1" applyFont="1" applyFill="1" applyBorder="1" applyAlignment="1">
      <alignment horizontal="center" vertical="center" shrinkToFit="1"/>
    </xf>
    <xf numFmtId="0" fontId="12" fillId="0" borderId="25" xfId="0" applyFont="1" applyBorder="1" applyAlignment="1">
      <alignment horizontal="center" vertical="center"/>
    </xf>
    <xf numFmtId="0" fontId="12" fillId="0" borderId="43" xfId="0" applyFont="1" applyBorder="1" applyAlignment="1">
      <alignment horizontal="center" vertical="center"/>
    </xf>
    <xf numFmtId="0" fontId="31" fillId="5" borderId="50" xfId="0" applyFont="1" applyFill="1" applyBorder="1" applyAlignment="1">
      <alignment horizontal="center" vertical="top" shrinkToFit="1"/>
    </xf>
    <xf numFmtId="38" fontId="23" fillId="0" borderId="2" xfId="2" applyFont="1" applyFill="1" applyBorder="1" applyAlignment="1">
      <alignment horizontal="center" vertical="center" shrinkToFit="1"/>
    </xf>
    <xf numFmtId="0" fontId="12" fillId="0" borderId="49" xfId="0" applyFont="1" applyBorder="1" applyAlignment="1">
      <alignment horizontal="center" vertical="center" shrinkToFit="1"/>
    </xf>
    <xf numFmtId="0" fontId="12" fillId="0" borderId="5" xfId="0" applyFont="1" applyBorder="1" applyAlignment="1">
      <alignment horizontal="center" vertical="center"/>
    </xf>
    <xf numFmtId="0" fontId="34" fillId="0" borderId="51" xfId="0" applyFont="1" applyBorder="1" applyAlignment="1">
      <alignment horizontal="center" vertical="top" shrinkToFit="1"/>
    </xf>
    <xf numFmtId="38" fontId="23" fillId="0" borderId="33" xfId="1" applyFont="1" applyFill="1" applyBorder="1" applyAlignment="1">
      <alignment horizontal="center" vertical="center" shrinkToFit="1"/>
    </xf>
    <xf numFmtId="0" fontId="23" fillId="0" borderId="2" xfId="3"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36" xfId="0" applyFont="1" applyBorder="1" applyAlignment="1">
      <alignment horizontal="left" vertical="center" shrinkToFit="1"/>
    </xf>
    <xf numFmtId="0" fontId="23" fillId="0" borderId="47" xfId="0" applyFont="1" applyBorder="1" applyAlignment="1">
      <alignment horizontal="left" vertical="center" shrinkToFit="1"/>
    </xf>
    <xf numFmtId="0" fontId="12" fillId="0" borderId="49" xfId="0" applyFont="1" applyBorder="1" applyAlignment="1">
      <alignment horizontal="center" vertical="center"/>
    </xf>
    <xf numFmtId="0" fontId="36" fillId="0" borderId="39" xfId="0" applyFont="1" applyBorder="1" applyAlignment="1">
      <alignment horizontal="center" vertical="center" shrinkToFit="1"/>
    </xf>
    <xf numFmtId="49" fontId="36" fillId="0" borderId="49" xfId="0" applyNumberFormat="1" applyFont="1" applyBorder="1" applyAlignment="1">
      <alignment horizontal="center" vertical="center" shrinkToFit="1"/>
    </xf>
    <xf numFmtId="49" fontId="36" fillId="0" borderId="4" xfId="0" applyNumberFormat="1" applyFont="1" applyBorder="1" applyAlignment="1">
      <alignment horizontal="center" vertical="center" shrinkToFit="1"/>
    </xf>
    <xf numFmtId="49" fontId="36" fillId="0" borderId="54" xfId="0" applyNumberFormat="1" applyFont="1" applyBorder="1" applyAlignment="1">
      <alignment horizontal="center" vertical="center" shrinkToFit="1"/>
    </xf>
    <xf numFmtId="49" fontId="36" fillId="0" borderId="39" xfId="0" applyNumberFormat="1" applyFont="1" applyBorder="1" applyAlignment="1">
      <alignment horizontal="center" vertical="center" shrinkToFit="1"/>
    </xf>
    <xf numFmtId="0" fontId="36" fillId="0" borderId="4" xfId="0" applyFont="1" applyBorder="1" applyAlignment="1">
      <alignment horizontal="center" vertical="center" shrinkToFit="1"/>
    </xf>
    <xf numFmtId="49" fontId="36" fillId="0" borderId="49" xfId="0" quotePrefix="1" applyNumberFormat="1" applyFont="1" applyBorder="1" applyAlignment="1">
      <alignment horizontal="center" vertical="center" shrinkToFit="1"/>
    </xf>
    <xf numFmtId="49" fontId="36" fillId="0" borderId="6" xfId="0" applyNumberFormat="1" applyFont="1" applyBorder="1" applyAlignment="1">
      <alignment horizontal="center" vertical="center" shrinkToFit="1"/>
    </xf>
    <xf numFmtId="0" fontId="16" fillId="0" borderId="37" xfId="0" applyFont="1" applyBorder="1" applyAlignment="1">
      <alignment horizontal="right" vertical="center"/>
    </xf>
    <xf numFmtId="38" fontId="23" fillId="0" borderId="7" xfId="1" applyFont="1" applyBorder="1" applyAlignment="1">
      <alignment horizontal="center" vertical="center" shrinkToFit="1"/>
    </xf>
    <xf numFmtId="0" fontId="23" fillId="0" borderId="51" xfId="0" applyFont="1" applyBorder="1" applyAlignment="1">
      <alignment horizontal="left" vertical="center" shrinkToFit="1"/>
    </xf>
    <xf numFmtId="0" fontId="23" fillId="4" borderId="17" xfId="0" applyFont="1" applyFill="1" applyBorder="1" applyAlignment="1">
      <alignment horizontal="left" vertical="center" shrinkToFit="1"/>
    </xf>
    <xf numFmtId="0" fontId="23" fillId="4" borderId="19" xfId="0" applyFont="1" applyFill="1" applyBorder="1" applyAlignment="1">
      <alignment horizontal="left" vertical="center" shrinkToFit="1"/>
    </xf>
    <xf numFmtId="0" fontId="23" fillId="4" borderId="47" xfId="0" applyFont="1" applyFill="1" applyBorder="1" applyAlignment="1">
      <alignment horizontal="left" vertical="center" shrinkToFit="1"/>
    </xf>
    <xf numFmtId="0" fontId="12" fillId="0" borderId="4" xfId="0" applyFont="1" applyBorder="1" applyAlignment="1">
      <alignment horizontal="center" vertical="center"/>
    </xf>
    <xf numFmtId="49" fontId="36" fillId="0" borderId="1" xfId="0" applyNumberFormat="1" applyFont="1" applyBorder="1" applyAlignment="1">
      <alignment horizontal="center" vertical="center" shrinkToFit="1"/>
    </xf>
    <xf numFmtId="49" fontId="36" fillId="0" borderId="4" xfId="0" quotePrefix="1" applyNumberFormat="1" applyFont="1" applyBorder="1" applyAlignment="1">
      <alignment horizontal="center" vertical="center" shrinkToFit="1"/>
    </xf>
    <xf numFmtId="0" fontId="31" fillId="6" borderId="52" xfId="0" applyFont="1" applyFill="1" applyBorder="1" applyAlignment="1">
      <alignment horizontal="left" vertical="center"/>
    </xf>
    <xf numFmtId="0" fontId="31" fillId="6" borderId="34" xfId="0" applyFont="1" applyFill="1" applyBorder="1" applyAlignment="1">
      <alignment horizontal="left" vertical="center"/>
    </xf>
    <xf numFmtId="0" fontId="31" fillId="2" borderId="40" xfId="0" applyFont="1" applyFill="1" applyBorder="1" applyAlignment="1">
      <alignment horizontal="center" vertical="top"/>
    </xf>
    <xf numFmtId="38" fontId="23" fillId="0" borderId="38" xfId="1" applyFont="1" applyFill="1" applyBorder="1" applyAlignment="1">
      <alignment horizontal="right" vertical="center" shrinkToFit="1"/>
    </xf>
    <xf numFmtId="0" fontId="31" fillId="2" borderId="42" xfId="0" applyFont="1" applyFill="1" applyBorder="1" applyAlignment="1">
      <alignment horizontal="center" vertical="top"/>
    </xf>
    <xf numFmtId="0" fontId="31" fillId="5" borderId="40" xfId="0" applyFont="1" applyFill="1" applyBorder="1" applyAlignment="1">
      <alignment horizontal="center" vertical="top"/>
    </xf>
    <xf numFmtId="38" fontId="23" fillId="0" borderId="43" xfId="1" applyFont="1" applyFill="1" applyBorder="1" applyAlignment="1">
      <alignment horizontal="right" vertical="center" shrinkToFit="1"/>
    </xf>
    <xf numFmtId="0" fontId="31" fillId="5" borderId="42" xfId="0" applyFont="1" applyFill="1" applyBorder="1" applyAlignment="1">
      <alignment vertical="top"/>
    </xf>
    <xf numFmtId="38" fontId="23" fillId="0" borderId="44" xfId="1" applyFont="1" applyFill="1" applyBorder="1" applyAlignment="1">
      <alignment horizontal="right" vertical="center" shrinkToFit="1"/>
    </xf>
    <xf numFmtId="0" fontId="31" fillId="5" borderId="41" xfId="0" applyFont="1" applyFill="1" applyBorder="1" applyAlignment="1">
      <alignment vertical="top"/>
    </xf>
    <xf numFmtId="38" fontId="23" fillId="0" borderId="43" xfId="0" applyNumberFormat="1" applyFont="1" applyBorder="1" applyAlignment="1">
      <alignment horizontal="right" vertical="center" shrinkToFit="1"/>
    </xf>
    <xf numFmtId="0" fontId="0" fillId="5" borderId="41" xfId="0" applyFill="1" applyBorder="1"/>
    <xf numFmtId="38" fontId="23" fillId="0" borderId="5" xfId="0" applyNumberFormat="1" applyFont="1" applyBorder="1" applyAlignment="1">
      <alignment horizontal="right" vertical="center" shrinkToFit="1"/>
    </xf>
    <xf numFmtId="38" fontId="23" fillId="0" borderId="38" xfId="0" applyNumberFormat="1" applyFont="1" applyBorder="1" applyAlignment="1">
      <alignment horizontal="right" vertical="center" shrinkToFit="1"/>
    </xf>
    <xf numFmtId="0" fontId="0" fillId="5" borderId="41" xfId="0" applyFill="1" applyBorder="1" applyAlignment="1">
      <alignment horizontal="center"/>
    </xf>
    <xf numFmtId="0" fontId="0" fillId="5" borderId="42" xfId="0" applyFill="1" applyBorder="1" applyAlignment="1">
      <alignment horizontal="center"/>
    </xf>
    <xf numFmtId="0" fontId="0" fillId="5" borderId="41" xfId="0" applyFill="1" applyBorder="1" applyAlignment="1">
      <alignment horizontal="center" vertical="top"/>
    </xf>
    <xf numFmtId="0" fontId="0" fillId="5" borderId="46" xfId="0" applyFill="1" applyBorder="1" applyAlignment="1">
      <alignment horizontal="center" vertical="top"/>
    </xf>
    <xf numFmtId="0" fontId="23" fillId="0" borderId="7" xfId="0" applyFont="1" applyBorder="1" applyAlignment="1">
      <alignment horizontal="center" shrinkToFit="1"/>
    </xf>
    <xf numFmtId="0" fontId="36" fillId="0" borderId="47" xfId="0" applyFont="1" applyBorder="1" applyAlignment="1">
      <alignment horizontal="center" vertical="center" shrinkToFit="1"/>
    </xf>
    <xf numFmtId="0" fontId="34" fillId="0" borderId="34" xfId="0" applyFont="1" applyBorder="1" applyAlignment="1">
      <alignment horizontal="right" vertical="center"/>
    </xf>
    <xf numFmtId="177" fontId="31" fillId="5" borderId="40" xfId="0" applyNumberFormat="1" applyFont="1" applyFill="1" applyBorder="1" applyAlignment="1">
      <alignment horizontal="center" vertical="top" shrinkToFit="1"/>
    </xf>
    <xf numFmtId="0" fontId="18" fillId="5" borderId="41" xfId="0" applyFont="1" applyFill="1" applyBorder="1" applyAlignment="1">
      <alignment horizontal="center" shrinkToFit="1"/>
    </xf>
    <xf numFmtId="0" fontId="18" fillId="5" borderId="42" xfId="0" applyFont="1" applyFill="1" applyBorder="1" applyAlignment="1">
      <alignment horizontal="center" shrinkToFit="1"/>
    </xf>
    <xf numFmtId="0" fontId="31" fillId="5" borderId="42" xfId="0" applyFont="1" applyFill="1" applyBorder="1" applyAlignment="1">
      <alignment horizontal="center" vertical="top"/>
    </xf>
    <xf numFmtId="0" fontId="18" fillId="5" borderId="46" xfId="0" applyFont="1" applyFill="1" applyBorder="1" applyAlignment="1">
      <alignment horizontal="center"/>
    </xf>
    <xf numFmtId="0" fontId="34" fillId="0" borderId="15" xfId="0" applyFont="1" applyBorder="1" applyAlignment="1">
      <alignment horizontal="center" vertical="center" shrinkToFit="1"/>
    </xf>
    <xf numFmtId="0" fontId="23" fillId="0" borderId="56" xfId="0" applyFont="1" applyBorder="1" applyAlignment="1">
      <alignment horizontal="left" vertical="center" shrinkToFit="1"/>
    </xf>
    <xf numFmtId="0" fontId="36" fillId="0" borderId="15" xfId="0" applyFont="1" applyBorder="1" applyAlignment="1">
      <alignment horizontal="center" vertical="center" shrinkToFit="1"/>
    </xf>
    <xf numFmtId="38" fontId="23" fillId="0" borderId="15" xfId="1" applyFont="1" applyFill="1" applyBorder="1" applyAlignment="1">
      <alignment horizontal="center" vertical="center" shrinkToFit="1"/>
    </xf>
    <xf numFmtId="0" fontId="23" fillId="0" borderId="0" xfId="0" applyFont="1"/>
    <xf numFmtId="0" fontId="34" fillId="0" borderId="15" xfId="0" applyFont="1" applyBorder="1" applyAlignment="1">
      <alignment horizontal="center" vertical="center"/>
    </xf>
    <xf numFmtId="0" fontId="23" fillId="0" borderId="56" xfId="0" applyFont="1" applyBorder="1" applyAlignment="1">
      <alignment horizontal="left" vertical="center"/>
    </xf>
    <xf numFmtId="0" fontId="34" fillId="6" borderId="52" xfId="0" applyFont="1" applyFill="1" applyBorder="1" applyAlignment="1">
      <alignment horizontal="left" vertical="center"/>
    </xf>
    <xf numFmtId="0" fontId="34" fillId="6" borderId="34" xfId="0" applyFont="1" applyFill="1" applyBorder="1" applyAlignment="1">
      <alignment horizontal="left" vertical="center"/>
    </xf>
    <xf numFmtId="0" fontId="12" fillId="0" borderId="4" xfId="0" applyFont="1" applyBorder="1" applyAlignment="1">
      <alignment vertical="top"/>
    </xf>
    <xf numFmtId="177" fontId="31" fillId="2" borderId="58" xfId="0" applyNumberFormat="1" applyFont="1" applyFill="1" applyBorder="1" applyAlignment="1">
      <alignment horizontal="center" vertical="center" shrinkToFit="1"/>
    </xf>
    <xf numFmtId="0" fontId="23" fillId="0" borderId="38" xfId="0" applyFont="1" applyBorder="1" applyAlignment="1">
      <alignment horizontal="center" vertical="center"/>
    </xf>
    <xf numFmtId="0" fontId="31" fillId="2" borderId="40" xfId="0" applyFont="1" applyFill="1" applyBorder="1" applyAlignment="1">
      <alignment horizontal="center" vertical="center"/>
    </xf>
    <xf numFmtId="0" fontId="23" fillId="0" borderId="43" xfId="0" applyFont="1" applyBorder="1" applyAlignment="1">
      <alignment horizontal="center" vertical="center"/>
    </xf>
    <xf numFmtId="0" fontId="31" fillId="2" borderId="41" xfId="0" applyFont="1" applyFill="1" applyBorder="1" applyAlignment="1">
      <alignment horizontal="center" vertical="center"/>
    </xf>
    <xf numFmtId="0" fontId="18" fillId="2" borderId="41" xfId="0" applyFont="1" applyFill="1" applyBorder="1" applyAlignment="1">
      <alignment horizontal="center" vertical="center"/>
    </xf>
    <xf numFmtId="0" fontId="23" fillId="0" borderId="5" xfId="0" applyFont="1" applyBorder="1" applyAlignment="1">
      <alignment horizontal="center" vertical="center"/>
    </xf>
    <xf numFmtId="0" fontId="18" fillId="2" borderId="42" xfId="0" applyFont="1" applyFill="1" applyBorder="1" applyAlignment="1">
      <alignment horizontal="center" vertical="center"/>
    </xf>
    <xf numFmtId="0" fontId="23" fillId="0" borderId="44" xfId="0" applyFont="1" applyBorder="1" applyAlignment="1">
      <alignment horizontal="center" vertical="center"/>
    </xf>
    <xf numFmtId="177" fontId="31" fillId="2" borderId="40" xfId="0" applyNumberFormat="1" applyFont="1" applyFill="1" applyBorder="1" applyAlignment="1">
      <alignment vertical="center" shrinkToFit="1"/>
    </xf>
    <xf numFmtId="0" fontId="23" fillId="0" borderId="55" xfId="0" applyFont="1" applyBorder="1" applyAlignment="1">
      <alignment horizontal="center" vertical="center"/>
    </xf>
    <xf numFmtId="177" fontId="31" fillId="2" borderId="40" xfId="0" applyNumberFormat="1" applyFont="1" applyFill="1" applyBorder="1" applyAlignment="1">
      <alignment horizontal="center" vertical="center" shrinkToFit="1"/>
    </xf>
    <xf numFmtId="0" fontId="31" fillId="2" borderId="46" xfId="0" applyFont="1" applyFill="1" applyBorder="1" applyAlignment="1">
      <alignment horizontal="center" vertical="center"/>
    </xf>
    <xf numFmtId="0" fontId="23" fillId="0" borderId="47" xfId="0" applyFont="1" applyBorder="1" applyAlignment="1">
      <alignment horizontal="left" vertical="center"/>
    </xf>
    <xf numFmtId="0" fontId="23" fillId="0" borderId="9" xfId="0" applyFont="1" applyBorder="1" applyAlignment="1">
      <alignment horizontal="center" vertical="center"/>
    </xf>
    <xf numFmtId="0" fontId="0" fillId="0" borderId="34" xfId="0" applyBorder="1" applyAlignment="1">
      <alignment horizontal="right" shrinkToFit="1"/>
    </xf>
    <xf numFmtId="0" fontId="31" fillId="2" borderId="41" xfId="0" applyFont="1" applyFill="1" applyBorder="1" applyAlignment="1">
      <alignment horizontal="center" vertical="top"/>
    </xf>
    <xf numFmtId="38" fontId="23" fillId="0" borderId="43" xfId="1" applyFont="1" applyBorder="1" applyAlignment="1">
      <alignment horizontal="center" vertical="center"/>
    </xf>
    <xf numFmtId="0" fontId="34" fillId="0" borderId="47" xfId="0" applyFont="1" applyBorder="1" applyAlignment="1">
      <alignment horizontal="center" vertical="center"/>
    </xf>
    <xf numFmtId="0" fontId="23" fillId="0" borderId="55" xfId="0" applyFont="1" applyBorder="1" applyAlignment="1">
      <alignment horizontal="center" vertical="center" shrinkToFit="1"/>
    </xf>
    <xf numFmtId="38" fontId="23" fillId="0" borderId="7" xfId="1" applyFont="1" applyFill="1" applyBorder="1" applyAlignment="1">
      <alignment horizontal="center" vertical="center" shrinkToFit="1"/>
    </xf>
    <xf numFmtId="0" fontId="23" fillId="0" borderId="9" xfId="0" applyFont="1" applyBorder="1" applyAlignment="1">
      <alignment horizontal="center" vertical="center" shrinkToFit="1"/>
    </xf>
    <xf numFmtId="0" fontId="34" fillId="0" borderId="47" xfId="0" applyFont="1" applyBorder="1" applyAlignment="1">
      <alignment horizontal="center" vertical="center" shrinkToFit="1"/>
    </xf>
    <xf numFmtId="38" fontId="23" fillId="0" borderId="43" xfId="1" applyFont="1" applyBorder="1" applyAlignment="1">
      <alignment horizontal="center" vertical="center" shrinkToFit="1"/>
    </xf>
    <xf numFmtId="0" fontId="12" fillId="0" borderId="19" xfId="0" applyFont="1" applyBorder="1" applyAlignment="1">
      <alignment horizontal="center" vertical="center"/>
    </xf>
    <xf numFmtId="0" fontId="14" fillId="0" borderId="5" xfId="0" applyFont="1" applyBorder="1" applyAlignment="1">
      <alignment horizontal="right" vertical="center"/>
    </xf>
    <xf numFmtId="0" fontId="12" fillId="0" borderId="0" xfId="0" applyFont="1" applyAlignment="1">
      <alignment horizontal="center"/>
    </xf>
    <xf numFmtId="0" fontId="12" fillId="0" borderId="5" xfId="0" applyFont="1" applyBorder="1" applyAlignment="1">
      <alignment horizontal="right" vertical="center"/>
    </xf>
    <xf numFmtId="0" fontId="31" fillId="2" borderId="50" xfId="0" applyFont="1" applyFill="1" applyBorder="1" applyAlignment="1">
      <alignment horizontal="center" vertical="top"/>
    </xf>
    <xf numFmtId="38" fontId="23" fillId="0" borderId="2" xfId="3" applyNumberFormat="1" applyFont="1" applyBorder="1" applyAlignment="1">
      <alignment horizontal="center" vertical="center" shrinkToFit="1"/>
    </xf>
    <xf numFmtId="0" fontId="23" fillId="0" borderId="51" xfId="0" applyFont="1" applyBorder="1" applyAlignment="1">
      <alignment horizontal="left" vertical="center"/>
    </xf>
    <xf numFmtId="0" fontId="14" fillId="0" borderId="4" xfId="0" applyFont="1" applyBorder="1" applyAlignment="1">
      <alignment horizontal="center"/>
    </xf>
    <xf numFmtId="0" fontId="14" fillId="0" borderId="0" xfId="0" applyFont="1" applyAlignment="1">
      <alignment horizontal="right" vertical="center"/>
    </xf>
    <xf numFmtId="0" fontId="12" fillId="0" borderId="4" xfId="0" applyFont="1" applyBorder="1"/>
    <xf numFmtId="177" fontId="31" fillId="5" borderId="50" xfId="0" applyNumberFormat="1" applyFont="1" applyFill="1" applyBorder="1" applyAlignment="1">
      <alignment horizontal="center" vertical="top" shrinkToFit="1"/>
    </xf>
    <xf numFmtId="0" fontId="34" fillId="0" borderId="2" xfId="0" applyFont="1" applyBorder="1" applyAlignment="1">
      <alignment horizontal="center" vertical="top" shrinkToFit="1"/>
    </xf>
    <xf numFmtId="0" fontId="36" fillId="0" borderId="2" xfId="0" applyFont="1" applyBorder="1" applyAlignment="1">
      <alignment horizontal="center" vertical="center" shrinkToFit="1"/>
    </xf>
    <xf numFmtId="38" fontId="23" fillId="0" borderId="2" xfId="0" applyNumberFormat="1" applyFont="1" applyBorder="1" applyAlignment="1">
      <alignment horizontal="center" vertical="center" shrinkToFit="1"/>
    </xf>
    <xf numFmtId="0" fontId="34" fillId="0" borderId="2" xfId="0" applyFont="1" applyBorder="1" applyAlignment="1">
      <alignment horizontal="center" vertical="top"/>
    </xf>
    <xf numFmtId="0" fontId="14" fillId="0" borderId="4" xfId="0" applyFont="1" applyBorder="1" applyAlignment="1">
      <alignment horizontal="center" vertical="center"/>
    </xf>
    <xf numFmtId="0" fontId="14" fillId="0" borderId="0" xfId="0" applyFont="1" applyAlignment="1">
      <alignment horizontal="center" vertical="center"/>
    </xf>
    <xf numFmtId="0" fontId="14" fillId="0" borderId="43" xfId="0" applyFont="1" applyBorder="1" applyAlignment="1">
      <alignment horizontal="right" vertical="center"/>
    </xf>
    <xf numFmtId="49" fontId="36" fillId="0" borderId="54" xfId="0" quotePrefix="1" applyNumberFormat="1" applyFont="1" applyBorder="1" applyAlignment="1">
      <alignment horizontal="center" vertical="center" shrinkToFit="1"/>
    </xf>
    <xf numFmtId="49" fontId="36" fillId="0" borderId="59" xfId="0" quotePrefix="1" applyNumberFormat="1"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54"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53" xfId="0" applyFont="1" applyBorder="1" applyAlignment="1">
      <alignment horizontal="center" vertical="center" shrinkToFit="1"/>
    </xf>
    <xf numFmtId="0" fontId="36" fillId="0" borderId="60" xfId="0" applyFont="1" applyBorder="1" applyAlignment="1">
      <alignment horizontal="center" vertical="center" shrinkToFit="1"/>
    </xf>
    <xf numFmtId="0" fontId="23" fillId="0" borderId="0" xfId="2" applyNumberFormat="1" applyFont="1" applyFill="1" applyBorder="1" applyAlignment="1">
      <alignment horizontal="center" vertical="center" shrinkToFit="1"/>
    </xf>
    <xf numFmtId="0" fontId="7" fillId="0" borderId="11" xfId="0" applyFont="1" applyBorder="1" applyAlignment="1">
      <alignment vertical="center"/>
    </xf>
    <xf numFmtId="0" fontId="7" fillId="0" borderId="13" xfId="0" applyFont="1" applyBorder="1" applyAlignment="1">
      <alignment vertical="center"/>
    </xf>
    <xf numFmtId="0" fontId="7" fillId="0" borderId="12" xfId="0" applyFont="1" applyBorder="1" applyAlignment="1">
      <alignment vertical="center"/>
    </xf>
    <xf numFmtId="0" fontId="14" fillId="0" borderId="3" xfId="0" applyFont="1" applyBorder="1" applyAlignment="1">
      <alignment horizontal="right" vertical="center"/>
    </xf>
    <xf numFmtId="0" fontId="34" fillId="0" borderId="61" xfId="0" applyFont="1" applyBorder="1" applyAlignment="1">
      <alignment horizontal="center" vertical="center"/>
    </xf>
    <xf numFmtId="0" fontId="31" fillId="5" borderId="1" xfId="0" applyFont="1" applyFill="1" applyBorder="1" applyAlignment="1">
      <alignment horizontal="center" vertical="top"/>
    </xf>
    <xf numFmtId="0" fontId="23" fillId="0" borderId="2" xfId="0" applyFont="1" applyBorder="1" applyAlignment="1">
      <alignment horizontal="left" vertical="center"/>
    </xf>
    <xf numFmtId="9" fontId="40" fillId="2" borderId="0" xfId="0" applyNumberFormat="1" applyFont="1" applyFill="1"/>
    <xf numFmtId="0" fontId="8" fillId="2" borderId="17" xfId="0" applyFont="1" applyFill="1" applyBorder="1" applyAlignment="1">
      <alignment vertical="center"/>
    </xf>
    <xf numFmtId="0" fontId="7" fillId="0" borderId="18" xfId="0" applyFont="1" applyBorder="1" applyAlignment="1">
      <alignment vertical="center"/>
    </xf>
    <xf numFmtId="0" fontId="7" fillId="0" borderId="26" xfId="0" applyFont="1" applyBorder="1" applyAlignment="1">
      <alignment vertical="center"/>
    </xf>
    <xf numFmtId="0" fontId="8" fillId="2" borderId="19" xfId="0" applyFont="1" applyFill="1" applyBorder="1" applyAlignment="1">
      <alignment vertical="center"/>
    </xf>
    <xf numFmtId="0" fontId="7" fillId="0" borderId="10" xfId="0" applyFont="1" applyBorder="1" applyAlignment="1">
      <alignment vertical="center"/>
    </xf>
    <xf numFmtId="0" fontId="7" fillId="0" borderId="28" xfId="0" applyFont="1" applyBorder="1" applyAlignment="1">
      <alignment vertical="center"/>
    </xf>
    <xf numFmtId="0" fontId="8" fillId="0" borderId="21" xfId="0" applyFont="1" applyBorder="1" applyAlignment="1">
      <alignment vertical="center" shrinkToFit="1"/>
    </xf>
    <xf numFmtId="0" fontId="7" fillId="0" borderId="22" xfId="0" applyFont="1" applyBorder="1" applyAlignment="1">
      <alignment vertical="center"/>
    </xf>
    <xf numFmtId="0" fontId="8" fillId="3" borderId="19" xfId="0" applyFont="1" applyFill="1" applyBorder="1" applyAlignment="1">
      <alignment horizontal="right" vertical="center"/>
    </xf>
    <xf numFmtId="0" fontId="7" fillId="3" borderId="10" xfId="0" applyFont="1" applyFill="1" applyBorder="1" applyAlignment="1">
      <alignment vertical="center"/>
    </xf>
    <xf numFmtId="0" fontId="8" fillId="0" borderId="16" xfId="0" applyFont="1" applyBorder="1" applyAlignment="1">
      <alignment vertical="center" shrinkToFit="1"/>
    </xf>
    <xf numFmtId="0" fontId="25" fillId="0" borderId="27" xfId="0" applyFont="1" applyBorder="1" applyAlignment="1">
      <alignment vertical="center"/>
    </xf>
    <xf numFmtId="0" fontId="8" fillId="3" borderId="20" xfId="0" applyFont="1" applyFill="1" applyBorder="1" applyAlignment="1">
      <alignment horizontal="right" vertical="center"/>
    </xf>
    <xf numFmtId="0" fontId="7" fillId="3" borderId="28" xfId="0" applyFont="1" applyFill="1" applyBorder="1" applyAlignment="1">
      <alignment vertical="center"/>
    </xf>
    <xf numFmtId="0" fontId="8" fillId="2" borderId="19" xfId="0" applyFont="1" applyFill="1" applyBorder="1" applyAlignment="1">
      <alignment horizontal="right" vertical="center"/>
    </xf>
    <xf numFmtId="0" fontId="8" fillId="2" borderId="20" xfId="0" applyFont="1" applyFill="1" applyBorder="1" applyAlignment="1">
      <alignment horizontal="right" vertical="center"/>
    </xf>
    <xf numFmtId="0" fontId="39" fillId="0" borderId="0" xfId="0" applyFont="1" applyAlignment="1">
      <alignment horizontal="center" vertical="center" shrinkToFit="1"/>
    </xf>
    <xf numFmtId="0" fontId="34" fillId="0" borderId="0" xfId="0" applyFont="1" applyAlignment="1">
      <alignment horizontal="center" vertical="top" shrinkToFit="1"/>
    </xf>
    <xf numFmtId="0" fontId="31" fillId="5" borderId="4" xfId="0" applyFont="1" applyFill="1" applyBorder="1" applyAlignment="1">
      <alignment horizontal="center" vertical="top"/>
    </xf>
    <xf numFmtId="0" fontId="12" fillId="0" borderId="4" xfId="0" applyFont="1" applyBorder="1" applyAlignment="1">
      <alignment vertical="center"/>
    </xf>
    <xf numFmtId="0" fontId="12" fillId="0" borderId="60" xfId="0" applyFont="1" applyBorder="1" applyAlignment="1">
      <alignment vertical="center" shrinkToFit="1"/>
    </xf>
    <xf numFmtId="0" fontId="14" fillId="0" borderId="15" xfId="0" applyFont="1" applyBorder="1" applyAlignment="1">
      <alignment horizontal="center" vertical="top"/>
    </xf>
    <xf numFmtId="0" fontId="12" fillId="0" borderId="15"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36" fillId="0" borderId="17" xfId="0" quotePrefix="1" applyFont="1" applyBorder="1" applyAlignment="1">
      <alignment horizontal="center" vertical="center" shrinkToFit="1"/>
    </xf>
    <xf numFmtId="0" fontId="36" fillId="0" borderId="49" xfId="0" quotePrefix="1" applyFont="1" applyBorder="1" applyAlignment="1">
      <alignment horizontal="center" vertical="center" shrinkToFit="1"/>
    </xf>
    <xf numFmtId="0" fontId="36" fillId="0" borderId="6" xfId="0" applyFont="1" applyBorder="1" applyAlignment="1">
      <alignment horizontal="center" vertical="center" shrinkToFit="1"/>
    </xf>
    <xf numFmtId="0" fontId="23" fillId="0" borderId="29" xfId="2" applyNumberFormat="1" applyFont="1" applyFill="1" applyBorder="1" applyAlignment="1">
      <alignment horizontal="center" vertical="center" shrinkToFit="1"/>
    </xf>
    <xf numFmtId="0" fontId="23" fillId="0" borderId="25" xfId="2" applyNumberFormat="1" applyFont="1" applyFill="1" applyBorder="1" applyAlignment="1">
      <alignment horizontal="center" vertical="center" shrinkToFit="1"/>
    </xf>
    <xf numFmtId="0" fontId="23" fillId="0" borderId="10" xfId="1" applyNumberFormat="1" applyFont="1" applyFill="1" applyBorder="1" applyAlignment="1">
      <alignment horizontal="center" vertical="center" shrinkToFit="1"/>
    </xf>
    <xf numFmtId="0" fontId="23" fillId="0" borderId="28" xfId="1" applyNumberFormat="1" applyFont="1" applyFill="1" applyBorder="1" applyAlignment="1">
      <alignment horizontal="center" vertical="center" shrinkToFit="1"/>
    </xf>
    <xf numFmtId="0" fontId="23" fillId="0" borderId="18" xfId="1" applyNumberFormat="1" applyFont="1" applyFill="1" applyBorder="1" applyAlignment="1">
      <alignment horizontal="center" vertical="center" shrinkToFit="1"/>
    </xf>
    <xf numFmtId="0" fontId="23" fillId="0" borderId="12" xfId="2" applyNumberFormat="1" applyFont="1" applyFill="1" applyBorder="1" applyAlignment="1">
      <alignment horizontal="center" vertical="center" shrinkToFit="1"/>
    </xf>
    <xf numFmtId="0" fontId="23" fillId="0" borderId="13" xfId="1" applyNumberFormat="1" applyFont="1" applyFill="1" applyBorder="1" applyAlignment="1">
      <alignment horizontal="center" vertical="center" shrinkToFit="1"/>
    </xf>
    <xf numFmtId="0" fontId="23" fillId="0" borderId="7" xfId="2" applyNumberFormat="1" applyFont="1" applyFill="1" applyBorder="1" applyAlignment="1">
      <alignment horizontal="center" vertical="center" shrinkToFit="1"/>
    </xf>
    <xf numFmtId="0" fontId="23" fillId="0" borderId="48" xfId="1" applyNumberFormat="1" applyFont="1" applyFill="1" applyBorder="1" applyAlignment="1">
      <alignment horizontal="center" vertical="center" shrinkToFit="1"/>
    </xf>
    <xf numFmtId="0" fontId="23" fillId="0" borderId="48" xfId="0" applyFont="1" applyBorder="1" applyAlignment="1">
      <alignment horizontal="center" vertical="center" shrinkToFit="1"/>
    </xf>
    <xf numFmtId="0" fontId="23" fillId="0" borderId="5" xfId="1" applyNumberFormat="1" applyFont="1" applyFill="1" applyBorder="1" applyAlignment="1">
      <alignment horizontal="center" vertical="center" shrinkToFit="1"/>
    </xf>
    <xf numFmtId="0" fontId="23" fillId="0" borderId="43" xfId="1" applyNumberFormat="1" applyFont="1" applyFill="1" applyBorder="1" applyAlignment="1">
      <alignment horizontal="center" vertical="center" shrinkToFit="1"/>
    </xf>
    <xf numFmtId="0" fontId="23" fillId="0" borderId="44" xfId="1" applyNumberFormat="1" applyFont="1" applyFill="1" applyBorder="1" applyAlignment="1">
      <alignment horizontal="center" vertical="center" shrinkToFit="1"/>
    </xf>
    <xf numFmtId="0" fontId="23" fillId="0" borderId="12" xfId="3" applyFont="1" applyBorder="1" applyAlignment="1">
      <alignment horizontal="center" vertical="center" shrinkToFit="1"/>
    </xf>
    <xf numFmtId="0" fontId="23" fillId="0" borderId="7" xfId="3" applyFont="1" applyBorder="1" applyAlignment="1">
      <alignment horizontal="center" vertical="center" shrinkToFit="1"/>
    </xf>
    <xf numFmtId="0" fontId="36" fillId="0" borderId="4" xfId="0" quotePrefix="1" applyFont="1" applyBorder="1" applyAlignment="1">
      <alignment horizontal="center" vertical="center" shrinkToFit="1"/>
    </xf>
    <xf numFmtId="0" fontId="23" fillId="0" borderId="2" xfId="2" applyNumberFormat="1" applyFont="1" applyFill="1" applyBorder="1" applyAlignment="1">
      <alignment horizontal="center" vertical="center" shrinkToFit="1"/>
    </xf>
    <xf numFmtId="0" fontId="23" fillId="0" borderId="33" xfId="1" applyNumberFormat="1" applyFont="1" applyFill="1" applyBorder="1" applyAlignment="1">
      <alignment horizontal="center" vertical="center" shrinkToFit="1"/>
    </xf>
    <xf numFmtId="0" fontId="34"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 xfId="0" applyFont="1" applyBorder="1" applyAlignment="1">
      <alignment horizontal="center" vertical="center"/>
    </xf>
    <xf numFmtId="0" fontId="12" fillId="0" borderId="18" xfId="0" applyFont="1" applyBorder="1" applyAlignment="1">
      <alignment horizontal="center" vertical="center"/>
    </xf>
    <xf numFmtId="49" fontId="36" fillId="0" borderId="63" xfId="0" applyNumberFormat="1" applyFont="1" applyBorder="1" applyAlignment="1">
      <alignment horizontal="center" vertical="center" shrinkToFit="1"/>
    </xf>
    <xf numFmtId="0" fontId="34" fillId="0" borderId="29" xfId="0" applyFont="1" applyBorder="1" applyAlignment="1">
      <alignment horizontal="center" vertical="top" shrinkToFit="1"/>
    </xf>
    <xf numFmtId="0" fontId="23" fillId="0" borderId="64" xfId="0" applyFont="1" applyBorder="1" applyAlignment="1">
      <alignment horizontal="center" vertical="center" shrinkToFit="1"/>
    </xf>
    <xf numFmtId="0" fontId="31" fillId="5" borderId="65" xfId="0" applyFont="1" applyFill="1" applyBorder="1" applyAlignment="1">
      <alignment horizontal="center" vertical="top"/>
    </xf>
    <xf numFmtId="0" fontId="23" fillId="0" borderId="36" xfId="0" applyFont="1" applyBorder="1" applyAlignment="1">
      <alignment horizontal="left" vertical="center"/>
    </xf>
    <xf numFmtId="0" fontId="34" fillId="0" borderId="3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34" xfId="1" applyNumberFormat="1" applyFont="1" applyFill="1" applyBorder="1" applyAlignment="1">
      <alignment horizontal="center" vertical="center" shrinkToFit="1"/>
    </xf>
    <xf numFmtId="3" fontId="23" fillId="0" borderId="2" xfId="3" applyNumberFormat="1" applyFont="1" applyBorder="1" applyAlignment="1">
      <alignment horizontal="right" vertical="center" shrinkToFit="1"/>
    </xf>
    <xf numFmtId="3" fontId="23" fillId="0" borderId="0" xfId="2" applyNumberFormat="1" applyFont="1" applyFill="1" applyBorder="1" applyAlignment="1">
      <alignment horizontal="right" vertical="center" shrinkToFit="1"/>
    </xf>
    <xf numFmtId="3" fontId="23" fillId="0" borderId="29" xfId="3" applyNumberFormat="1" applyFont="1" applyBorder="1" applyAlignment="1">
      <alignment horizontal="right" vertical="center" shrinkToFit="1"/>
    </xf>
    <xf numFmtId="3" fontId="23" fillId="0" borderId="25" xfId="3" applyNumberFormat="1" applyFont="1" applyBorder="1" applyAlignment="1">
      <alignment horizontal="right" vertical="center" shrinkToFit="1"/>
    </xf>
    <xf numFmtId="3" fontId="23" fillId="0" borderId="25" xfId="2" applyNumberFormat="1" applyFont="1" applyFill="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29" xfId="2" applyNumberFormat="1" applyFont="1" applyFill="1" applyBorder="1" applyAlignment="1">
      <alignment horizontal="right" vertical="center" shrinkToFit="1"/>
    </xf>
    <xf numFmtId="3" fontId="23" fillId="0" borderId="12" xfId="2" applyNumberFormat="1" applyFont="1" applyFill="1" applyBorder="1" applyAlignment="1">
      <alignment horizontal="right" vertical="center" shrinkToFit="1"/>
    </xf>
    <xf numFmtId="3" fontId="23" fillId="0" borderId="7" xfId="2" applyNumberFormat="1" applyFont="1" applyFill="1" applyBorder="1" applyAlignment="1">
      <alignment horizontal="right" vertical="center" shrinkToFit="1"/>
    </xf>
    <xf numFmtId="3" fontId="23" fillId="0" borderId="2" xfId="2" applyNumberFormat="1" applyFont="1" applyFill="1" applyBorder="1" applyAlignment="1">
      <alignment horizontal="right" vertical="center" shrinkToFit="1"/>
    </xf>
    <xf numFmtId="3" fontId="23" fillId="0" borderId="2" xfId="0" applyNumberFormat="1" applyFont="1" applyBorder="1" applyAlignment="1">
      <alignment horizontal="right" vertical="center"/>
    </xf>
    <xf numFmtId="3" fontId="23" fillId="0" borderId="25" xfId="0" applyNumberFormat="1" applyFont="1" applyBorder="1" applyAlignment="1">
      <alignment horizontal="right" vertical="center"/>
    </xf>
    <xf numFmtId="0" fontId="34" fillId="0" borderId="2" xfId="0" applyFont="1" applyBorder="1" applyAlignment="1">
      <alignment horizontal="center" vertical="center" shrinkToFit="1"/>
    </xf>
    <xf numFmtId="0" fontId="31" fillId="2" borderId="58" xfId="0" applyFont="1" applyFill="1" applyBorder="1" applyAlignment="1">
      <alignment horizontal="center" vertical="top"/>
    </xf>
    <xf numFmtId="0" fontId="34" fillId="0" borderId="52" xfId="0" applyFont="1" applyBorder="1" applyAlignment="1">
      <alignment horizontal="centerContinuous" vertical="center"/>
    </xf>
    <xf numFmtId="38" fontId="23" fillId="0" borderId="9" xfId="1" applyFont="1" applyBorder="1" applyAlignment="1">
      <alignment horizontal="center" vertical="center"/>
    </xf>
    <xf numFmtId="38" fontId="23" fillId="0" borderId="9" xfId="1" applyFont="1" applyBorder="1" applyAlignment="1">
      <alignment horizontal="center" vertical="center" shrinkToFit="1"/>
    </xf>
    <xf numFmtId="38" fontId="23" fillId="0" borderId="3" xfId="1" applyFont="1" applyFill="1" applyBorder="1" applyAlignment="1">
      <alignment horizontal="center" vertical="center" shrinkToFit="1"/>
    </xf>
    <xf numFmtId="0" fontId="23" fillId="0" borderId="37" xfId="0" applyFont="1" applyBorder="1" applyAlignment="1">
      <alignment horizontal="center" vertical="center"/>
    </xf>
    <xf numFmtId="0" fontId="23" fillId="0" borderId="64" xfId="0" applyFont="1" applyBorder="1" applyAlignment="1">
      <alignment horizontal="center" vertical="center"/>
    </xf>
    <xf numFmtId="38" fontId="23" fillId="0" borderId="0" xfId="1" applyFont="1" applyBorder="1" applyAlignment="1">
      <alignment horizontal="center" vertical="center"/>
    </xf>
    <xf numFmtId="38" fontId="23" fillId="0" borderId="0" xfId="1" applyFont="1" applyBorder="1" applyAlignment="1">
      <alignment horizontal="center" vertical="center" shrinkToFit="1"/>
    </xf>
    <xf numFmtId="0" fontId="39" fillId="0" borderId="0" xfId="0" applyFont="1" applyAlignment="1">
      <alignment horizontal="center" vertical="center"/>
    </xf>
    <xf numFmtId="0" fontId="23" fillId="0" borderId="0" xfId="0" applyFont="1" applyAlignment="1">
      <alignment horizontal="left" vertical="center"/>
    </xf>
    <xf numFmtId="0" fontId="16" fillId="0" borderId="0" xfId="0" applyFont="1" applyAlignment="1">
      <alignment horizontal="center" vertical="center"/>
    </xf>
    <xf numFmtId="0" fontId="31" fillId="0" borderId="0" xfId="0" applyFont="1" applyAlignment="1">
      <alignment horizontal="center" vertical="top"/>
    </xf>
    <xf numFmtId="0" fontId="23" fillId="0" borderId="0" xfId="1" applyNumberFormat="1" applyFont="1" applyFill="1" applyBorder="1" applyAlignment="1">
      <alignment horizontal="center" vertical="center" shrinkToFit="1"/>
    </xf>
    <xf numFmtId="0" fontId="31" fillId="0" borderId="0" xfId="0" applyFont="1" applyAlignment="1">
      <alignment horizontal="center" vertical="top" shrinkToFit="1"/>
    </xf>
    <xf numFmtId="38" fontId="23" fillId="0" borderId="0" xfId="0" applyNumberFormat="1" applyFont="1" applyAlignment="1">
      <alignment horizontal="center" vertical="center"/>
    </xf>
    <xf numFmtId="38" fontId="23" fillId="0" borderId="34" xfId="1" applyFont="1" applyFill="1" applyBorder="1" applyAlignment="1">
      <alignment horizontal="center" vertical="center"/>
    </xf>
    <xf numFmtId="38" fontId="23" fillId="0" borderId="25" xfId="1" applyFont="1" applyBorder="1" applyAlignment="1">
      <alignment horizontal="center" vertical="center"/>
    </xf>
    <xf numFmtId="38" fontId="23" fillId="0" borderId="12" xfId="1" applyFont="1" applyFill="1" applyBorder="1" applyAlignment="1">
      <alignment horizontal="center" vertical="center"/>
    </xf>
    <xf numFmtId="38" fontId="23" fillId="0" borderId="29" xfId="1" applyFont="1" applyFill="1" applyBorder="1" applyAlignment="1">
      <alignment horizontal="center" vertical="center"/>
    </xf>
    <xf numFmtId="38" fontId="23" fillId="0" borderId="25" xfId="0" applyNumberFormat="1" applyFont="1" applyBorder="1" applyAlignment="1">
      <alignment horizontal="center" vertical="center"/>
    </xf>
    <xf numFmtId="38" fontId="23" fillId="0" borderId="0" xfId="1" applyFont="1" applyFill="1" applyBorder="1" applyAlignment="1">
      <alignment horizontal="center" vertical="center"/>
    </xf>
    <xf numFmtId="0" fontId="34" fillId="0" borderId="52" xfId="0" applyFont="1" applyBorder="1" applyAlignment="1">
      <alignment horizontal="center" vertical="center"/>
    </xf>
    <xf numFmtId="0" fontId="34" fillId="0" borderId="34" xfId="0" applyFont="1" applyBorder="1" applyAlignment="1">
      <alignment horizontal="center" vertical="center"/>
    </xf>
    <xf numFmtId="179" fontId="23" fillId="0" borderId="2" xfId="0" applyNumberFormat="1" applyFont="1" applyBorder="1" applyAlignment="1">
      <alignment horizontal="center" vertical="center"/>
    </xf>
    <xf numFmtId="179" fontId="23" fillId="0" borderId="0" xfId="0" applyNumberFormat="1" applyFont="1" applyAlignment="1">
      <alignment horizontal="center" vertical="center"/>
    </xf>
    <xf numFmtId="38" fontId="23" fillId="0" borderId="29" xfId="1" applyFont="1" applyBorder="1" applyAlignment="1">
      <alignment horizontal="center" vertical="center"/>
    </xf>
    <xf numFmtId="38" fontId="23" fillId="0" borderId="29" xfId="0" applyNumberFormat="1" applyFont="1" applyBorder="1" applyAlignment="1">
      <alignment horizontal="center" vertical="center"/>
    </xf>
    <xf numFmtId="38" fontId="23" fillId="0" borderId="25" xfId="1" applyFont="1" applyFill="1" applyBorder="1" applyAlignment="1">
      <alignment horizontal="center" vertical="center"/>
    </xf>
    <xf numFmtId="14" fontId="30" fillId="0" borderId="0" xfId="0" applyNumberFormat="1" applyFont="1" applyAlignment="1">
      <alignment horizontal="right"/>
    </xf>
    <xf numFmtId="38" fontId="23" fillId="0" borderId="7" xfId="1" applyFont="1" applyBorder="1" applyAlignment="1">
      <alignment horizontal="center" vertical="center"/>
    </xf>
    <xf numFmtId="38" fontId="23" fillId="0" borderId="25" xfId="1" applyFont="1" applyBorder="1" applyAlignment="1">
      <alignment horizontal="center" vertical="center" shrinkToFit="1"/>
    </xf>
    <xf numFmtId="38" fontId="23" fillId="0" borderId="34" xfId="1" applyFont="1" applyFill="1" applyBorder="1" applyAlignment="1">
      <alignment horizontal="center" vertical="center" shrinkToFit="1"/>
    </xf>
    <xf numFmtId="0" fontId="0" fillId="0" borderId="0" xfId="0" applyAlignment="1">
      <alignment horizontal="center" vertical="center"/>
    </xf>
    <xf numFmtId="178" fontId="23" fillId="0" borderId="0" xfId="1" applyNumberFormat="1" applyFont="1" applyFill="1" applyBorder="1" applyAlignment="1">
      <alignment horizontal="center" vertical="center" shrinkToFit="1"/>
    </xf>
    <xf numFmtId="0" fontId="31" fillId="0" borderId="0" xfId="3" applyFont="1" applyAlignment="1">
      <alignment horizontal="left" vertical="center"/>
    </xf>
    <xf numFmtId="0" fontId="27" fillId="0" borderId="0" xfId="3" applyAlignment="1">
      <alignment horizontal="left" vertical="center"/>
    </xf>
    <xf numFmtId="0" fontId="34" fillId="0" borderId="0" xfId="3" applyFont="1" applyAlignment="1">
      <alignment horizontal="left" vertical="center" shrinkToFit="1"/>
    </xf>
    <xf numFmtId="0" fontId="0" fillId="0" borderId="0" xfId="0" applyAlignment="1">
      <alignment horizontal="left" vertical="center" shrinkToFit="1"/>
    </xf>
    <xf numFmtId="0" fontId="16" fillId="0" borderId="0" xfId="3" applyFont="1" applyAlignment="1">
      <alignment vertical="center" shrinkToFit="1"/>
    </xf>
    <xf numFmtId="0" fontId="0" fillId="0" borderId="0" xfId="0" applyAlignment="1">
      <alignment vertical="center" shrinkToFit="1"/>
    </xf>
    <xf numFmtId="0" fontId="12" fillId="0" borderId="0" xfId="3" applyFont="1" applyAlignment="1">
      <alignment vertical="center"/>
    </xf>
    <xf numFmtId="0" fontId="14" fillId="0" borderId="0" xfId="3" applyFont="1" applyAlignment="1">
      <alignment horizontal="center" vertical="top"/>
    </xf>
    <xf numFmtId="0" fontId="31" fillId="0" borderId="0" xfId="3" applyFont="1" applyAlignment="1">
      <alignment horizontal="center" vertical="top" shrinkToFit="1"/>
    </xf>
    <xf numFmtId="0" fontId="34" fillId="0" borderId="0" xfId="3" applyFont="1" applyAlignment="1">
      <alignment horizontal="center" vertical="top" shrinkToFit="1"/>
    </xf>
    <xf numFmtId="0" fontId="23" fillId="0" borderId="0" xfId="3" applyFont="1" applyAlignment="1">
      <alignment horizontal="left" vertical="center" shrinkToFit="1"/>
    </xf>
    <xf numFmtId="49" fontId="39" fillId="0" borderId="0" xfId="3" applyNumberFormat="1" applyFont="1" applyAlignment="1">
      <alignment horizontal="center" vertical="center" shrinkToFit="1"/>
    </xf>
    <xf numFmtId="0" fontId="18" fillId="0" borderId="0" xfId="3" applyFont="1" applyAlignment="1">
      <alignment shrinkToFit="1"/>
    </xf>
    <xf numFmtId="0" fontId="31" fillId="6" borderId="37" xfId="0" applyFont="1" applyFill="1" applyBorder="1" applyAlignment="1">
      <alignment horizontal="left" vertical="center"/>
    </xf>
    <xf numFmtId="0" fontId="23" fillId="0" borderId="44" xfId="0" applyFont="1" applyBorder="1" applyAlignment="1">
      <alignment horizontal="center" shrinkToFit="1"/>
    </xf>
    <xf numFmtId="0" fontId="23" fillId="0" borderId="43" xfId="0" applyFont="1" applyBorder="1" applyAlignment="1">
      <alignment horizontal="center" shrinkToFit="1"/>
    </xf>
    <xf numFmtId="0" fontId="23" fillId="0" borderId="5" xfId="0" applyFont="1" applyBorder="1" applyAlignment="1">
      <alignment horizontal="center" shrinkToFit="1"/>
    </xf>
    <xf numFmtId="38" fontId="23" fillId="0" borderId="38" xfId="1" applyFont="1" applyFill="1" applyBorder="1" applyAlignment="1">
      <alignment horizontal="center" vertical="center" shrinkToFit="1"/>
    </xf>
    <xf numFmtId="38" fontId="23" fillId="0" borderId="55" xfId="1" applyFont="1" applyFill="1" applyBorder="1" applyAlignment="1">
      <alignment horizontal="center" vertical="center" shrinkToFit="1"/>
    </xf>
    <xf numFmtId="38" fontId="23" fillId="0" borderId="3" xfId="0" applyNumberFormat="1" applyFont="1" applyBorder="1" applyAlignment="1">
      <alignment horizontal="right" vertical="center" shrinkToFit="1"/>
    </xf>
    <xf numFmtId="38" fontId="23" fillId="0" borderId="44" xfId="0" applyNumberFormat="1" applyFont="1" applyBorder="1" applyAlignment="1">
      <alignment horizontal="right" vertical="center" shrinkToFit="1"/>
    </xf>
    <xf numFmtId="38" fontId="23" fillId="0" borderId="45" xfId="1" applyFont="1" applyFill="1" applyBorder="1" applyAlignment="1">
      <alignment horizontal="right" vertical="center" shrinkToFit="1"/>
    </xf>
    <xf numFmtId="38" fontId="23" fillId="0" borderId="57" xfId="1" applyFont="1" applyFill="1" applyBorder="1" applyAlignment="1">
      <alignment horizontal="right" vertical="center" shrinkToFit="1"/>
    </xf>
    <xf numFmtId="0" fontId="12" fillId="0" borderId="51" xfId="0" applyFont="1" applyBorder="1" applyAlignment="1">
      <alignment horizontal="center" vertical="center"/>
    </xf>
    <xf numFmtId="0" fontId="12" fillId="0" borderId="17" xfId="0" applyFont="1" applyBorder="1" applyAlignment="1">
      <alignment horizontal="center" vertical="center"/>
    </xf>
    <xf numFmtId="3" fontId="23" fillId="0" borderId="0" xfId="3" applyNumberFormat="1" applyFont="1" applyAlignment="1">
      <alignment horizontal="right" vertical="center" shrinkToFit="1"/>
    </xf>
    <xf numFmtId="49" fontId="36" fillId="0" borderId="47" xfId="0" applyNumberFormat="1" applyFont="1" applyBorder="1" applyAlignment="1">
      <alignment horizontal="center" vertical="center" shrinkToFit="1"/>
    </xf>
    <xf numFmtId="0" fontId="36" fillId="0" borderId="51" xfId="0" applyFont="1" applyBorder="1" applyAlignment="1">
      <alignment horizontal="center" vertical="center" shrinkToFit="1"/>
    </xf>
    <xf numFmtId="0" fontId="23" fillId="0" borderId="3" xfId="1" applyNumberFormat="1" applyFont="1" applyFill="1" applyBorder="1" applyAlignment="1">
      <alignment horizontal="center" vertical="center" shrinkToFit="1"/>
    </xf>
    <xf numFmtId="0" fontId="23" fillId="0" borderId="38" xfId="1" applyNumberFormat="1" applyFont="1" applyFill="1" applyBorder="1" applyAlignment="1">
      <alignment horizontal="center" vertical="center" shrinkToFit="1"/>
    </xf>
    <xf numFmtId="0" fontId="31" fillId="2" borderId="46" xfId="0" applyFont="1" applyFill="1" applyBorder="1" applyAlignment="1">
      <alignment horizontal="center" vertical="top"/>
    </xf>
    <xf numFmtId="0" fontId="39" fillId="0" borderId="39" xfId="0" applyFont="1" applyBorder="1" applyAlignment="1">
      <alignment horizontal="center" vertical="center"/>
    </xf>
    <xf numFmtId="0" fontId="39" fillId="0" borderId="59" xfId="0" applyFont="1" applyBorder="1" applyAlignment="1">
      <alignment horizontal="center" vertical="center"/>
    </xf>
    <xf numFmtId="0" fontId="39" fillId="0" borderId="49"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xf>
    <xf numFmtId="0" fontId="39" fillId="0" borderId="52" xfId="0" applyFont="1" applyBorder="1" applyAlignment="1">
      <alignment horizontal="center" vertical="center"/>
    </xf>
    <xf numFmtId="0" fontId="39" fillId="0" borderId="54" xfId="0" applyFont="1" applyBorder="1" applyAlignment="1">
      <alignment horizontal="center" vertical="center"/>
    </xf>
    <xf numFmtId="0" fontId="34" fillId="0" borderId="52" xfId="0" applyFont="1" applyBorder="1" applyAlignment="1">
      <alignment horizontal="center" vertical="center" shrinkToFit="1"/>
    </xf>
    <xf numFmtId="0" fontId="39" fillId="0" borderId="4" xfId="0" quotePrefix="1" applyFont="1" applyBorder="1" applyAlignment="1">
      <alignment horizontal="center" vertical="center"/>
    </xf>
    <xf numFmtId="0" fontId="39" fillId="0" borderId="54" xfId="0" quotePrefix="1" applyFont="1" applyBorder="1" applyAlignment="1">
      <alignment horizontal="center" vertical="center"/>
    </xf>
    <xf numFmtId="0" fontId="39" fillId="0" borderId="1" xfId="0" quotePrefix="1" applyFont="1" applyBorder="1" applyAlignment="1">
      <alignment horizontal="center" vertical="center"/>
    </xf>
    <xf numFmtId="0" fontId="39" fillId="0" borderId="6" xfId="0" applyFont="1" applyBorder="1" applyAlignment="1">
      <alignment horizontal="center" vertical="center" shrinkToFit="1"/>
    </xf>
    <xf numFmtId="0" fontId="39" fillId="0" borderId="54" xfId="0" applyFont="1" applyBorder="1" applyAlignment="1">
      <alignment horizontal="center" vertical="center" shrinkToFit="1"/>
    </xf>
    <xf numFmtId="0" fontId="39" fillId="0" borderId="4" xfId="0" quotePrefix="1" applyFont="1" applyBorder="1" applyAlignment="1">
      <alignment horizontal="center" vertical="center" shrinkToFit="1"/>
    </xf>
    <xf numFmtId="0" fontId="39" fillId="0" borderId="54" xfId="0" quotePrefix="1" applyFont="1" applyBorder="1" applyAlignment="1">
      <alignment horizontal="center" vertical="center" shrinkToFit="1"/>
    </xf>
    <xf numFmtId="0" fontId="39" fillId="0" borderId="49"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39" xfId="0" applyFont="1" applyBorder="1" applyAlignment="1">
      <alignment horizontal="center" vertical="center" shrinkToFit="1"/>
    </xf>
    <xf numFmtId="0" fontId="39" fillId="0" borderId="52" xfId="0" applyFont="1" applyBorder="1" applyAlignment="1">
      <alignment horizontal="center" vertical="center" shrinkToFit="1"/>
    </xf>
    <xf numFmtId="0" fontId="39" fillId="0" borderId="59" xfId="0" applyFont="1" applyBorder="1" applyAlignment="1">
      <alignment horizontal="center" vertical="center" shrinkToFit="1"/>
    </xf>
    <xf numFmtId="177" fontId="31" fillId="5" borderId="66" xfId="0" applyNumberFormat="1" applyFont="1" applyFill="1" applyBorder="1" applyAlignment="1">
      <alignment horizontal="center" vertical="top" shrinkToFit="1"/>
    </xf>
    <xf numFmtId="177" fontId="34" fillId="0" borderId="67" xfId="0" applyNumberFormat="1" applyFont="1" applyBorder="1" applyAlignment="1">
      <alignment horizontal="center" vertical="top" shrinkToFit="1"/>
    </xf>
    <xf numFmtId="0" fontId="23" fillId="0" borderId="67" xfId="0" applyFont="1" applyBorder="1" applyAlignment="1">
      <alignment horizontal="left" vertical="center" shrinkToFit="1"/>
    </xf>
    <xf numFmtId="0" fontId="39" fillId="0" borderId="68" xfId="0" applyFont="1" applyBorder="1" applyAlignment="1">
      <alignment horizontal="center" vertical="center" shrinkToFit="1"/>
    </xf>
    <xf numFmtId="38" fontId="23" fillId="0" borderId="69" xfId="1" applyFont="1" applyBorder="1" applyAlignment="1">
      <alignment horizontal="center" vertical="center" shrinkToFit="1"/>
    </xf>
    <xf numFmtId="0" fontId="23" fillId="0" borderId="70" xfId="0" applyFont="1" applyBorder="1" applyAlignment="1">
      <alignment horizontal="center" vertical="center" shrinkToFit="1"/>
    </xf>
    <xf numFmtId="0" fontId="23" fillId="0" borderId="67" xfId="0" applyFont="1" applyBorder="1" applyAlignment="1">
      <alignment horizontal="left" vertical="center"/>
    </xf>
    <xf numFmtId="0" fontId="39" fillId="0" borderId="68" xfId="0" applyFont="1" applyBorder="1" applyAlignment="1">
      <alignment horizontal="center" vertical="center"/>
    </xf>
    <xf numFmtId="38" fontId="23" fillId="0" borderId="69" xfId="1" applyFont="1" applyBorder="1" applyAlignment="1">
      <alignment horizontal="center" vertical="center"/>
    </xf>
    <xf numFmtId="0" fontId="23" fillId="0" borderId="70" xfId="0" applyFont="1" applyBorder="1" applyAlignment="1">
      <alignment horizontal="center" vertical="center"/>
    </xf>
    <xf numFmtId="0" fontId="23" fillId="0" borderId="25" xfId="0" applyFont="1" applyBorder="1" applyAlignment="1">
      <alignment horizontal="center" vertical="center"/>
    </xf>
    <xf numFmtId="0" fontId="23" fillId="0" borderId="69" xfId="0" applyFont="1" applyBorder="1" applyAlignment="1">
      <alignment horizontal="center" vertical="center" shrinkToFit="1"/>
    </xf>
    <xf numFmtId="0" fontId="34" fillId="0" borderId="2" xfId="0" applyFont="1" applyBorder="1" applyAlignment="1">
      <alignment horizontal="right" vertical="center"/>
    </xf>
    <xf numFmtId="0" fontId="34" fillId="0" borderId="0" xfId="0" applyFont="1" applyAlignment="1">
      <alignment horizontal="right" vertical="center"/>
    </xf>
    <xf numFmtId="0" fontId="23" fillId="0" borderId="29" xfId="0" applyFont="1" applyBorder="1" applyAlignment="1">
      <alignment shrinkToFit="1"/>
    </xf>
    <xf numFmtId="0" fontId="23" fillId="0" borderId="2" xfId="0" applyFont="1" applyBorder="1" applyAlignment="1">
      <alignment horizontal="center" vertical="center"/>
    </xf>
    <xf numFmtId="38" fontId="23" fillId="0" borderId="23" xfId="1" applyFont="1" applyFill="1" applyBorder="1" applyAlignment="1">
      <alignment horizontal="center" vertical="center"/>
    </xf>
    <xf numFmtId="38" fontId="23" fillId="0" borderId="7" xfId="1" applyFont="1" applyFill="1" applyBorder="1" applyAlignment="1">
      <alignment horizontal="center" vertical="center"/>
    </xf>
    <xf numFmtId="0" fontId="23" fillId="0" borderId="69" xfId="0" applyFont="1" applyBorder="1" applyAlignment="1">
      <alignment horizontal="center" vertical="center"/>
    </xf>
    <xf numFmtId="0" fontId="23" fillId="0" borderId="29" xfId="0" applyFont="1" applyBorder="1"/>
    <xf numFmtId="0" fontId="0" fillId="0" borderId="0" xfId="0" applyAlignment="1">
      <alignment horizontal="center" vertical="top"/>
    </xf>
    <xf numFmtId="0" fontId="5" fillId="0" borderId="20" xfId="0" applyFont="1" applyBorder="1"/>
    <xf numFmtId="0" fontId="5" fillId="0" borderId="5" xfId="0" applyFont="1" applyBorder="1"/>
    <xf numFmtId="0" fontId="5" fillId="0" borderId="44" xfId="0" applyFont="1" applyBorder="1"/>
    <xf numFmtId="0" fontId="5" fillId="0" borderId="5" xfId="0" applyFont="1" applyBorder="1" applyAlignment="1">
      <alignment shrinkToFit="1"/>
    </xf>
    <xf numFmtId="0" fontId="5" fillId="0" borderId="44" xfId="0" applyFont="1" applyBorder="1" applyAlignment="1">
      <alignment shrinkToFit="1"/>
    </xf>
    <xf numFmtId="0" fontId="19" fillId="0" borderId="0" xfId="0" applyFont="1" applyAlignment="1">
      <alignment horizontal="left" wrapText="1"/>
    </xf>
    <xf numFmtId="0" fontId="15" fillId="0" borderId="0" xfId="0" applyFont="1" applyAlignment="1">
      <alignment horizontal="left" vertical="center" wrapText="1"/>
    </xf>
    <xf numFmtId="0" fontId="8" fillId="2" borderId="0" xfId="0" applyFont="1" applyFill="1" applyAlignment="1">
      <alignment horizontal="left"/>
    </xf>
    <xf numFmtId="0" fontId="21" fillId="0" borderId="0" xfId="0" applyFont="1" applyAlignment="1">
      <alignment horizontal="left" wrapText="1"/>
    </xf>
    <xf numFmtId="0" fontId="14" fillId="0" borderId="0" xfId="0" applyFont="1" applyAlignment="1">
      <alignment vertical="center" wrapText="1"/>
    </xf>
    <xf numFmtId="0" fontId="16" fillId="0" borderId="39" xfId="0" applyFont="1" applyBorder="1" applyAlignment="1">
      <alignment horizontal="center" vertical="center"/>
    </xf>
    <xf numFmtId="0" fontId="16" fillId="0" borderId="12" xfId="0" applyFont="1" applyBorder="1"/>
    <xf numFmtId="0" fontId="16" fillId="0" borderId="13" xfId="0" applyFont="1" applyBorder="1"/>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8" xfId="0" applyFont="1" applyBorder="1"/>
    <xf numFmtId="0" fontId="35" fillId="0" borderId="0" xfId="0" applyFont="1" applyAlignment="1">
      <alignment horizontal="center" vertical="top"/>
    </xf>
    <xf numFmtId="0" fontId="34" fillId="0" borderId="36" xfId="0" applyFont="1" applyBorder="1" applyAlignment="1">
      <alignment horizontal="center" vertical="center"/>
    </xf>
    <xf numFmtId="0" fontId="0" fillId="0" borderId="34" xfId="0" applyBorder="1"/>
    <xf numFmtId="0" fontId="0" fillId="0" borderId="37" xfId="0" applyBorder="1"/>
    <xf numFmtId="0" fontId="34" fillId="0" borderId="34" xfId="0" applyFont="1" applyBorder="1" applyAlignment="1">
      <alignment horizontal="center" vertical="center"/>
    </xf>
    <xf numFmtId="0" fontId="34" fillId="0" borderId="37" xfId="0" applyFont="1" applyBorder="1" applyAlignment="1">
      <alignment horizontal="center" vertical="center"/>
    </xf>
    <xf numFmtId="0" fontId="34" fillId="0" borderId="52" xfId="0" applyFont="1" applyBorder="1" applyAlignment="1">
      <alignment horizontal="center" vertical="center"/>
    </xf>
    <xf numFmtId="0" fontId="0" fillId="0" borderId="35" xfId="0" applyBorder="1"/>
  </cellXfs>
  <cellStyles count="20">
    <cellStyle name="パーセント 2" xfId="9" xr:uid="{4DD7238F-2836-49E3-8FA6-32241D7AFE44}"/>
    <cellStyle name="桁区切り" xfId="1" builtinId="6"/>
    <cellStyle name="桁区切り 2" xfId="12" xr:uid="{A1098654-EAE5-4106-8F16-CBDE554260FD}"/>
    <cellStyle name="桁区切り 2 2" xfId="2" xr:uid="{00000000-0005-0000-0000-000001000000}"/>
    <cellStyle name="桁区切り 3" xfId="5" xr:uid="{955AF96D-6DAC-45B8-8E16-831DF728D2F6}"/>
    <cellStyle name="桁区切り 4" xfId="15" xr:uid="{F8C89F29-4BC6-42C0-9481-9503A8A70409}"/>
    <cellStyle name="桁区切り 5" xfId="7" xr:uid="{5A1EA432-EEDA-4A83-9CE1-51B067F2A7DD}"/>
    <cellStyle name="桁区切り 9" xfId="18" xr:uid="{B5CB98C9-92F2-4326-9F99-BE2147891F6F}"/>
    <cellStyle name="標準" xfId="0" builtinId="0"/>
    <cellStyle name="標準 10" xfId="17" xr:uid="{21A582FF-0344-4D87-9FE9-181D3B5C6B34}"/>
    <cellStyle name="標準 11" xfId="3" xr:uid="{00000000-0005-0000-0000-000003000000}"/>
    <cellStyle name="標準 2" xfId="11" xr:uid="{D85807BB-98EE-4B75-ABC7-0C5AD45389AB}"/>
    <cellStyle name="標準 2 2" xfId="6" xr:uid="{A4FB0E85-3215-4BD7-88E2-B8ACAB2FC2C7}"/>
    <cellStyle name="標準 3" xfId="4" xr:uid="{29FF707E-0334-481E-8853-DE989323753C}"/>
    <cellStyle name="標準 3 2" xfId="10" xr:uid="{981C9F3E-512D-4A69-AB06-EE5719C6397F}"/>
    <cellStyle name="標準 4" xfId="13" xr:uid="{A0ADC68A-D7F1-4576-B57A-9B92EBF7D58A}"/>
    <cellStyle name="標準 4 2" xfId="16" xr:uid="{1CD1A01F-9F80-4120-A5D5-B049BC623AD2}"/>
    <cellStyle name="標準 4 3" xfId="19" xr:uid="{7ECC53D5-3F29-49F8-AED7-35EA2C017CF2}"/>
    <cellStyle name="標準 5" xfId="8" xr:uid="{C09771E2-6FB1-4368-BDB7-56FC5AA60BBC}"/>
    <cellStyle name="標準 6" xfId="14" xr:uid="{EA0BC3F2-4C52-4972-8BD3-218CD8C699FF}"/>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C0C0C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2.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529166</xdr:colOff>
      <xdr:row>0</xdr:row>
      <xdr:rowOff>155864</xdr:rowOff>
    </xdr:from>
    <xdr:to>
      <xdr:col>14</xdr:col>
      <xdr:colOff>204197</xdr:colOff>
      <xdr:row>2</xdr:row>
      <xdr:rowOff>425591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7916" y="155864"/>
          <a:ext cx="2109198" cy="735394"/>
        </a:xfrm>
        <a:prstGeom prst="rect">
          <a:avLst/>
        </a:prstGeom>
      </xdr:spPr>
    </xdr:pic>
    <xdr:clientData/>
  </xdr:twoCellAnchor>
  <xdr:twoCellAnchor editAs="oneCell">
    <xdr:from>
      <xdr:col>29</xdr:col>
      <xdr:colOff>105834</xdr:colOff>
      <xdr:row>0</xdr:row>
      <xdr:rowOff>155863</xdr:rowOff>
    </xdr:from>
    <xdr:to>
      <xdr:col>33</xdr:col>
      <xdr:colOff>133580</xdr:colOff>
      <xdr:row>2</xdr:row>
      <xdr:rowOff>425590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01" y="155863"/>
          <a:ext cx="2080912" cy="7353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508000</xdr:colOff>
      <xdr:row>0</xdr:row>
      <xdr:rowOff>173182</xdr:rowOff>
    </xdr:from>
    <xdr:to>
      <xdr:col>14</xdr:col>
      <xdr:colOff>183031</xdr:colOff>
      <xdr:row>2</xdr:row>
      <xdr:rowOff>204784</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6750" y="173182"/>
          <a:ext cx="2109198" cy="687769"/>
        </a:xfrm>
        <a:prstGeom prst="rect">
          <a:avLst/>
        </a:prstGeom>
      </xdr:spPr>
    </xdr:pic>
    <xdr:clientData/>
  </xdr:twoCellAnchor>
  <xdr:twoCellAnchor editAs="oneCell">
    <xdr:from>
      <xdr:col>29</xdr:col>
      <xdr:colOff>116416</xdr:colOff>
      <xdr:row>0</xdr:row>
      <xdr:rowOff>173182</xdr:rowOff>
    </xdr:from>
    <xdr:to>
      <xdr:col>33</xdr:col>
      <xdr:colOff>144162</xdr:colOff>
      <xdr:row>2</xdr:row>
      <xdr:rowOff>204784</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08583" y="173182"/>
          <a:ext cx="2080912" cy="687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124691</xdr:colOff>
      <xdr:row>0</xdr:row>
      <xdr:rowOff>256309</xdr:rowOff>
    </xdr:from>
    <xdr:to>
      <xdr:col>38</xdr:col>
      <xdr:colOff>19916</xdr:colOff>
      <xdr:row>1</xdr:row>
      <xdr:rowOff>214745</xdr:rowOff>
    </xdr:to>
    <xdr:sp macro="" textlink="">
      <xdr:nvSpPr>
        <xdr:cNvPr id="7172" name="Text Box 4">
          <a:extLst>
            <a:ext uri="{FF2B5EF4-FFF2-40B4-BE49-F238E27FC236}">
              <a16:creationId xmlns:a16="http://schemas.microsoft.com/office/drawing/2014/main" id="{00000000-0008-0000-0500-0000041C0000}"/>
            </a:ext>
          </a:extLst>
        </xdr:cNvPr>
        <xdr:cNvSpPr txBox="1">
          <a:spLocks noChangeArrowheads="1"/>
        </xdr:cNvSpPr>
      </xdr:nvSpPr>
      <xdr:spPr bwMode="auto">
        <a:xfrm>
          <a:off x="26119282" y="256309"/>
          <a:ext cx="6476134" cy="426027"/>
        </a:xfrm>
        <a:prstGeom prst="rect">
          <a:avLst/>
        </a:prstGeom>
        <a:solidFill>
          <a:srgbClr val="FFFFFF"/>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○▲商会</a:t>
          </a:r>
        </a:p>
      </xdr:txBody>
    </xdr:sp>
    <xdr:clientData/>
  </xdr:twoCellAnchor>
  <xdr:twoCellAnchor>
    <xdr:from>
      <xdr:col>13</xdr:col>
      <xdr:colOff>359352</xdr:colOff>
      <xdr:row>0</xdr:row>
      <xdr:rowOff>270164</xdr:rowOff>
    </xdr:from>
    <xdr:to>
      <xdr:col>23</xdr:col>
      <xdr:colOff>0</xdr:colOff>
      <xdr:row>2</xdr:row>
      <xdr:rowOff>6928</xdr:rowOff>
    </xdr:to>
    <xdr:sp macro="" textlink="">
      <xdr:nvSpPr>
        <xdr:cNvPr id="7173" name="Text Box 5">
          <a:extLst>
            <a:ext uri="{FF2B5EF4-FFF2-40B4-BE49-F238E27FC236}">
              <a16:creationId xmlns:a16="http://schemas.microsoft.com/office/drawing/2014/main" id="{00000000-0008-0000-0500-0000051C0000}"/>
            </a:ext>
          </a:extLst>
        </xdr:cNvPr>
        <xdr:cNvSpPr txBox="1">
          <a:spLocks noChangeArrowheads="1"/>
        </xdr:cNvSpPr>
      </xdr:nvSpPr>
      <xdr:spPr bwMode="auto">
        <a:xfrm>
          <a:off x="9382125" y="270164"/>
          <a:ext cx="7324725" cy="429491"/>
        </a:xfrm>
        <a:prstGeom prst="rect">
          <a:avLst/>
        </a:prstGeom>
        <a:solidFill>
          <a:srgbClr val="FFFFFF"/>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○▲商会</a:t>
          </a:r>
        </a:p>
      </xdr:txBody>
    </xdr:sp>
    <xdr:clientData/>
  </xdr:twoCellAnchor>
  <xdr:twoCellAnchor editAs="oneCell">
    <xdr:from>
      <xdr:col>0</xdr:col>
      <xdr:colOff>95250</xdr:colOff>
      <xdr:row>0</xdr:row>
      <xdr:rowOff>95250</xdr:rowOff>
    </xdr:from>
    <xdr:to>
      <xdr:col>12</xdr:col>
      <xdr:colOff>141528</xdr:colOff>
      <xdr:row>1</xdr:row>
      <xdr:rowOff>68407</xdr:rowOff>
    </xdr:to>
    <xdr:sp macro="" textlink="">
      <xdr:nvSpPr>
        <xdr:cNvPr id="5" name="Text Box 3">
          <a:extLst>
            <a:ext uri="{FF2B5EF4-FFF2-40B4-BE49-F238E27FC236}">
              <a16:creationId xmlns:a16="http://schemas.microsoft.com/office/drawing/2014/main" id="{38488E32-D537-4B32-BEA6-72A2E4944A4A}"/>
            </a:ext>
          </a:extLst>
        </xdr:cNvPr>
        <xdr:cNvSpPr txBox="1">
          <a:spLocks noChangeArrowheads="1"/>
        </xdr:cNvSpPr>
      </xdr:nvSpPr>
      <xdr:spPr bwMode="auto">
        <a:xfrm>
          <a:off x="95250" y="95250"/>
          <a:ext cx="9054811" cy="449407"/>
        </a:xfrm>
        <a:prstGeom prst="rect">
          <a:avLst/>
        </a:prstGeom>
        <a:solidFill>
          <a:srgbClr val="FFFF99"/>
        </a:solidFill>
        <a:ln w="38100">
          <a:solidFill>
            <a:srgbClr val="FF0000"/>
          </a:solidFill>
          <a:miter lim="800000"/>
          <a:headEnd/>
          <a:tailEnd/>
        </a:ln>
        <a:effectLst/>
      </xdr:spPr>
      <xdr:txBody>
        <a:bodyPr vertOverflow="clip" wrap="square" lIns="36576" tIns="18288" rIns="36576" bIns="18288" anchor="ctr" upright="1"/>
        <a:lstStyle/>
        <a:p>
          <a:pPr algn="ctr" rtl="0">
            <a:defRPr sz="1000"/>
          </a:pPr>
          <a:r>
            <a:rPr lang="en-US" altLang="ja-JP" sz="1200" b="1" i="0" u="none" strike="noStrike" baseline="0">
              <a:solidFill>
                <a:srgbClr val="0000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消費税入り価格</a:t>
          </a:r>
          <a:r>
            <a:rPr lang="en-US" altLang="ja-JP" sz="1200" b="1" i="0" u="none" strike="noStrike" baseline="0">
              <a:solidFill>
                <a:srgbClr val="000000"/>
              </a:solidFill>
              <a:latin typeface="ＭＳ Ｐゴシック"/>
              <a:ea typeface="ＭＳ Ｐゴシック"/>
            </a:rPr>
            <a:t>_</a:t>
          </a:r>
          <a:r>
            <a:rPr lang="ja-JP" altLang="en-US" sz="1200" b="1" i="0" u="none" strike="noStrike" baseline="0">
              <a:solidFill>
                <a:srgbClr val="000000"/>
              </a:solidFill>
              <a:latin typeface="ＭＳ Ｐゴシック"/>
              <a:ea typeface="ＭＳ Ｐゴシック"/>
            </a:rPr>
            <a:t>ユーザー別小売</a:t>
          </a:r>
          <a:r>
            <a:rPr lang="en-US" altLang="ja-JP" sz="1200" b="1" i="0" u="none" strike="noStrike" baseline="0">
              <a:solidFill>
                <a:srgbClr val="0000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卸</a:t>
          </a:r>
          <a:r>
            <a:rPr lang="en-US" altLang="ja-JP" sz="1200" b="1" i="0" u="none" strike="noStrike" baseline="0">
              <a:solidFill>
                <a:srgbClr val="0000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価格試算</a:t>
          </a:r>
          <a:r>
            <a:rPr lang="en-US" altLang="ja-JP" sz="1200" b="1" i="0" u="none" strike="noStrike" baseline="0">
              <a:solidFill>
                <a:srgbClr val="0000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には消費税込み価格が表示されます。（円未満四捨五入）</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0063\&#65364;wg\My%20Documents\&#36895;&#22577;\&#36895;&#22577;\12&#26376;&#24230;&#36895;&#2257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S0133\&#25613;&#30410;&#35336;&#31639;\WINDOWS\TEMP\&#20837;&#21147;&#2999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mc03fs11\us\&#22823;&#37326;&#26690;&#23376;\&#36895;&#22577;\CAF&#36895;&#22577;\&#65400;&#65432;&#65392;&#65437;&#65396;&#65393;&#65420;&#65384;&#65433;&#65408;&#65392;&#36895;&#22577;%2002%2010&#26376;20&#26085;&#22577;&#2999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goodyearcorp-my.sharepoint.com/01_Personal/N1001069/00&#12450;&#12463;&#12486;&#12451;&#12502;&#12522;&#12473;&#12488;/2016&#24180;2&#26376;/&#12304;&#27726;&#29992;&#22799;&#20908;&#12305;E-SYSTEM&#12539;&#35211;&#31309;&#26360;&#12539;&#36009;&#22770;&#20385;&#26684;&#34920;&#12539;POP&#12539;2016&#24180;2&#2637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0339\&#65395;&#65386;&#65433;&#65402;&#65425;&#23567;\Documents%20and%20Settings\U019721\Local%20Settings\Temporary%20Internet%20Files\OLK94\windows\&#65411;&#65438;&#65405;&#65400;&#65412;&#65391;&#65420;&#65439;\&#26032;&#12375;&#12356;&#65420;&#65387;&#65433;&#65408;&#65438;\&#35036;&#20462;&#21697;%20&#37325;&#28857;&#21830;&#21697;%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odyearcorp-my.sharepoint.com/&#35373;&#35336;&#65300;&#65319;/&#26032;&#25216;&#34899;&#38283;&#30330;/MCD/5130&#21270;/ES100_5130_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odyearcorp-my.sharepoint.com/Users/U010430/Desktop/&#29694;&#22312;&#36914;&#34892;&#20013;/&#26032;&#12511;&#12491;&#12496;&#12531;/05&#65369;&#26041;&#37341;&#26360;/My%20Documents/J97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0339\&#65395;&#65386;&#65433;&#65402;&#65425;&#23567;\&#65395;&#65386;&#65433;&#65402;&#65425;&#65402;&#65437;&#65418;&#65439;&#65400;&#65412;&#38306;&#36899;&#12298;&#31348;&#30000;&#12299;\&#65395;&#65386;&#65433;&#65402;&#65425;&#65402;&#65437;&#65418;&#65439;&#65400;&#65412;&#12288;&#20160;&#22120;&#30330;&#27880;&#26360;&#12304;&#20840;&#65409;&#65388;&#65437;&#65416;&#65433;&#20849;&#36890;&#12305;\MacDataura\Documents\&#28006;\miniJMS\welcom&#35211;&#313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mc03fs11\us\Documents%20and%20Settings\U029907\My%20Documents\&#21697;&#30446;&#21029;&#23455;&#32318;&#31649;&#29702;\&#36895;&#22577;\02&#24180;\6&#26376;&#37096;&#216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oodyearcorp-my.sharepoint.com/Users/U010430/Desktop/&#29694;&#22312;&#36914;&#34892;&#20013;/&#26032;&#12511;&#12491;&#12496;&#12531;/My%20Document/&#12452;&#12531;&#12475;&#12531;/&#36009;&#22770;&#12452;&#12531;&#12475;&#12531;&#25913;/2003&#24180;&#24230;&#65394;&#65437;&#65406;&#65437;&#65411;&#65384;&#65420;&#65438;/03.4-6&#26376;&#65394;&#65437;&#65406;&#65437;&#65411;&#65384;&#65420;&#65438;/0210-12/01.7-9&#35413;&#20385;&#65422;&#65438;&#65432;&#65389;&#65392;&#654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ptfs002\51134_&#65328;&#65315;&#35373;&#35336;&#37096;\TEMP\&#36009;&#22770;&#35211;&#3679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oodyearcorp-my.sharepoint.com/02_Department/21_&#36009;&#22770;&#20225;&#30011;&#26412;&#37096;/ES&#20104;&#31639;&#36914;&#34892;&#34920;/2011&#26149;&#12461;&#12515;&#12531;&#12506;&#12540;&#12531;/GT-EcoStage%20&#12514;&#12491;&#12479;&#12540;&#26696;&#208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月度速報"/>
      <sheetName val="12月度速報.xls"/>
      <sheetName val="軒数表A"/>
      <sheetName val="数量概算"/>
      <sheetName val="12%E6%9C%88%E5%BA%A6%E9%80%9F%E"/>
      <sheetName val="カメラ2"/>
      <sheetName val="カメラ4"/>
      <sheetName val="カメラ"/>
      <sheetName val="ドロップ"/>
      <sheetName val="12月度速報_xls"/>
      <sheetName val="12月度速報_xls1"/>
      <sheetName val="カメラ1"/>
      <sheetName val="Sheet1"/>
      <sheetName val=""/>
      <sheetName val="__Tk0063__wg_My_Documents_____2"/>
      <sheetName val="12月度速報_xls2"/>
    </sheetNames>
    <definedNames>
      <definedName name="mail"/>
      <definedName name="_xlbgnm.no1"/>
      <definedName name="_xlbgnm.no10"/>
      <definedName name="_xlbgnm.no11"/>
      <definedName name="_xlbgnm.no12"/>
      <definedName name="_xlbgnm.no13"/>
      <definedName name="_xlbgnm.no14"/>
      <definedName name="_xlbgnm.no15"/>
      <definedName name="_xlbgnm.no16"/>
      <definedName name="_xlbgnm.no17"/>
      <definedName name="_xlbgnm.no18"/>
      <definedName name="_xlbgnm.no19"/>
      <definedName name="_xlbgnm.no2"/>
      <definedName name="_xlbgnm.no20"/>
      <definedName name="_xlbgnm.no21"/>
      <definedName name="_xlbgnm.no22"/>
      <definedName name="_xlbgnm.no23"/>
      <definedName name="_xlbgnm.no24"/>
      <definedName name="_xlbgnm.no25"/>
      <definedName name="_xlbgnm.no26"/>
      <definedName name="_xlbgnm.no27"/>
      <definedName name="_xlbgnm.no28"/>
      <definedName name="_xlbgnm.no29"/>
      <definedName name="_xlbgnm.no3"/>
      <definedName name="_xlbgnm.no30"/>
      <definedName name="_xlbgnm.no31"/>
      <definedName name="_xlbgnm.no32"/>
      <definedName name="_xlbgnm.no33"/>
      <definedName name="_xlbgnm.no34"/>
      <definedName name="_xlbgnm.no35"/>
      <definedName name="_xlbgnm.no36"/>
      <definedName name="_xlbgnm.no37"/>
      <definedName name="_xlbgnm.no38"/>
      <definedName name="_xlbgnm.no39"/>
      <definedName name="_xlbgnm.no4"/>
      <definedName name="_xlbgnm.no40"/>
      <definedName name="_xlbgnm.no41"/>
      <definedName name="_xlbgnm.no42"/>
      <definedName name="_xlbgnm.no5"/>
      <definedName name="_xlbgnm.no6"/>
      <definedName name="_xlbgnm.no7"/>
      <definedName name="_xlbgnm.no8"/>
      <definedName name="_xlbgnm.no9"/>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販売(確速)"/>
      <sheetName val="入力用.xls"/>
      <sheetName val="計画"/>
      <sheetName val="基本情報"/>
      <sheetName val="研開費日々ｸﾞﾗﾌ4月"/>
      <sheetName val="%E5%85%A5%E5%8A%9B%E7%94%A8.xls"/>
      <sheetName val="２１００００"/>
      <sheetName val="決裁品目リスト"/>
      <sheetName val="WFCU"/>
      <sheetName val="D"/>
      <sheetName val="MST_NAME"/>
      <sheetName val="2015年-2019年　対JATMA　北海道共販様引取"/>
      <sheetName val="2015年-2019年　JATMA実績 （4-3月12月時）"/>
      <sheetName val="2015年-2019年　JATMA実績 　 (4-3月)"/>
      <sheetName val="2015年-2019年　JATMA実績(1-12月期） 　"/>
      <sheetName val="2015年-2019年　JATMA実績"/>
      <sheetName val="実績入力用シート"/>
      <sheetName val=""/>
      <sheetName val="入力用_xls"/>
      <sheetName val="%E5%85%A5%E5%8A%9B%E7%94%A8_xls"/>
      <sheetName val="2015年-2019年　JATMA実績_（4-3月12月時）"/>
      <sheetName val="2015年-2019年　JATMA実績_　_(4-3月)"/>
      <sheetName val="2015年-2019年　JATMA実績(1-12月期）_　"/>
      <sheetName val="Sheet1"/>
    </sheetNames>
    <definedNames>
      <definedName name="月報"/>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ｸﾘｰﾝｴｱﾌｨﾙﾀｰ速報 02 10月20日報用"/>
      <sheetName val="ｸﾗｯﾁｶﾊﾞｰ"/>
      <sheetName val="基本情報"/>
      <sheetName val="計画"/>
      <sheetName val="PR"/>
      <sheetName val="ｸﾘｰﾝｴｱﾌｨﾙﾀｰ速報 02 10月20日報用.xls"/>
      <sheetName val="ﾂﾘｰﾏｽﾀ(詳細）"/>
      <sheetName val="ディクショナリ"/>
      <sheetName val="企画台数と採算"/>
      <sheetName val="マスター"/>
      <sheetName val="実施ｼｰﾄ"/>
      <sheetName val="Ｔ店"/>
      <sheetName val="ｸﾘｰﾝｴｱﾌｨﾙﾀｰ速報%2002%2010月20日報用.x"/>
      <sheetName val="%EF%BD%B8%EF%BE%98%EF%BD%B0%EF%"/>
      <sheetName val="加速等級線ｼｰﾄ"/>
      <sheetName val="Sheet1"/>
      <sheetName val="ｸﾘｰﾝｴｱﾌｨﾙﾀｰ速報_02_10月20日報用"/>
      <sheetName val="ｸﾘｰﾝｴｱﾌｨﾙﾀｰ速報_02_10月20日報用_xls"/>
      <sheetName val=""/>
      <sheetName val="ｸﾘｰﾝｴｱﾌｨﾙﾀｰ速報%2002%2010月20日報用_x"/>
      <sheetName val="ｸﾘｰﾝｴｱﾌｨﾙﾀｰ速報_02_10月20日報用1"/>
      <sheetName val="ｸﾘｰﾝｴｱﾌｨﾙﾀｰ速報_02_10月20日報用2"/>
      <sheetName val="ｸﾘｰﾝｴｱﾌｨﾙﾀｰ速報_02_10月20日報用3"/>
      <sheetName val="ｸﾘｰﾝｴｱﾌｨﾙﾀｰ速報_02_10月20日報用4"/>
      <sheetName val="ｸﾘｰﾝｴｱﾌｨﾙﾀｰ速報_02_10月20日報用5"/>
      <sheetName val="ｸﾘｰﾝｴｱﾌｨﾙﾀｰ速報_02_10月20日報用6"/>
      <sheetName val="ｸﾘｰﾝｴｱﾌｨﾙﾀｰ速報_02_10月20日報用7"/>
      <sheetName val="ｸﾘｰﾝｴｱﾌｨﾙﾀｰ速報_02_10月20日報用8"/>
      <sheetName val="ｸﾘｰﾝｴｱﾌｨﾙﾀｰ速報_02_10月20日報用9"/>
      <sheetName val="ｸﾘｰﾝｴｱﾌｨﾙﾀｰ速報_02_10月20日報用10"/>
    </sheetNames>
    <definedNames>
      <definedName name="検索"/>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基礎情報入力"/>
      <sheetName val="DATA"/>
      <sheetName val="NEW IN"/>
      <sheetName val="OUT！でもE-SYSウラコードで残る。。"/>
      <sheetName val="夏価格表ベース"/>
      <sheetName val="夏・価格表"/>
      <sheetName val="夏・タテ見積書"/>
      <sheetName val="夏・ヨコ見積書"/>
      <sheetName val="夏・見積書ヨコメモ"/>
      <sheetName val="ポイント①"/>
      <sheetName val="冬価格表ベース"/>
      <sheetName val="冬価格表"/>
      <sheetName val="タイヤ単品見積書"/>
      <sheetName val="タイヤホイールセット"/>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販部品"/>
      <sheetName val="ｵｲﾙ"/>
      <sheetName val="茨城外販分析(ﾎﾞﾂ)"/>
      <sheetName val="外販総販"/>
      <sheetName val="02実績"/>
      <sheetName val="03実績"/>
      <sheetName val="04実績"/>
      <sheetName val="検証確認シート"/>
      <sheetName val="補修品 重点商品 "/>
      <sheetName val="ｸﾗｯﾁｶﾊﾞｰ"/>
      <sheetName val="注意点"/>
      <sheetName val="データ"/>
      <sheetName val="表示元"/>
      <sheetName val="値引・CB設定"/>
      <sheetName val="入力選択"/>
      <sheetName val="見積書(乗用車)"/>
      <sheetName val="見積書 (SUV)"/>
      <sheetName val="見積書 (バンタイヤ）"/>
      <sheetName val="生タイヤ概算見積書"/>
      <sheetName val="Wセット概算見積書"/>
      <sheetName val="生タイヤ在庫"/>
      <sheetName val="Wセット在庫"/>
      <sheetName val="Sheet1"/>
      <sheetName val="マスター "/>
      <sheetName val="本部供給ホイール一覧"/>
      <sheetName val="JAN"/>
      <sheetName val="指数"/>
      <sheetName val="FeCr"/>
      <sheetName val="補修品_重点商品_"/>
      <sheetName val="【Data】cpu_2000_070222"/>
      <sheetName val="【Data】cpu_2006_070222"/>
      <sheetName val="【Data】jbb2000_070222"/>
      <sheetName val="【Data】JBB2005_Results_070222"/>
      <sheetName val="【Data】web2005_Results_070222"/>
      <sheetName val="【Data】SPECweb99_070222"/>
      <sheetName val="【Data】jAppServer2002_070222"/>
      <sheetName val="【Data】jAppServer2004_070222"/>
      <sheetName val="【Data】OMPM2001_070222"/>
      <sheetName val="【Data】ato2tier_070222"/>
      <sheetName val="【Data】sd2tier_070222"/>
      <sheetName val="【Data】tpcc_results_070222"/>
      <sheetName val="【Data】tpch_results_1000_070222"/>
      <sheetName val="【Data】SPECweb99_SSL_070222"/>
      <sheetName val="見積書_(SUV)"/>
      <sheetName val="見積書_(バンタイヤ）"/>
      <sheetName val="マスター_"/>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様一覧TP9月度"/>
      <sheetName val="仕様一覧SP9月末"/>
      <sheetName val="schedule"/>
      <sheetName val="schedule (2)"/>
    </sheetNames>
    <sheetDataSet>
      <sheetData sheetId="0"/>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店"/>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000"/>
      <sheetName val="17.5.18"/>
      <sheetName val="18.11.17"/>
      <sheetName val="welcom見積"/>
      <sheetName val="単月ﾃﾞｰﾀ【１】"/>
      <sheetName val="Ｔ店"/>
      <sheetName val="FeCr"/>
      <sheetName val="ｵｲﾙ"/>
      <sheetName val="17_5_18"/>
      <sheetName val="18_11_17"/>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ﾟﾗｸﾞ"/>
      <sheetName val="ｵｲﾙﾌｨﾙﾀｰ"/>
      <sheetName val="ｴｱｴﾚﾒﾝﾄ"/>
      <sheetName val="ﾜｲﾊﾟｰﾌﾞﾚｰﾄﾞ"/>
      <sheetName val="ﾊﾞﾙﾌﾞ"/>
      <sheetName val="Ｖﾍﾞﾙﾄ"/>
      <sheetName val="ﾃﾞｨｽｸﾊﾟｯﾄﾞ"/>
      <sheetName val="ﾘﾋﾞﾙﾄｼｭｰ"/>
      <sheetName val="ｸﾗｯﾁﾃﾞｨｽｸ"/>
      <sheetName val="ｸﾗｯﾁｶﾊﾞｰ"/>
      <sheetName val="ﾌｭｰｴﾙﾌｨﾙﾀｰ"/>
      <sheetName val="ｸﾘｰﾝｴｱﾌｨﾙﾀｰ"/>
      <sheetName val="ｽﾋﾟｰｼﾞｰ"/>
      <sheetName val="特販部品合計"/>
      <sheetName val="特販16品目"/>
      <sheetName val="PR"/>
      <sheetName val="6月部品"/>
      <sheetName val="Ｔ店"/>
      <sheetName val="データ"/>
      <sheetName val="販売店ｺｰﾄﾞ"/>
      <sheetName val="ディクショナ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7-9評価ﾎﾞﾘｭｰﾑ"/>
    </sheetNames>
    <definedNames>
      <definedName name="Record3"/>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730"/>
      <sheetName val="size"/>
      <sheetName val="比較"/>
      <sheetName val="00"/>
      <sheetName val="01"/>
      <sheetName val="見込"/>
      <sheetName val="sheet"/>
      <sheetName val="tRef_Img_GTC_Master_Supplement"/>
      <sheetName val="9905改訂版"/>
      <sheetName val="仕様一覧TP9月度"/>
      <sheetName val="仕様一覧SP9月末"/>
      <sheetName val="②共販店在庫"/>
      <sheetName val="夏タイヤ（プレミアム）"/>
      <sheetName val="夏タイヤ"/>
      <sheetName val="Report"/>
      <sheetName val="冬提案書"/>
      <sheetName val="2002 OTR"/>
      <sheetName val="ﾃﾞｰﾀ"/>
      <sheetName val="98-12"/>
      <sheetName val="Sheet1"/>
      <sheetName val="販売見込"/>
    </sheetNames>
    <sheetDataSet>
      <sheetData sheetId="0"/>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ニターのご案内"/>
      <sheetName val="申込書"/>
      <sheetName val="モニター報告書"/>
      <sheetName val="店舗マスタ"/>
      <sheetName val="Sheet1"/>
      <sheetName val="WFCU"/>
      <sheetName val="ｱﾝｹｰﾄ集計"/>
      <sheetName val="コメント"/>
      <sheetName val="activelis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8"/>
  <sheetViews>
    <sheetView view="pageBreakPreview" zoomScale="80" zoomScaleNormal="80" zoomScaleSheetLayoutView="80" workbookViewId="0"/>
  </sheetViews>
  <sheetFormatPr defaultColWidth="10.625" defaultRowHeight="13.5"/>
  <cols>
    <col min="1" max="1" width="3.625" style="1" customWidth="1"/>
    <col min="2" max="2" width="8.125" style="1" customWidth="1"/>
    <col min="3" max="3" width="38.5" style="1" customWidth="1"/>
    <col min="4" max="4" width="6" style="1" customWidth="1"/>
    <col min="5" max="5" width="3" style="1" customWidth="1"/>
    <col min="6" max="6" width="28.5" style="1" bestFit="1" customWidth="1"/>
    <col min="7" max="7" width="8.125" style="1" customWidth="1"/>
    <col min="8" max="8" width="38.5" style="1" customWidth="1"/>
    <col min="9" max="9" width="6" style="1" customWidth="1"/>
    <col min="10" max="10" width="3" style="1" customWidth="1"/>
    <col min="11" max="11" width="28.5" style="1" customWidth="1"/>
    <col min="12" max="12" width="8.125" style="1" customWidth="1"/>
    <col min="13" max="13" width="42.375" style="1" customWidth="1"/>
    <col min="14" max="14" width="6" style="1" customWidth="1"/>
    <col min="15" max="15" width="3" style="1" customWidth="1"/>
    <col min="16" max="16" width="6" style="1" customWidth="1"/>
    <col min="17" max="17" width="3" style="1" customWidth="1"/>
    <col min="18" max="18" width="20.875" style="1" customWidth="1"/>
    <col min="19" max="19" width="5.625" style="1" customWidth="1"/>
    <col min="20" max="16384" width="10.625" style="1"/>
  </cols>
  <sheetData>
    <row r="1" spans="2:19" ht="14.25" thickBot="1"/>
    <row r="2" spans="2:19" ht="21.75" customHeight="1" thickTop="1" thickBot="1">
      <c r="B2" s="58" t="s">
        <v>0</v>
      </c>
      <c r="H2" s="73" t="s">
        <v>1</v>
      </c>
    </row>
    <row r="3" spans="2:19" ht="14.25" thickTop="1"/>
    <row r="4" spans="2:19" ht="17.25">
      <c r="B4" s="59" t="s">
        <v>2</v>
      </c>
    </row>
    <row r="6" spans="2:19" ht="17.25">
      <c r="B6" s="18" t="s">
        <v>3</v>
      </c>
    </row>
    <row r="8" spans="2:19" s="18" customFormat="1" ht="17.25">
      <c r="B8" s="18" t="s">
        <v>4</v>
      </c>
    </row>
    <row r="9" spans="2:19" s="18" customFormat="1" ht="17.25"/>
    <row r="10" spans="2:19" s="18" customFormat="1" ht="17.25">
      <c r="B10" s="18" t="s">
        <v>5</v>
      </c>
      <c r="C10" s="15" t="s">
        <v>6</v>
      </c>
    </row>
    <row r="11" spans="2:19" s="18" customFormat="1" ht="17.25">
      <c r="C11" s="60" t="s">
        <v>7</v>
      </c>
    </row>
    <row r="12" spans="2:19" s="18" customFormat="1" ht="18" customHeight="1">
      <c r="C12" s="549" t="s">
        <v>8</v>
      </c>
      <c r="D12" s="549"/>
      <c r="E12" s="549"/>
      <c r="F12" s="549"/>
      <c r="G12" s="549"/>
      <c r="H12" s="549"/>
      <c r="I12" s="549"/>
      <c r="J12" s="549"/>
      <c r="K12" s="549"/>
      <c r="L12" s="25"/>
      <c r="M12" s="25"/>
      <c r="N12" s="25"/>
      <c r="O12" s="25"/>
      <c r="P12" s="25"/>
      <c r="Q12" s="25"/>
      <c r="R12" s="25"/>
      <c r="S12" s="26"/>
    </row>
    <row r="13" spans="2:19" s="18" customFormat="1" ht="18" customHeight="1">
      <c r="C13" s="549"/>
      <c r="D13" s="549"/>
      <c r="E13" s="549"/>
      <c r="F13" s="549"/>
      <c r="G13" s="549"/>
      <c r="H13" s="549"/>
      <c r="I13" s="549"/>
      <c r="J13" s="549"/>
      <c r="K13" s="549"/>
      <c r="L13" s="25"/>
      <c r="M13" s="25"/>
      <c r="N13" s="25"/>
      <c r="O13" s="25"/>
      <c r="P13" s="25"/>
      <c r="Q13" s="25"/>
      <c r="R13" s="25"/>
      <c r="S13" s="26"/>
    </row>
    <row r="14" spans="2:19" s="18" customFormat="1" ht="18" customHeight="1">
      <c r="C14" s="16"/>
      <c r="D14" s="16"/>
      <c r="E14" s="16"/>
      <c r="F14" s="16"/>
      <c r="G14" s="16"/>
      <c r="H14" s="16"/>
      <c r="I14" s="16"/>
      <c r="J14" s="16"/>
      <c r="K14" s="16"/>
      <c r="L14" s="16"/>
      <c r="M14" s="16"/>
      <c r="N14" s="16"/>
      <c r="O14" s="16"/>
      <c r="P14" s="16"/>
      <c r="Q14" s="16"/>
      <c r="R14" s="16"/>
      <c r="S14" s="17"/>
    </row>
    <row r="15" spans="2:19" s="18" customFormat="1" ht="18" customHeight="1">
      <c r="B15" s="18" t="s">
        <v>9</v>
      </c>
      <c r="C15" s="552" t="s">
        <v>10</v>
      </c>
      <c r="D15" s="552"/>
      <c r="E15" s="16"/>
      <c r="F15" s="16"/>
      <c r="G15" s="16"/>
      <c r="H15" s="16"/>
      <c r="I15" s="16"/>
      <c r="J15" s="16"/>
      <c r="K15" s="16"/>
      <c r="L15" s="16"/>
      <c r="M15" s="16"/>
      <c r="N15" s="16"/>
      <c r="O15" s="16"/>
      <c r="P15" s="16"/>
      <c r="Q15" s="16"/>
      <c r="R15" s="16"/>
      <c r="S15" s="17"/>
    </row>
    <row r="16" spans="2:19" s="18" customFormat="1" ht="18" customHeight="1">
      <c r="C16" s="24" t="s">
        <v>11</v>
      </c>
      <c r="D16" s="16"/>
      <c r="E16" s="16"/>
      <c r="F16" s="16"/>
      <c r="G16" s="16"/>
      <c r="H16" s="16"/>
      <c r="I16" s="16"/>
      <c r="J16" s="16"/>
      <c r="K16" s="16"/>
      <c r="L16" s="16"/>
      <c r="M16" s="16"/>
      <c r="N16" s="16"/>
      <c r="O16" s="16"/>
      <c r="P16" s="16"/>
      <c r="Q16" s="16"/>
      <c r="R16" s="16"/>
      <c r="S16" s="17"/>
    </row>
    <row r="17" spans="2:19" s="18" customFormat="1" ht="18" customHeight="1">
      <c r="C17" s="24" t="s">
        <v>12</v>
      </c>
      <c r="D17" s="20"/>
      <c r="E17" s="20"/>
      <c r="F17" s="20"/>
      <c r="G17" s="20"/>
      <c r="H17" s="20"/>
      <c r="I17" s="20"/>
      <c r="J17" s="20"/>
      <c r="K17" s="20"/>
      <c r="L17" s="20"/>
      <c r="M17" s="20"/>
      <c r="N17" s="20"/>
      <c r="O17" s="20"/>
      <c r="P17" s="20"/>
      <c r="Q17" s="20"/>
      <c r="R17" s="20"/>
      <c r="S17" s="21"/>
    </row>
    <row r="18" spans="2:19" s="18" customFormat="1" ht="18" customHeight="1">
      <c r="C18" s="20"/>
      <c r="D18" s="20"/>
      <c r="E18" s="20"/>
      <c r="F18" s="20"/>
      <c r="G18" s="20"/>
      <c r="H18" s="20"/>
      <c r="I18" s="20"/>
      <c r="J18" s="20"/>
      <c r="K18" s="20"/>
      <c r="L18" s="20"/>
      <c r="M18" s="20"/>
      <c r="N18" s="20"/>
      <c r="O18" s="20"/>
      <c r="P18" s="20"/>
      <c r="Q18" s="20"/>
      <c r="R18" s="20"/>
      <c r="S18" s="21"/>
    </row>
    <row r="19" spans="2:19" s="18" customFormat="1" ht="18" customHeight="1">
      <c r="B19" s="18" t="s">
        <v>13</v>
      </c>
      <c r="C19" s="23" t="s">
        <v>14</v>
      </c>
      <c r="D19" s="20"/>
      <c r="E19" s="20"/>
      <c r="F19" s="20"/>
      <c r="G19" s="20"/>
      <c r="H19" s="20"/>
      <c r="I19" s="20"/>
      <c r="J19" s="20"/>
      <c r="K19" s="20"/>
      <c r="L19" s="20"/>
      <c r="M19" s="20"/>
      <c r="N19" s="20"/>
      <c r="O19" s="20"/>
      <c r="P19" s="20"/>
      <c r="Q19" s="20"/>
      <c r="R19" s="20"/>
      <c r="S19" s="21"/>
    </row>
    <row r="20" spans="2:19" s="18" customFormat="1" ht="18" customHeight="1">
      <c r="C20" s="24" t="s">
        <v>15</v>
      </c>
      <c r="D20" s="20"/>
      <c r="E20" s="20"/>
      <c r="F20" s="20"/>
      <c r="G20" s="20"/>
      <c r="H20" s="20"/>
      <c r="I20" s="20"/>
      <c r="J20" s="20"/>
      <c r="K20" s="20"/>
      <c r="L20" s="20"/>
      <c r="M20" s="20"/>
      <c r="N20" s="20"/>
      <c r="O20" s="20"/>
      <c r="P20" s="20"/>
      <c r="Q20" s="20"/>
      <c r="R20" s="20"/>
      <c r="S20" s="21"/>
    </row>
    <row r="21" spans="2:19" s="18" customFormat="1" ht="18" customHeight="1">
      <c r="C21" s="24" t="s">
        <v>16</v>
      </c>
      <c r="D21" s="20"/>
      <c r="E21" s="20"/>
      <c r="F21" s="20"/>
      <c r="G21" s="20"/>
      <c r="H21" s="20"/>
      <c r="I21" s="20"/>
      <c r="J21" s="20"/>
      <c r="K21" s="20"/>
      <c r="L21" s="20"/>
      <c r="M21" s="20"/>
      <c r="N21" s="20"/>
      <c r="O21" s="20"/>
      <c r="P21" s="20"/>
      <c r="Q21" s="20"/>
      <c r="R21" s="20"/>
      <c r="S21" s="21"/>
    </row>
    <row r="22" spans="2:19" s="18" customFormat="1" ht="18" customHeight="1">
      <c r="C22" s="24" t="s">
        <v>17</v>
      </c>
      <c r="D22" s="20"/>
      <c r="E22" s="20"/>
      <c r="F22" s="20"/>
      <c r="G22" s="20"/>
      <c r="H22" s="20"/>
      <c r="I22" s="20"/>
      <c r="J22" s="20"/>
      <c r="K22" s="20"/>
      <c r="L22" s="20"/>
      <c r="M22" s="20"/>
      <c r="N22" s="20"/>
      <c r="O22" s="20"/>
      <c r="P22" s="20"/>
      <c r="Q22" s="20"/>
      <c r="R22" s="20"/>
      <c r="S22" s="21"/>
    </row>
    <row r="23" spans="2:19" s="18" customFormat="1" ht="18" customHeight="1">
      <c r="C23" s="20"/>
      <c r="D23" s="20"/>
      <c r="E23" s="20"/>
      <c r="F23" s="20"/>
      <c r="G23" s="20"/>
      <c r="H23" s="20"/>
      <c r="I23" s="20"/>
      <c r="J23" s="20"/>
      <c r="K23" s="20"/>
      <c r="L23" s="20"/>
      <c r="M23" s="20"/>
      <c r="N23" s="20"/>
      <c r="O23" s="20"/>
      <c r="P23" s="20"/>
      <c r="Q23" s="20"/>
      <c r="R23" s="20"/>
      <c r="S23" s="21"/>
    </row>
    <row r="24" spans="2:19" s="18" customFormat="1" ht="18" customHeight="1">
      <c r="B24" s="18" t="s">
        <v>18</v>
      </c>
      <c r="C24" s="23" t="s">
        <v>19</v>
      </c>
      <c r="D24" s="20"/>
      <c r="E24" s="20"/>
      <c r="F24" s="20"/>
      <c r="G24" s="20"/>
      <c r="H24" s="20"/>
      <c r="I24" s="20"/>
      <c r="J24" s="20"/>
      <c r="K24" s="20"/>
      <c r="L24" s="20"/>
      <c r="M24" s="20"/>
      <c r="N24" s="20"/>
      <c r="O24" s="20"/>
      <c r="P24" s="20"/>
      <c r="Q24" s="20"/>
      <c r="R24" s="20"/>
      <c r="S24" s="21"/>
    </row>
    <row r="25" spans="2:19" s="18" customFormat="1" ht="18" customHeight="1">
      <c r="C25" s="24" t="s">
        <v>20</v>
      </c>
      <c r="D25" s="20"/>
      <c r="E25" s="20"/>
      <c r="F25" s="20"/>
      <c r="G25" s="20"/>
      <c r="H25" s="20"/>
      <c r="I25" s="20"/>
      <c r="J25" s="20"/>
      <c r="K25" s="20"/>
      <c r="L25" s="20"/>
      <c r="M25" s="20"/>
      <c r="N25" s="20"/>
      <c r="O25" s="20"/>
      <c r="P25" s="20"/>
      <c r="Q25" s="20"/>
      <c r="R25" s="20"/>
      <c r="S25" s="21"/>
    </row>
    <row r="26" spans="2:19" s="18" customFormat="1" ht="18" customHeight="1">
      <c r="C26" s="20"/>
      <c r="D26" s="20"/>
      <c r="E26" s="20"/>
      <c r="F26" s="20"/>
      <c r="G26" s="20"/>
      <c r="H26" s="20"/>
      <c r="I26" s="20"/>
      <c r="J26" s="20"/>
      <c r="K26" s="20"/>
      <c r="L26" s="20"/>
      <c r="M26" s="20"/>
      <c r="N26" s="20"/>
      <c r="O26" s="20"/>
      <c r="P26" s="20"/>
      <c r="Q26" s="20"/>
      <c r="R26" s="20"/>
      <c r="S26" s="21"/>
    </row>
    <row r="27" spans="2:19" s="18" customFormat="1" ht="18" customHeight="1">
      <c r="B27" s="18" t="s">
        <v>21</v>
      </c>
      <c r="C27" s="23" t="s">
        <v>22</v>
      </c>
      <c r="D27" s="20"/>
      <c r="E27" s="20"/>
      <c r="F27" s="20"/>
      <c r="G27" s="20"/>
      <c r="H27" s="20"/>
      <c r="I27" s="20"/>
      <c r="J27" s="20"/>
      <c r="K27" s="20"/>
      <c r="L27" s="20"/>
      <c r="M27" s="20"/>
      <c r="N27" s="20"/>
      <c r="O27" s="20"/>
      <c r="P27" s="20"/>
      <c r="Q27" s="20"/>
      <c r="R27" s="20"/>
      <c r="S27" s="21"/>
    </row>
    <row r="28" spans="2:19" s="18" customFormat="1" ht="18" customHeight="1">
      <c r="C28" s="24" t="s">
        <v>23</v>
      </c>
      <c r="D28" s="20"/>
      <c r="E28" s="20"/>
      <c r="F28" s="20"/>
      <c r="G28" s="20"/>
      <c r="H28" s="20"/>
      <c r="I28" s="20"/>
      <c r="J28" s="20"/>
      <c r="K28" s="20"/>
      <c r="L28" s="20"/>
      <c r="M28" s="20"/>
      <c r="N28" s="20"/>
      <c r="O28" s="20"/>
      <c r="P28" s="20"/>
      <c r="Q28" s="20"/>
      <c r="R28" s="20"/>
      <c r="S28" s="21"/>
    </row>
    <row r="29" spans="2:19" s="18" customFormat="1" ht="18" customHeight="1">
      <c r="C29" s="24"/>
      <c r="D29" s="20"/>
      <c r="E29" s="20"/>
      <c r="F29" s="20"/>
      <c r="G29" s="20"/>
      <c r="H29" s="20"/>
      <c r="I29" s="20"/>
      <c r="J29" s="20"/>
      <c r="K29" s="20"/>
      <c r="L29" s="20"/>
      <c r="M29" s="20"/>
      <c r="N29" s="20"/>
      <c r="O29" s="20"/>
      <c r="P29" s="20"/>
      <c r="Q29" s="20"/>
      <c r="R29" s="20"/>
      <c r="S29" s="21"/>
    </row>
    <row r="30" spans="2:19" s="18" customFormat="1" ht="17.25">
      <c r="B30" s="22" t="s">
        <v>24</v>
      </c>
      <c r="C30" s="18" t="s">
        <v>25</v>
      </c>
    </row>
    <row r="33" spans="1:21" ht="18" thickBot="1">
      <c r="B33" s="15" t="s">
        <v>26</v>
      </c>
    </row>
    <row r="34" spans="1:21" ht="17.100000000000001" customHeight="1">
      <c r="A34" s="4"/>
      <c r="B34" s="5"/>
      <c r="C34" s="5"/>
      <c r="D34" s="5"/>
      <c r="E34" s="5"/>
      <c r="F34" s="5"/>
      <c r="G34" s="5"/>
      <c r="H34" s="5"/>
      <c r="I34" s="5"/>
      <c r="J34" s="5"/>
      <c r="K34" s="5"/>
      <c r="L34" s="5"/>
      <c r="M34" s="5"/>
      <c r="N34" s="5"/>
      <c r="O34" s="5"/>
      <c r="P34" s="5"/>
      <c r="Q34" s="5"/>
      <c r="R34" s="5"/>
      <c r="S34" s="6"/>
    </row>
    <row r="35" spans="1:21" ht="17.100000000000001" customHeight="1">
      <c r="A35" s="7"/>
      <c r="C35" s="1" t="s">
        <v>27</v>
      </c>
      <c r="D35"/>
      <c r="F35" s="9" t="s">
        <v>28</v>
      </c>
      <c r="G35" s="11"/>
      <c r="H35" s="1" t="s">
        <v>29</v>
      </c>
      <c r="I35" s="362">
        <v>0.1</v>
      </c>
      <c r="J35" s="11"/>
      <c r="K35" s="11"/>
      <c r="L35" s="11"/>
      <c r="M35" s="11"/>
      <c r="N35" s="11"/>
      <c r="O35" s="11"/>
      <c r="P35" s="11"/>
      <c r="Q35" s="11"/>
      <c r="R35" s="11"/>
      <c r="S35" s="8"/>
    </row>
    <row r="36" spans="1:21" ht="17.100000000000001" customHeight="1" thickBot="1">
      <c r="A36" s="7"/>
      <c r="S36" s="8"/>
      <c r="T36" s="2"/>
      <c r="U36" s="3"/>
    </row>
    <row r="37" spans="1:21" ht="21.75" customHeight="1" thickBot="1">
      <c r="A37" s="7"/>
      <c r="C37" s="19" t="s">
        <v>30</v>
      </c>
      <c r="H37" s="19" t="s">
        <v>31</v>
      </c>
      <c r="M37" s="19" t="s">
        <v>32</v>
      </c>
      <c r="N37"/>
      <c r="O37"/>
      <c r="P37"/>
      <c r="S37" s="8"/>
    </row>
    <row r="38" spans="1:21" ht="24" customHeight="1">
      <c r="A38" s="7"/>
      <c r="C38" s="1" t="s">
        <v>33</v>
      </c>
      <c r="D38" s="27" t="s">
        <v>34</v>
      </c>
      <c r="E38" t="s">
        <v>35</v>
      </c>
      <c r="F38" s="32" t="s">
        <v>36</v>
      </c>
      <c r="H38" s="1" t="s">
        <v>37</v>
      </c>
      <c r="K38" s="9" t="s">
        <v>38</v>
      </c>
      <c r="L38" s="11"/>
      <c r="M38" s="1" t="s">
        <v>37</v>
      </c>
      <c r="P38" s="550" t="s">
        <v>39</v>
      </c>
      <c r="Q38" s="550"/>
      <c r="R38" s="550"/>
      <c r="S38" s="8"/>
    </row>
    <row r="39" spans="1:21" ht="24" customHeight="1">
      <c r="A39" s="7"/>
      <c r="C39" s="1" t="s">
        <v>40</v>
      </c>
      <c r="D39" s="10">
        <v>1</v>
      </c>
      <c r="E39"/>
      <c r="F39" s="32" t="s">
        <v>41</v>
      </c>
      <c r="H39" s="1" t="s">
        <v>33</v>
      </c>
      <c r="I39" s="27" t="s">
        <v>34</v>
      </c>
      <c r="J39" t="s">
        <v>35</v>
      </c>
      <c r="K39" s="32" t="s">
        <v>42</v>
      </c>
      <c r="M39" s="1" t="s">
        <v>43</v>
      </c>
      <c r="N39" s="9">
        <v>1</v>
      </c>
      <c r="P39" s="551" t="s">
        <v>44</v>
      </c>
      <c r="Q39" s="551"/>
      <c r="R39" s="551"/>
      <c r="S39" s="8"/>
    </row>
    <row r="40" spans="1:21" ht="24" customHeight="1">
      <c r="A40" s="7"/>
      <c r="C40" s="33" t="s">
        <v>45</v>
      </c>
      <c r="D40"/>
      <c r="E40"/>
      <c r="H40" s="1" t="s">
        <v>40</v>
      </c>
      <c r="I40" s="10">
        <v>1</v>
      </c>
      <c r="J40"/>
      <c r="K40" s="32" t="s">
        <v>46</v>
      </c>
      <c r="M40" s="12" t="s">
        <v>47</v>
      </c>
      <c r="N40" s="28" t="s">
        <v>34</v>
      </c>
      <c r="O40" s="1" t="s">
        <v>35</v>
      </c>
      <c r="P40" s="548" t="s">
        <v>48</v>
      </c>
      <c r="Q40" s="548"/>
      <c r="R40" s="548"/>
      <c r="S40" s="8"/>
    </row>
    <row r="41" spans="1:21" ht="24" customHeight="1">
      <c r="A41" s="7"/>
      <c r="H41" s="33" t="s">
        <v>45</v>
      </c>
      <c r="I41"/>
      <c r="J41"/>
      <c r="M41" s="12" t="s">
        <v>49</v>
      </c>
      <c r="N41" s="29" t="s">
        <v>34</v>
      </c>
      <c r="O41" s="1" t="s">
        <v>50</v>
      </c>
      <c r="P41" s="548" t="s">
        <v>48</v>
      </c>
      <c r="Q41" s="548"/>
      <c r="R41" s="548"/>
      <c r="S41" s="8"/>
    </row>
    <row r="42" spans="1:21" ht="24" customHeight="1">
      <c r="A42" s="7"/>
      <c r="I42"/>
      <c r="J42"/>
      <c r="M42" s="1" t="s">
        <v>40</v>
      </c>
      <c r="N42" s="9">
        <v>1</v>
      </c>
      <c r="P42" s="548" t="s">
        <v>51</v>
      </c>
      <c r="Q42" s="548"/>
      <c r="R42" s="548"/>
      <c r="S42" s="8"/>
    </row>
    <row r="43" spans="1:21" ht="24" customHeight="1">
      <c r="A43" s="7"/>
      <c r="I43"/>
      <c r="J43"/>
      <c r="M43" s="33" t="s">
        <v>45</v>
      </c>
      <c r="S43" s="8"/>
    </row>
    <row r="44" spans="1:21" ht="30" customHeight="1">
      <c r="A44" s="7"/>
      <c r="B44" s="355"/>
      <c r="C44" s="356" t="s">
        <v>52</v>
      </c>
      <c r="D44" s="357" t="s">
        <v>53</v>
      </c>
      <c r="E44" s="356"/>
      <c r="F44" s="47"/>
      <c r="G44" s="355"/>
      <c r="H44" s="356" t="s">
        <v>52</v>
      </c>
      <c r="I44" s="357" t="s">
        <v>53</v>
      </c>
      <c r="J44" s="356"/>
      <c r="K44" s="47"/>
      <c r="L44" s="355"/>
      <c r="M44" s="356" t="s">
        <v>52</v>
      </c>
      <c r="N44" s="357" t="s">
        <v>54</v>
      </c>
      <c r="O44" s="356"/>
      <c r="P44" s="357" t="s">
        <v>55</v>
      </c>
      <c r="Q44" s="356"/>
      <c r="S44" s="8"/>
    </row>
    <row r="45" spans="1:21" ht="30" customHeight="1">
      <c r="A45" s="7"/>
      <c r="B45" s="206" t="s">
        <v>56</v>
      </c>
      <c r="C45" s="365" t="s">
        <v>57</v>
      </c>
      <c r="D45" s="366">
        <v>100</v>
      </c>
      <c r="E45" s="367" t="s">
        <v>35</v>
      </c>
      <c r="F45" s="47"/>
      <c r="G45" s="206" t="s">
        <v>56</v>
      </c>
      <c r="H45" s="365" t="s">
        <v>57</v>
      </c>
      <c r="I45" s="366">
        <v>100</v>
      </c>
      <c r="J45" s="367" t="s">
        <v>35</v>
      </c>
      <c r="K45" s="47"/>
      <c r="L45" s="206" t="s">
        <v>56</v>
      </c>
      <c r="M45" s="365" t="s">
        <v>57</v>
      </c>
      <c r="N45" s="366">
        <v>0</v>
      </c>
      <c r="O45" s="367" t="s">
        <v>35</v>
      </c>
      <c r="P45" s="366">
        <v>0</v>
      </c>
      <c r="Q45" s="367" t="s">
        <v>50</v>
      </c>
      <c r="S45" s="8"/>
    </row>
    <row r="46" spans="1:21" ht="30" customHeight="1">
      <c r="A46" s="7"/>
      <c r="B46" s="206" t="s">
        <v>58</v>
      </c>
      <c r="C46" s="365" t="s">
        <v>59</v>
      </c>
      <c r="D46" s="366">
        <v>100</v>
      </c>
      <c r="E46" s="367" t="s">
        <v>35</v>
      </c>
      <c r="G46" s="206" t="s">
        <v>60</v>
      </c>
      <c r="H46" s="365" t="s">
        <v>59</v>
      </c>
      <c r="I46" s="366">
        <v>100</v>
      </c>
      <c r="J46" s="367" t="s">
        <v>35</v>
      </c>
      <c r="L46" s="206" t="s">
        <v>60</v>
      </c>
      <c r="M46" s="365" t="s">
        <v>59</v>
      </c>
      <c r="N46" s="366">
        <v>0</v>
      </c>
      <c r="O46" s="367" t="s">
        <v>35</v>
      </c>
      <c r="P46" s="366">
        <v>0</v>
      </c>
      <c r="Q46" s="367" t="s">
        <v>50</v>
      </c>
      <c r="S46" s="8"/>
    </row>
    <row r="47" spans="1:21" ht="30" customHeight="1">
      <c r="A47" s="7"/>
      <c r="B47" s="369" t="s">
        <v>61</v>
      </c>
      <c r="C47" s="370" t="s">
        <v>62</v>
      </c>
      <c r="D47" s="363">
        <v>100</v>
      </c>
      <c r="E47" s="364" t="s">
        <v>35</v>
      </c>
      <c r="G47" s="369" t="s">
        <v>61</v>
      </c>
      <c r="H47" s="370" t="s">
        <v>62</v>
      </c>
      <c r="I47" s="363">
        <v>100</v>
      </c>
      <c r="J47" s="364" t="s">
        <v>35</v>
      </c>
      <c r="L47" s="369" t="s">
        <v>61</v>
      </c>
      <c r="M47" s="370" t="s">
        <v>62</v>
      </c>
      <c r="N47" s="363">
        <v>0</v>
      </c>
      <c r="O47" s="364" t="s">
        <v>35</v>
      </c>
      <c r="P47" s="363">
        <v>0</v>
      </c>
      <c r="Q47" s="364" t="s">
        <v>50</v>
      </c>
      <c r="S47" s="8"/>
    </row>
    <row r="48" spans="1:21" ht="30" customHeight="1">
      <c r="A48" s="7"/>
      <c r="B48" s="206"/>
      <c r="C48" s="56" t="s">
        <v>63</v>
      </c>
      <c r="D48" s="366">
        <v>100</v>
      </c>
      <c r="E48" s="367" t="s">
        <v>35</v>
      </c>
      <c r="G48" s="206"/>
      <c r="H48" s="56" t="s">
        <v>63</v>
      </c>
      <c r="I48" s="366">
        <v>100</v>
      </c>
      <c r="J48" s="367" t="s">
        <v>35</v>
      </c>
      <c r="L48" s="206"/>
      <c r="M48" s="56" t="s">
        <v>63</v>
      </c>
      <c r="N48" s="366">
        <v>0</v>
      </c>
      <c r="O48" s="367" t="s">
        <v>35</v>
      </c>
      <c r="P48" s="366">
        <v>0</v>
      </c>
      <c r="Q48" s="367" t="s">
        <v>50</v>
      </c>
      <c r="S48" s="8"/>
    </row>
    <row r="49" spans="1:19" ht="30" customHeight="1">
      <c r="A49" s="7"/>
      <c r="B49" s="206"/>
      <c r="C49" s="56" t="s">
        <v>64</v>
      </c>
      <c r="D49" s="366">
        <v>100</v>
      </c>
      <c r="E49" s="367" t="s">
        <v>35</v>
      </c>
      <c r="G49" s="206"/>
      <c r="H49" s="56" t="s">
        <v>64</v>
      </c>
      <c r="I49" s="366">
        <v>100</v>
      </c>
      <c r="J49" s="367" t="s">
        <v>35</v>
      </c>
      <c r="L49" s="206"/>
      <c r="M49" s="56" t="s">
        <v>64</v>
      </c>
      <c r="N49" s="366">
        <v>0</v>
      </c>
      <c r="O49" s="367" t="s">
        <v>35</v>
      </c>
      <c r="P49" s="366">
        <v>0</v>
      </c>
      <c r="Q49" s="367" t="s">
        <v>50</v>
      </c>
      <c r="S49" s="8"/>
    </row>
    <row r="50" spans="1:19" ht="30" customHeight="1">
      <c r="A50" s="7"/>
      <c r="B50" s="206"/>
      <c r="C50" s="56" t="s">
        <v>65</v>
      </c>
      <c r="D50" s="366">
        <v>100</v>
      </c>
      <c r="E50" s="367" t="s">
        <v>35</v>
      </c>
      <c r="G50" s="206"/>
      <c r="H50" s="56" t="s">
        <v>65</v>
      </c>
      <c r="I50" s="366">
        <v>100</v>
      </c>
      <c r="J50" s="367" t="s">
        <v>35</v>
      </c>
      <c r="L50" s="206"/>
      <c r="M50" s="56" t="s">
        <v>65</v>
      </c>
      <c r="N50" s="366">
        <v>0</v>
      </c>
      <c r="O50" s="367" t="s">
        <v>35</v>
      </c>
      <c r="P50" s="366">
        <v>0</v>
      </c>
      <c r="Q50" s="367" t="s">
        <v>50</v>
      </c>
      <c r="S50" s="8"/>
    </row>
    <row r="51" spans="1:19" ht="30" customHeight="1">
      <c r="A51" s="7"/>
      <c r="B51" s="206"/>
      <c r="C51" s="56"/>
      <c r="D51" s="371"/>
      <c r="E51" s="372"/>
      <c r="G51" s="206"/>
      <c r="H51" s="56"/>
      <c r="I51" s="377">
        <v>100</v>
      </c>
      <c r="J51" s="367" t="s">
        <v>35</v>
      </c>
      <c r="L51" s="206"/>
      <c r="M51" s="56"/>
      <c r="N51" s="377">
        <v>0</v>
      </c>
      <c r="O51" s="367" t="s">
        <v>35</v>
      </c>
      <c r="P51" s="377">
        <v>0</v>
      </c>
      <c r="Q51" s="367" t="s">
        <v>50</v>
      </c>
      <c r="R51" s="47"/>
      <c r="S51" s="48"/>
    </row>
    <row r="52" spans="1:19" ht="30" customHeight="1">
      <c r="A52" s="7"/>
      <c r="B52" s="206"/>
      <c r="C52" s="56" t="s">
        <v>66</v>
      </c>
      <c r="D52" s="371"/>
      <c r="E52" s="372"/>
      <c r="G52" s="206"/>
      <c r="H52" s="56" t="s">
        <v>66</v>
      </c>
      <c r="I52" s="377">
        <v>100</v>
      </c>
      <c r="J52" s="367" t="s">
        <v>35</v>
      </c>
      <c r="L52" s="206"/>
      <c r="M52" s="56" t="s">
        <v>66</v>
      </c>
      <c r="N52" s="377">
        <v>0</v>
      </c>
      <c r="O52" s="367" t="s">
        <v>35</v>
      </c>
      <c r="P52" s="377">
        <v>0</v>
      </c>
      <c r="Q52" s="367" t="s">
        <v>50</v>
      </c>
      <c r="S52" s="8"/>
    </row>
    <row r="53" spans="1:19" ht="30" customHeight="1">
      <c r="A53" s="7"/>
      <c r="B53" s="373"/>
      <c r="C53" s="374" t="s">
        <v>67</v>
      </c>
      <c r="D53" s="375"/>
      <c r="E53" s="376"/>
      <c r="G53" s="373"/>
      <c r="H53" s="374" t="s">
        <v>68</v>
      </c>
      <c r="I53" s="378">
        <v>100</v>
      </c>
      <c r="J53" s="368" t="s">
        <v>35</v>
      </c>
      <c r="L53" s="373"/>
      <c r="M53" s="374" t="s">
        <v>68</v>
      </c>
      <c r="N53" s="378">
        <v>0</v>
      </c>
      <c r="O53" s="368" t="s">
        <v>35</v>
      </c>
      <c r="P53" s="378">
        <v>0</v>
      </c>
      <c r="Q53" s="368" t="s">
        <v>50</v>
      </c>
      <c r="S53" s="8"/>
    </row>
    <row r="54" spans="1:19" ht="30" customHeight="1" thickBot="1">
      <c r="A54" s="13"/>
      <c r="B54" s="14"/>
      <c r="C54" s="14"/>
      <c r="D54" s="14"/>
      <c r="E54" s="14"/>
      <c r="F54" s="14"/>
      <c r="G54" s="14"/>
      <c r="H54" s="14"/>
      <c r="I54" s="14"/>
      <c r="J54" s="14"/>
      <c r="K54" s="14"/>
      <c r="L54" s="31"/>
      <c r="M54" s="31"/>
      <c r="N54" s="14"/>
      <c r="O54" s="14"/>
      <c r="P54" s="14"/>
      <c r="Q54" s="14"/>
      <c r="R54" s="14"/>
      <c r="S54" s="30"/>
    </row>
    <row r="68" spans="1:19" s="47" customFormat="1">
      <c r="A68" s="1"/>
      <c r="B68" s="1"/>
      <c r="C68" s="1"/>
      <c r="D68" s="1"/>
      <c r="E68" s="1"/>
      <c r="F68" s="1"/>
      <c r="G68" s="1"/>
      <c r="H68" s="1"/>
      <c r="I68" s="1"/>
      <c r="J68" s="1"/>
      <c r="K68" s="1"/>
      <c r="L68" s="1"/>
      <c r="M68" s="1"/>
      <c r="N68" s="1"/>
      <c r="O68" s="1"/>
      <c r="P68" s="1"/>
      <c r="Q68" s="1"/>
      <c r="R68" s="1"/>
      <c r="S68" s="1"/>
    </row>
  </sheetData>
  <mergeCells count="7">
    <mergeCell ref="P41:R41"/>
    <mergeCell ref="P42:R42"/>
    <mergeCell ref="C12:K13"/>
    <mergeCell ref="P38:R38"/>
    <mergeCell ref="P39:R39"/>
    <mergeCell ref="P40:R40"/>
    <mergeCell ref="C15:D15"/>
  </mergeCells>
  <phoneticPr fontId="6"/>
  <dataValidations count="1">
    <dataValidation type="list" allowBlank="1" showInputMessage="1" showErrorMessage="1" sqref="I35" xr:uid="{00000000-0002-0000-0000-000000000000}">
      <formula1>"8%,10%"</formula1>
    </dataValidation>
  </dataValidations>
  <pageMargins left="0.89" right="0.39370078740157483" top="0.47" bottom="0.21" header="0.51181102362204722" footer="0.51181102362204722"/>
  <pageSetup paperSize="8"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T83"/>
  <sheetViews>
    <sheetView tabSelected="1" view="pageBreakPreview" zoomScale="60" zoomScaleNormal="50" workbookViewId="0"/>
  </sheetViews>
  <sheetFormatPr defaultColWidth="9" defaultRowHeight="18" customHeight="1"/>
  <cols>
    <col min="1" max="2" width="5.5" style="36" customWidth="1"/>
    <col min="3" max="3" width="26.5" style="36" customWidth="1"/>
    <col min="4" max="4" width="16.5" style="36" customWidth="1"/>
    <col min="5" max="5" width="12.5" style="36" customWidth="1"/>
    <col min="6" max="7" width="4.5" style="36" customWidth="1"/>
    <col min="8" max="8" width="16.5" style="36" customWidth="1"/>
    <col min="9" max="9" width="12.5" style="66" customWidth="1"/>
    <col min="10" max="11" width="4.5" style="66" customWidth="1"/>
    <col min="12" max="12" width="1.5" style="36" customWidth="1"/>
    <col min="13" max="14" width="5.5" style="36" customWidth="1"/>
    <col min="15" max="15" width="26.5" style="36" customWidth="1"/>
    <col min="16" max="16" width="16.5" style="36" customWidth="1"/>
    <col min="17" max="17" width="12.5" style="36" customWidth="1"/>
    <col min="18" max="19" width="4.5" style="36" customWidth="1"/>
    <col min="20" max="20" width="16.5" style="36" customWidth="1"/>
    <col min="21" max="21" width="12.5" style="66" customWidth="1"/>
    <col min="22" max="23" width="4.5" style="66" customWidth="1"/>
    <col min="24" max="24" width="0.875" style="64" customWidth="1"/>
    <col min="25" max="26" width="5.5" style="36" customWidth="1"/>
    <col min="27" max="27" width="30.5" style="36" customWidth="1"/>
    <col min="28" max="28" width="24.5" style="36" customWidth="1"/>
    <col min="29" max="29" width="15.5" style="36" customWidth="1"/>
    <col min="30" max="31" width="5.5" style="36" customWidth="1"/>
    <col min="32" max="32" width="12.5" style="36" customWidth="1"/>
    <col min="33" max="34" width="5.5" style="36" customWidth="1"/>
    <col min="35" max="35" width="30.5" style="36" customWidth="1"/>
    <col min="36" max="36" width="24.5" style="36" customWidth="1"/>
    <col min="37" max="37" width="15.5" style="36" customWidth="1"/>
    <col min="38" max="39" width="5.5" style="36" customWidth="1"/>
    <col min="40" max="40" width="6.5" style="36" customWidth="1"/>
    <col min="41" max="16384" width="9" style="36"/>
  </cols>
  <sheetData>
    <row r="1" spans="1:46" ht="18" customHeight="1">
      <c r="A1" s="34"/>
      <c r="B1" s="77"/>
      <c r="C1" s="77"/>
      <c r="D1" s="77"/>
      <c r="E1" s="77"/>
      <c r="F1" s="77"/>
      <c r="G1" s="77"/>
      <c r="H1" s="77"/>
      <c r="I1" s="65"/>
      <c r="J1" s="65"/>
      <c r="K1" s="65"/>
      <c r="L1" s="77"/>
      <c r="M1" s="77"/>
      <c r="N1" s="77"/>
      <c r="O1" s="77"/>
      <c r="P1" s="77"/>
      <c r="Q1" s="77"/>
      <c r="R1" s="77"/>
      <c r="S1" s="77"/>
      <c r="T1" t="s">
        <v>69</v>
      </c>
      <c r="U1" s="65"/>
      <c r="V1" s="65"/>
      <c r="W1" s="65"/>
      <c r="X1" s="24"/>
      <c r="Y1" s="35"/>
      <c r="Z1" s="77"/>
      <c r="AA1" s="77"/>
      <c r="AB1" s="77"/>
      <c r="AC1" s="77"/>
      <c r="AD1" s="77"/>
      <c r="AE1" s="77"/>
      <c r="AF1" s="77"/>
      <c r="AG1" s="77"/>
      <c r="AH1" s="77"/>
      <c r="AI1" s="77"/>
      <c r="AJ1" s="77"/>
      <c r="AK1" s="77"/>
      <c r="AL1" s="77"/>
      <c r="AM1" s="77"/>
      <c r="AN1" s="35"/>
      <c r="AO1" s="35"/>
      <c r="AP1" s="35"/>
      <c r="AQ1" s="35"/>
      <c r="AR1" s="35"/>
      <c r="AS1" s="35"/>
      <c r="AT1" s="35"/>
    </row>
    <row r="2" spans="1:46" ht="18" customHeight="1">
      <c r="A2" s="34"/>
      <c r="B2" s="77"/>
      <c r="C2" s="77"/>
      <c r="D2" s="77"/>
      <c r="E2" s="77"/>
      <c r="F2" s="77"/>
      <c r="G2" s="77"/>
      <c r="H2" s="77"/>
      <c r="I2" s="65"/>
      <c r="J2" s="65"/>
      <c r="K2" s="65"/>
      <c r="L2" s="77"/>
      <c r="M2" s="77"/>
      <c r="N2" s="77"/>
      <c r="O2" s="77"/>
      <c r="P2" s="77"/>
      <c r="Q2" s="77"/>
      <c r="R2" s="77"/>
      <c r="S2" s="77"/>
      <c r="T2" s="77"/>
      <c r="U2" s="65"/>
      <c r="V2" s="65"/>
      <c r="W2" s="65"/>
      <c r="X2" s="182"/>
      <c r="Y2" s="37"/>
      <c r="Z2" s="77"/>
      <c r="AA2" s="77"/>
      <c r="AB2" s="77"/>
      <c r="AC2" s="77"/>
      <c r="AD2" s="77"/>
      <c r="AE2" s="77"/>
      <c r="AF2" s="77"/>
      <c r="AG2" s="77"/>
      <c r="AH2" s="77"/>
      <c r="AI2" s="77"/>
      <c r="AJ2" s="77"/>
      <c r="AK2" s="465"/>
      <c r="AL2" s="40"/>
      <c r="AM2" s="77"/>
      <c r="AN2" s="35"/>
      <c r="AO2" s="35"/>
      <c r="AP2" s="35"/>
      <c r="AQ2" s="35"/>
      <c r="AR2" s="35"/>
      <c r="AS2" s="35"/>
      <c r="AT2" s="35"/>
    </row>
    <row r="3" spans="1:46" ht="36.75" customHeight="1">
      <c r="A3" s="34"/>
      <c r="B3" s="77"/>
      <c r="C3" s="77"/>
      <c r="D3" s="77"/>
      <c r="E3" s="77"/>
      <c r="F3" s="77"/>
      <c r="G3" s="77"/>
      <c r="H3" s="77"/>
      <c r="I3" s="65"/>
      <c r="J3" s="65"/>
      <c r="K3" s="65"/>
      <c r="L3" s="77"/>
      <c r="M3" s="77"/>
      <c r="N3" s="34"/>
      <c r="O3" s="77"/>
      <c r="P3" s="77"/>
      <c r="Q3" s="77"/>
      <c r="R3" s="77"/>
      <c r="S3" s="77"/>
      <c r="T3" s="77"/>
      <c r="U3" s="65"/>
      <c r="V3" s="65"/>
      <c r="W3" s="65"/>
      <c r="X3" s="24"/>
      <c r="Y3" s="35"/>
      <c r="Z3" s="38"/>
      <c r="AA3" s="38"/>
      <c r="AB3" s="38"/>
      <c r="AC3" s="38"/>
      <c r="AD3" s="38"/>
      <c r="AE3" s="38"/>
      <c r="AF3" s="38"/>
      <c r="AG3" s="38"/>
      <c r="AH3" s="38"/>
      <c r="AI3" s="38"/>
      <c r="AJ3" s="38"/>
      <c r="AK3" s="77"/>
      <c r="AL3" s="77"/>
      <c r="AM3" s="77"/>
      <c r="AN3" s="35"/>
      <c r="AO3" s="35"/>
      <c r="AP3" s="35"/>
      <c r="AQ3" s="35"/>
      <c r="AR3" s="35"/>
      <c r="AS3" s="35"/>
      <c r="AT3" s="35"/>
    </row>
    <row r="4" spans="1:46" ht="30" customHeight="1" thickBot="1">
      <c r="A4" s="560" t="s">
        <v>70</v>
      </c>
      <c r="B4" s="560"/>
      <c r="C4" s="560"/>
      <c r="D4" s="560"/>
      <c r="E4" s="560"/>
      <c r="F4" s="560"/>
      <c r="G4" s="560"/>
      <c r="H4" s="560"/>
      <c r="I4" s="560"/>
      <c r="J4" s="560"/>
      <c r="K4" s="560"/>
      <c r="L4" s="560"/>
      <c r="M4" s="560"/>
      <c r="N4" s="560"/>
      <c r="O4" s="560"/>
      <c r="P4" s="560"/>
      <c r="Q4" s="560"/>
      <c r="R4" s="560"/>
      <c r="S4" s="560"/>
      <c r="T4" s="560"/>
      <c r="U4" s="560"/>
      <c r="V4" s="560"/>
      <c r="W4" s="560"/>
      <c r="X4" s="24"/>
      <c r="Y4" s="77"/>
      <c r="Z4" s="77"/>
      <c r="AA4" s="77"/>
      <c r="AB4" s="77"/>
      <c r="AC4" s="77"/>
      <c r="AD4" s="77"/>
      <c r="AE4" s="77"/>
      <c r="AF4" s="77"/>
      <c r="AG4" s="77"/>
      <c r="AH4" s="77"/>
      <c r="AI4" s="77"/>
      <c r="AJ4" s="77"/>
      <c r="AK4" s="77"/>
      <c r="AL4" s="77"/>
      <c r="AM4" s="77"/>
      <c r="AN4" s="35"/>
      <c r="AO4" s="35"/>
      <c r="AP4" s="35"/>
      <c r="AQ4" s="35"/>
      <c r="AR4" s="35"/>
      <c r="AS4" s="35"/>
      <c r="AT4" s="35"/>
    </row>
    <row r="5" spans="1:46" ht="26.1" customHeight="1">
      <c r="A5" s="207" t="s">
        <v>60</v>
      </c>
      <c r="B5" s="208"/>
      <c r="C5" s="208"/>
      <c r="D5" s="566" t="s">
        <v>71</v>
      </c>
      <c r="E5" s="562"/>
      <c r="F5" s="562"/>
      <c r="G5" s="567"/>
      <c r="H5" s="561" t="s">
        <v>72</v>
      </c>
      <c r="I5" s="562"/>
      <c r="J5" s="562"/>
      <c r="K5" s="563"/>
      <c r="L5" s="74"/>
      <c r="M5" s="207" t="s">
        <v>60</v>
      </c>
      <c r="N5" s="208"/>
      <c r="O5" s="208"/>
      <c r="P5" s="566" t="s">
        <v>73</v>
      </c>
      <c r="Q5" s="562"/>
      <c r="R5" s="562"/>
      <c r="S5" s="567"/>
      <c r="T5" s="561" t="s">
        <v>74</v>
      </c>
      <c r="U5" s="564"/>
      <c r="V5" s="564"/>
      <c r="W5" s="565"/>
      <c r="Y5" s="269" t="s">
        <v>75</v>
      </c>
      <c r="Z5" s="270"/>
      <c r="AA5" s="484"/>
      <c r="AB5" s="458" t="s">
        <v>76</v>
      </c>
      <c r="AC5" s="459"/>
      <c r="AD5" s="459"/>
      <c r="AE5" s="260" t="s">
        <v>77</v>
      </c>
      <c r="AF5" s="51"/>
      <c r="AG5" s="302" t="s">
        <v>78</v>
      </c>
      <c r="AH5" s="303"/>
      <c r="AI5" s="303"/>
      <c r="AJ5" s="437" t="s">
        <v>79</v>
      </c>
      <c r="AK5" s="289"/>
      <c r="AL5" s="289"/>
      <c r="AM5" s="260" t="s">
        <v>80</v>
      </c>
      <c r="AN5" s="35"/>
      <c r="AO5" s="35"/>
      <c r="AP5" s="35"/>
      <c r="AQ5" s="35"/>
      <c r="AR5" s="35"/>
      <c r="AS5" s="35"/>
      <c r="AT5" s="35"/>
    </row>
    <row r="6" spans="1:46" s="21" customFormat="1" ht="26.1" customHeight="1" thickBot="1">
      <c r="A6" s="209"/>
      <c r="B6" s="180"/>
      <c r="C6" s="180"/>
      <c r="D6" s="553" t="s">
        <v>81</v>
      </c>
      <c r="E6" s="554"/>
      <c r="F6" s="554"/>
      <c r="G6" s="555"/>
      <c r="H6" s="556" t="s">
        <v>82</v>
      </c>
      <c r="I6" s="554"/>
      <c r="J6" s="554"/>
      <c r="K6" s="559"/>
      <c r="M6" s="209"/>
      <c r="N6" s="181"/>
      <c r="O6" s="181"/>
      <c r="P6" s="553" t="s">
        <v>81</v>
      </c>
      <c r="Q6" s="554"/>
      <c r="R6" s="554"/>
      <c r="S6" s="555"/>
      <c r="T6" s="556" t="s">
        <v>83</v>
      </c>
      <c r="U6" s="557"/>
      <c r="V6" s="557"/>
      <c r="W6" s="558"/>
      <c r="X6" s="64"/>
      <c r="Y6" s="382"/>
      <c r="Z6" s="150"/>
      <c r="AA6" s="71" t="s">
        <v>84</v>
      </c>
      <c r="AB6" s="266" t="s">
        <v>85</v>
      </c>
      <c r="AC6" s="71" t="s">
        <v>86</v>
      </c>
      <c r="AD6" s="71"/>
      <c r="AE6" s="330"/>
      <c r="AF6" s="150"/>
      <c r="AG6" s="304"/>
      <c r="AH6" s="20"/>
      <c r="AI6" s="239" t="s">
        <v>84</v>
      </c>
      <c r="AJ6" s="251" t="s">
        <v>85</v>
      </c>
      <c r="AK6" s="239" t="s">
        <v>86</v>
      </c>
      <c r="AL6" s="71"/>
      <c r="AM6" s="330"/>
      <c r="AN6" s="20"/>
      <c r="AO6" s="20"/>
      <c r="AP6" s="20"/>
      <c r="AQ6" s="20"/>
      <c r="AR6" s="20"/>
      <c r="AS6" s="20"/>
      <c r="AT6" s="20"/>
    </row>
    <row r="7" spans="1:46" ht="26.1" customHeight="1" thickBot="1">
      <c r="A7" s="383"/>
      <c r="B7" s="384"/>
      <c r="C7" s="385" t="s">
        <v>84</v>
      </c>
      <c r="D7" s="386" t="s">
        <v>85</v>
      </c>
      <c r="E7" s="385" t="s">
        <v>86</v>
      </c>
      <c r="F7" s="385"/>
      <c r="G7" s="387"/>
      <c r="H7" s="388" t="s">
        <v>85</v>
      </c>
      <c r="I7" s="385" t="s">
        <v>86</v>
      </c>
      <c r="J7" s="385"/>
      <c r="K7" s="389"/>
      <c r="L7" s="74"/>
      <c r="M7" s="243"/>
      <c r="N7" s="239"/>
      <c r="O7" s="239" t="s">
        <v>84</v>
      </c>
      <c r="P7" s="266" t="s">
        <v>85</v>
      </c>
      <c r="Q7" s="71" t="s">
        <v>86</v>
      </c>
      <c r="R7" s="71"/>
      <c r="S7" s="92"/>
      <c r="T7" s="329" t="s">
        <v>85</v>
      </c>
      <c r="U7" s="71" t="s">
        <v>86</v>
      </c>
      <c r="V7" s="71"/>
      <c r="W7" s="244"/>
      <c r="X7" s="24"/>
      <c r="Y7" s="333">
        <v>22</v>
      </c>
      <c r="Z7" s="435">
        <v>50</v>
      </c>
      <c r="AA7" s="262" t="s">
        <v>87</v>
      </c>
      <c r="AB7" s="267" t="s">
        <v>88</v>
      </c>
      <c r="AC7" s="334">
        <v>68300</v>
      </c>
      <c r="AD7" s="334" t="s">
        <v>89</v>
      </c>
      <c r="AE7" s="248"/>
      <c r="AF7" s="38"/>
      <c r="AG7" s="418">
        <v>17</v>
      </c>
      <c r="AH7" s="411">
        <v>60</v>
      </c>
      <c r="AI7" s="419" t="s">
        <v>90</v>
      </c>
      <c r="AJ7" s="507" t="s">
        <v>91</v>
      </c>
      <c r="AK7" s="452">
        <v>39700</v>
      </c>
      <c r="AL7" s="452"/>
      <c r="AM7" s="441"/>
      <c r="AN7" s="35"/>
      <c r="AO7" s="35"/>
      <c r="AP7" s="35"/>
      <c r="AQ7" s="35"/>
      <c r="AR7" s="35"/>
      <c r="AS7" s="35"/>
      <c r="AT7" s="35"/>
    </row>
    <row r="8" spans="1:46" ht="26.1" customHeight="1">
      <c r="A8" s="215">
        <v>21</v>
      </c>
      <c r="B8" s="245">
        <v>45</v>
      </c>
      <c r="C8" s="262" t="s">
        <v>92</v>
      </c>
      <c r="D8" s="267" t="s">
        <v>93</v>
      </c>
      <c r="E8" s="433">
        <v>73100</v>
      </c>
      <c r="F8" s="537"/>
      <c r="G8" s="412"/>
      <c r="H8" s="494"/>
      <c r="I8" s="433" t="s">
        <v>94</v>
      </c>
      <c r="J8" s="537"/>
      <c r="K8" s="413"/>
      <c r="L8" s="49"/>
      <c r="M8" s="241">
        <v>15</v>
      </c>
      <c r="N8" s="245">
        <v>55</v>
      </c>
      <c r="O8" s="262" t="s">
        <v>95</v>
      </c>
      <c r="P8" s="267" t="s">
        <v>96</v>
      </c>
      <c r="Q8" s="432">
        <v>27500</v>
      </c>
      <c r="R8" s="242"/>
      <c r="S8" s="246"/>
      <c r="T8" s="498" t="s">
        <v>97</v>
      </c>
      <c r="U8" s="423">
        <v>26700</v>
      </c>
      <c r="V8" s="247"/>
      <c r="W8" s="440" t="s">
        <v>98</v>
      </c>
      <c r="X8" s="24"/>
      <c r="Y8" s="436">
        <v>21</v>
      </c>
      <c r="Z8" s="151">
        <v>50</v>
      </c>
      <c r="AA8" s="100" t="s">
        <v>99</v>
      </c>
      <c r="AB8" s="256" t="s">
        <v>100</v>
      </c>
      <c r="AC8" s="127">
        <v>67800</v>
      </c>
      <c r="AD8" s="127"/>
      <c r="AE8" s="211"/>
      <c r="AF8" s="38"/>
      <c r="AG8" s="222">
        <v>16</v>
      </c>
      <c r="AH8" s="54">
        <v>70</v>
      </c>
      <c r="AI8" s="107" t="s">
        <v>101</v>
      </c>
      <c r="AJ8" s="502" t="s">
        <v>102</v>
      </c>
      <c r="AK8" s="454">
        <v>34100</v>
      </c>
      <c r="AL8" s="457"/>
      <c r="AM8" s="442"/>
      <c r="AN8" s="35"/>
      <c r="AO8" s="35"/>
      <c r="AP8" s="35"/>
      <c r="AQ8" s="35"/>
      <c r="AR8" s="35"/>
      <c r="AS8" s="35"/>
      <c r="AT8" s="35"/>
    </row>
    <row r="9" spans="1:46" ht="26.1" customHeight="1">
      <c r="A9" s="210">
        <v>19</v>
      </c>
      <c r="B9" s="142">
        <v>35</v>
      </c>
      <c r="C9" s="102" t="s">
        <v>103</v>
      </c>
      <c r="D9" s="253" t="s">
        <v>104</v>
      </c>
      <c r="E9" s="434">
        <v>86500</v>
      </c>
      <c r="F9" s="532" t="s">
        <v>89</v>
      </c>
      <c r="G9" s="414"/>
      <c r="H9" s="495"/>
      <c r="I9" s="434" t="s">
        <v>94</v>
      </c>
      <c r="J9" s="532"/>
      <c r="K9" s="240"/>
      <c r="L9" s="52"/>
      <c r="M9" s="212"/>
      <c r="N9" s="147"/>
      <c r="O9" s="103" t="s">
        <v>105</v>
      </c>
      <c r="P9" s="254" t="s">
        <v>106</v>
      </c>
      <c r="Q9" s="424">
        <v>31700</v>
      </c>
      <c r="R9" s="131"/>
      <c r="S9" s="117"/>
      <c r="T9" s="188"/>
      <c r="U9" s="496" t="s">
        <v>94</v>
      </c>
      <c r="V9" s="96"/>
      <c r="W9" s="213"/>
      <c r="X9" s="24"/>
      <c r="Y9" s="271">
        <v>20</v>
      </c>
      <c r="Z9" s="156">
        <v>50</v>
      </c>
      <c r="AA9" s="102" t="s">
        <v>107</v>
      </c>
      <c r="AB9" s="253" t="s">
        <v>108</v>
      </c>
      <c r="AC9" s="123">
        <v>47100</v>
      </c>
      <c r="AD9" s="123" t="s">
        <v>89</v>
      </c>
      <c r="AE9" s="214"/>
      <c r="AF9" s="38"/>
      <c r="AG9" s="222"/>
      <c r="AH9" s="53">
        <v>75</v>
      </c>
      <c r="AI9" s="105" t="s">
        <v>109</v>
      </c>
      <c r="AJ9" s="502" t="s">
        <v>110</v>
      </c>
      <c r="AK9" s="454">
        <v>33500</v>
      </c>
      <c r="AL9" s="464"/>
      <c r="AM9" s="315"/>
      <c r="AN9" s="35"/>
      <c r="AO9" s="35"/>
      <c r="AP9" s="61"/>
      <c r="AQ9" s="35"/>
      <c r="AR9" s="35"/>
      <c r="AS9" s="35"/>
      <c r="AT9" s="35"/>
    </row>
    <row r="10" spans="1:46" ht="26.1" customHeight="1">
      <c r="A10" s="215"/>
      <c r="B10" s="146"/>
      <c r="C10" s="101" t="s">
        <v>111</v>
      </c>
      <c r="D10" s="255" t="s">
        <v>112</v>
      </c>
      <c r="E10" s="429">
        <v>91900</v>
      </c>
      <c r="F10" s="132" t="s">
        <v>89</v>
      </c>
      <c r="G10" s="115"/>
      <c r="H10" s="189"/>
      <c r="I10" s="429" t="s">
        <v>94</v>
      </c>
      <c r="J10" s="132"/>
      <c r="K10" s="217"/>
      <c r="L10" s="71"/>
      <c r="M10" s="212"/>
      <c r="N10" s="147"/>
      <c r="O10" s="101" t="s">
        <v>113</v>
      </c>
      <c r="P10" s="255" t="s">
        <v>114</v>
      </c>
      <c r="Q10" s="429">
        <v>32800</v>
      </c>
      <c r="R10" s="132"/>
      <c r="S10" s="118"/>
      <c r="T10" s="189"/>
      <c r="U10" s="425" t="s">
        <v>94</v>
      </c>
      <c r="V10" s="133"/>
      <c r="W10" s="219"/>
      <c r="X10" s="24"/>
      <c r="Y10" s="321"/>
      <c r="Z10" s="152"/>
      <c r="AA10" s="101" t="s">
        <v>115</v>
      </c>
      <c r="AB10" s="255" t="s">
        <v>116</v>
      </c>
      <c r="AC10" s="124">
        <v>59300</v>
      </c>
      <c r="AD10" s="124"/>
      <c r="AE10" s="217"/>
      <c r="AF10" s="38"/>
      <c r="AG10" s="222"/>
      <c r="AH10" s="53">
        <v>85</v>
      </c>
      <c r="AI10" s="105" t="s">
        <v>117</v>
      </c>
      <c r="AJ10" s="504" t="s">
        <v>118</v>
      </c>
      <c r="AK10" s="456">
        <v>31000</v>
      </c>
      <c r="AL10" s="456"/>
      <c r="AM10" s="308"/>
      <c r="AN10" s="35"/>
      <c r="AO10" s="35"/>
      <c r="AP10" s="61"/>
      <c r="AQ10" s="35"/>
      <c r="AR10" s="35"/>
      <c r="AS10" s="35"/>
      <c r="AT10" s="35"/>
    </row>
    <row r="11" spans="1:46" ht="26.1" customHeight="1">
      <c r="A11" s="212"/>
      <c r="B11" s="141">
        <v>40</v>
      </c>
      <c r="C11" s="101" t="s">
        <v>119</v>
      </c>
      <c r="D11" s="255" t="s">
        <v>120</v>
      </c>
      <c r="E11" s="429">
        <v>79500</v>
      </c>
      <c r="F11" s="132" t="s">
        <v>89</v>
      </c>
      <c r="G11" s="115"/>
      <c r="H11" s="189"/>
      <c r="I11" s="429" t="s">
        <v>94</v>
      </c>
      <c r="J11" s="132"/>
      <c r="K11" s="217"/>
      <c r="L11" s="49"/>
      <c r="M11" s="227"/>
      <c r="N11" s="142">
        <v>60</v>
      </c>
      <c r="O11" s="102" t="s">
        <v>121</v>
      </c>
      <c r="P11" s="253" t="s">
        <v>122</v>
      </c>
      <c r="Q11" s="427">
        <v>25700</v>
      </c>
      <c r="R11" s="129"/>
      <c r="S11" s="113"/>
      <c r="T11" s="125" t="s">
        <v>123</v>
      </c>
      <c r="U11" s="427">
        <v>23600</v>
      </c>
      <c r="V11" s="129"/>
      <c r="W11" s="214" t="s">
        <v>98</v>
      </c>
      <c r="X11" s="24"/>
      <c r="Y11" s="321"/>
      <c r="Z11" s="158">
        <v>55</v>
      </c>
      <c r="AA11" s="103" t="s">
        <v>124</v>
      </c>
      <c r="AB11" s="415" t="s">
        <v>125</v>
      </c>
      <c r="AC11" s="153">
        <v>49300</v>
      </c>
      <c r="AD11" s="153"/>
      <c r="AE11" s="214"/>
      <c r="AF11" s="38"/>
      <c r="AG11" s="293"/>
      <c r="AH11" s="85"/>
      <c r="AI11" s="106" t="s">
        <v>126</v>
      </c>
      <c r="AJ11" s="508" t="s">
        <v>127</v>
      </c>
      <c r="AK11" s="463">
        <v>32500</v>
      </c>
      <c r="AL11" s="463"/>
      <c r="AM11" s="313"/>
      <c r="AN11" s="35"/>
      <c r="AO11" s="35"/>
      <c r="AP11" s="61"/>
      <c r="AQ11" s="35"/>
      <c r="AR11" s="35"/>
      <c r="AS11" s="35"/>
      <c r="AT11" s="35"/>
    </row>
    <row r="12" spans="1:46" ht="26.1" customHeight="1">
      <c r="A12" s="212"/>
      <c r="B12" s="142">
        <v>45</v>
      </c>
      <c r="C12" s="102" t="s">
        <v>128</v>
      </c>
      <c r="D12" s="253" t="s">
        <v>129</v>
      </c>
      <c r="E12" s="427">
        <v>61200</v>
      </c>
      <c r="F12" s="129"/>
      <c r="G12" s="113"/>
      <c r="H12" s="197"/>
      <c r="I12" s="427" t="s">
        <v>94</v>
      </c>
      <c r="J12" s="129"/>
      <c r="K12" s="214"/>
      <c r="L12" s="49"/>
      <c r="M12" s="227"/>
      <c r="N12" s="144"/>
      <c r="O12" s="103" t="s">
        <v>130</v>
      </c>
      <c r="P12" s="254" t="s">
        <v>131</v>
      </c>
      <c r="Q12" s="424">
        <v>29800</v>
      </c>
      <c r="R12" s="131"/>
      <c r="S12" s="117"/>
      <c r="T12" s="135" t="s">
        <v>132</v>
      </c>
      <c r="U12" s="424">
        <v>28800</v>
      </c>
      <c r="V12" s="131"/>
      <c r="W12" s="213" t="s">
        <v>98</v>
      </c>
      <c r="X12" s="24"/>
      <c r="Y12" s="321"/>
      <c r="Z12" s="152"/>
      <c r="AA12" s="101" t="s">
        <v>133</v>
      </c>
      <c r="AB12" s="255" t="s">
        <v>134</v>
      </c>
      <c r="AC12" s="124">
        <v>55700</v>
      </c>
      <c r="AD12" s="124" t="s">
        <v>89</v>
      </c>
      <c r="AE12" s="217"/>
      <c r="AF12" s="38"/>
      <c r="AG12" s="274">
        <v>15</v>
      </c>
      <c r="AH12" s="186">
        <v>65</v>
      </c>
      <c r="AI12" s="109" t="s">
        <v>135</v>
      </c>
      <c r="AJ12" s="502" t="s">
        <v>136</v>
      </c>
      <c r="AK12" s="454">
        <v>35400</v>
      </c>
      <c r="AL12" s="464"/>
      <c r="AM12" s="308"/>
      <c r="AN12" s="35"/>
      <c r="AO12" s="35"/>
      <c r="AP12" s="61"/>
      <c r="AQ12" s="35"/>
      <c r="AR12" s="35"/>
      <c r="AS12" s="35"/>
      <c r="AT12" s="35"/>
    </row>
    <row r="13" spans="1:46" ht="26.1" customHeight="1">
      <c r="A13" s="212"/>
      <c r="B13" s="141"/>
      <c r="C13" s="103" t="s">
        <v>137</v>
      </c>
      <c r="D13" s="254" t="s">
        <v>138</v>
      </c>
      <c r="E13" s="424">
        <v>67600</v>
      </c>
      <c r="F13" s="131" t="s">
        <v>89</v>
      </c>
      <c r="G13" s="117"/>
      <c r="H13" s="188"/>
      <c r="I13" s="424" t="s">
        <v>94</v>
      </c>
      <c r="J13" s="131"/>
      <c r="K13" s="213"/>
      <c r="L13" s="49"/>
      <c r="M13" s="227"/>
      <c r="N13" s="141"/>
      <c r="O13" s="101" t="s">
        <v>139</v>
      </c>
      <c r="P13" s="255"/>
      <c r="Q13" s="429" t="s">
        <v>94</v>
      </c>
      <c r="R13" s="132"/>
      <c r="S13" s="115"/>
      <c r="T13" s="189" t="s">
        <v>140</v>
      </c>
      <c r="U13" s="429">
        <v>30400</v>
      </c>
      <c r="V13" s="132"/>
      <c r="W13" s="217"/>
      <c r="X13" s="24"/>
      <c r="Y13" s="273"/>
      <c r="Z13" s="152">
        <v>60</v>
      </c>
      <c r="AA13" s="101" t="s">
        <v>141</v>
      </c>
      <c r="AB13" s="255" t="s">
        <v>142</v>
      </c>
      <c r="AC13" s="124">
        <v>46300</v>
      </c>
      <c r="AD13" s="124"/>
      <c r="AE13" s="217" t="s">
        <v>143</v>
      </c>
      <c r="AF13" s="38"/>
      <c r="AG13" s="222"/>
      <c r="AH13" s="186">
        <v>70</v>
      </c>
      <c r="AI13" s="109" t="s">
        <v>144</v>
      </c>
      <c r="AJ13" s="502" t="s">
        <v>145</v>
      </c>
      <c r="AK13" s="454">
        <v>33400</v>
      </c>
      <c r="AL13" s="464"/>
      <c r="AM13" s="308"/>
      <c r="AN13" s="35"/>
      <c r="AO13" s="35"/>
      <c r="AP13" s="61"/>
      <c r="AQ13" s="35"/>
      <c r="AR13" s="35"/>
      <c r="AS13" s="35"/>
      <c r="AT13" s="35"/>
    </row>
    <row r="14" spans="1:46" ht="26.1" customHeight="1">
      <c r="A14" s="212"/>
      <c r="B14" s="140">
        <v>50</v>
      </c>
      <c r="C14" s="100" t="s">
        <v>146</v>
      </c>
      <c r="D14" s="256" t="s">
        <v>147</v>
      </c>
      <c r="E14" s="430">
        <v>49000</v>
      </c>
      <c r="F14" s="138"/>
      <c r="G14" s="128"/>
      <c r="H14" s="195"/>
      <c r="I14" s="430" t="s">
        <v>94</v>
      </c>
      <c r="J14" s="138"/>
      <c r="K14" s="211"/>
      <c r="L14" s="49"/>
      <c r="M14" s="227"/>
      <c r="N14" s="142">
        <v>65</v>
      </c>
      <c r="O14" s="103" t="s">
        <v>148</v>
      </c>
      <c r="P14" s="254" t="s">
        <v>149</v>
      </c>
      <c r="Q14" s="424">
        <v>19200</v>
      </c>
      <c r="R14" s="131"/>
      <c r="S14" s="117"/>
      <c r="T14" s="188" t="s">
        <v>150</v>
      </c>
      <c r="U14" s="424">
        <v>18700</v>
      </c>
      <c r="V14" s="131"/>
      <c r="W14" s="213" t="s">
        <v>98</v>
      </c>
      <c r="X14" s="24"/>
      <c r="Y14" s="274">
        <v>19</v>
      </c>
      <c r="Z14" s="154">
        <v>55</v>
      </c>
      <c r="AA14" s="102" t="s">
        <v>151</v>
      </c>
      <c r="AB14" s="253" t="s">
        <v>152</v>
      </c>
      <c r="AC14" s="123">
        <v>43900</v>
      </c>
      <c r="AD14" s="123"/>
      <c r="AE14" s="214"/>
      <c r="AF14" s="38"/>
      <c r="AG14" s="278"/>
      <c r="AH14" s="54">
        <v>75</v>
      </c>
      <c r="AI14" s="105" t="s">
        <v>153</v>
      </c>
      <c r="AJ14" s="504" t="s">
        <v>154</v>
      </c>
      <c r="AK14" s="464">
        <v>25900</v>
      </c>
      <c r="AL14" s="464"/>
      <c r="AM14" s="308"/>
      <c r="AN14" s="35"/>
      <c r="AO14" s="35"/>
      <c r="AP14" s="61"/>
      <c r="AQ14" s="35"/>
      <c r="AR14" s="35"/>
      <c r="AS14" s="35"/>
      <c r="AT14" s="35"/>
    </row>
    <row r="15" spans="1:46" ht="26.1" customHeight="1">
      <c r="A15" s="212"/>
      <c r="B15" s="142">
        <v>55</v>
      </c>
      <c r="C15" s="102" t="s">
        <v>151</v>
      </c>
      <c r="D15" s="253" t="s">
        <v>155</v>
      </c>
      <c r="E15" s="427">
        <v>53800</v>
      </c>
      <c r="F15" s="129"/>
      <c r="G15" s="113"/>
      <c r="H15" s="197"/>
      <c r="I15" s="427" t="s">
        <v>94</v>
      </c>
      <c r="J15" s="129"/>
      <c r="K15" s="214"/>
      <c r="L15" s="49"/>
      <c r="M15" s="227"/>
      <c r="N15" s="147"/>
      <c r="O15" s="103" t="s">
        <v>156</v>
      </c>
      <c r="P15" s="268" t="s">
        <v>157</v>
      </c>
      <c r="Q15" s="424">
        <v>21200</v>
      </c>
      <c r="R15" s="131"/>
      <c r="S15" s="117"/>
      <c r="T15" s="161" t="s">
        <v>158</v>
      </c>
      <c r="U15" s="424">
        <v>20600</v>
      </c>
      <c r="V15" s="131"/>
      <c r="W15" s="235" t="s">
        <v>98</v>
      </c>
      <c r="X15" s="24"/>
      <c r="Y15" s="278"/>
      <c r="Z15" s="158"/>
      <c r="AA15" s="103" t="s">
        <v>159</v>
      </c>
      <c r="AB15" s="254" t="s">
        <v>160</v>
      </c>
      <c r="AC15" s="153">
        <v>46000</v>
      </c>
      <c r="AD15" s="153"/>
      <c r="AE15" s="213"/>
      <c r="AF15" s="38"/>
      <c r="AG15" s="278"/>
      <c r="AH15" s="54"/>
      <c r="AI15" s="107" t="s">
        <v>161</v>
      </c>
      <c r="AJ15" s="506" t="s">
        <v>162</v>
      </c>
      <c r="AK15" s="457">
        <v>27000</v>
      </c>
      <c r="AL15" s="457"/>
      <c r="AM15" s="311"/>
      <c r="AN15" s="35"/>
      <c r="AO15" s="35"/>
      <c r="AP15" s="61"/>
      <c r="AQ15" s="35"/>
      <c r="AR15" s="35"/>
      <c r="AS15" s="35"/>
      <c r="AT15" s="35"/>
    </row>
    <row r="16" spans="1:46" ht="26.1" customHeight="1">
      <c r="A16" s="212"/>
      <c r="B16" s="146"/>
      <c r="C16" s="101" t="s">
        <v>159</v>
      </c>
      <c r="D16" s="255" t="s">
        <v>163</v>
      </c>
      <c r="E16" s="429">
        <v>54300</v>
      </c>
      <c r="F16" s="132"/>
      <c r="G16" s="115"/>
      <c r="H16" s="189"/>
      <c r="I16" s="429" t="s">
        <v>94</v>
      </c>
      <c r="J16" s="132"/>
      <c r="K16" s="217"/>
      <c r="L16" s="49"/>
      <c r="M16" s="227"/>
      <c r="N16" s="147"/>
      <c r="O16" s="103" t="s">
        <v>164</v>
      </c>
      <c r="P16" s="254" t="s">
        <v>165</v>
      </c>
      <c r="Q16" s="424">
        <v>23600</v>
      </c>
      <c r="R16" s="131"/>
      <c r="S16" s="117"/>
      <c r="T16" s="135" t="s">
        <v>166</v>
      </c>
      <c r="U16" s="424">
        <v>23000</v>
      </c>
      <c r="V16" s="131"/>
      <c r="W16" s="235" t="s">
        <v>98</v>
      </c>
      <c r="X16" s="24"/>
      <c r="Y16" s="276"/>
      <c r="Z16" s="152"/>
      <c r="AA16" s="101" t="s">
        <v>167</v>
      </c>
      <c r="AB16" s="255" t="s">
        <v>168</v>
      </c>
      <c r="AC16" s="124">
        <v>51200</v>
      </c>
      <c r="AD16" s="124"/>
      <c r="AE16" s="217"/>
      <c r="AF16" s="38"/>
      <c r="AG16" s="278"/>
      <c r="AH16" s="54"/>
      <c r="AI16" s="106" t="s">
        <v>169</v>
      </c>
      <c r="AJ16" s="508" t="s">
        <v>170</v>
      </c>
      <c r="AK16" s="455">
        <v>30200</v>
      </c>
      <c r="AL16" s="455"/>
      <c r="AM16" s="313"/>
      <c r="AN16" s="35"/>
      <c r="AO16" s="35"/>
      <c r="AP16" s="61"/>
      <c r="AQ16" s="35"/>
      <c r="AR16" s="35"/>
      <c r="AS16" s="35"/>
      <c r="AT16" s="35"/>
    </row>
    <row r="17" spans="1:46" ht="25.5" customHeight="1">
      <c r="A17" s="210">
        <v>18</v>
      </c>
      <c r="B17" s="142">
        <v>35</v>
      </c>
      <c r="C17" s="104" t="s">
        <v>171</v>
      </c>
      <c r="D17" s="253" t="s">
        <v>172</v>
      </c>
      <c r="E17" s="430">
        <v>77400</v>
      </c>
      <c r="F17" s="129"/>
      <c r="G17" s="113"/>
      <c r="H17" s="197"/>
      <c r="I17" s="430" t="s">
        <v>94</v>
      </c>
      <c r="J17" s="129"/>
      <c r="K17" s="218"/>
      <c r="L17" s="49"/>
      <c r="M17" s="227"/>
      <c r="N17" s="147"/>
      <c r="O17" s="103" t="s">
        <v>173</v>
      </c>
      <c r="P17" s="254" t="s">
        <v>174</v>
      </c>
      <c r="Q17" s="424">
        <v>26200</v>
      </c>
      <c r="R17" s="131"/>
      <c r="S17" s="117"/>
      <c r="T17" s="135" t="s">
        <v>175</v>
      </c>
      <c r="U17" s="424">
        <v>25400</v>
      </c>
      <c r="V17" s="131"/>
      <c r="W17" s="235" t="s">
        <v>98</v>
      </c>
      <c r="X17" s="24"/>
      <c r="Y17" s="222">
        <v>18</v>
      </c>
      <c r="Z17" s="152">
        <v>50</v>
      </c>
      <c r="AA17" s="101" t="s">
        <v>176</v>
      </c>
      <c r="AB17" s="255" t="s">
        <v>177</v>
      </c>
      <c r="AC17" s="124">
        <v>49000</v>
      </c>
      <c r="AD17" s="124"/>
      <c r="AE17" s="217"/>
      <c r="AF17" s="38"/>
      <c r="AG17" s="278"/>
      <c r="AH17" s="53">
        <v>80</v>
      </c>
      <c r="AI17" s="105" t="s">
        <v>178</v>
      </c>
      <c r="AJ17" s="504" t="s">
        <v>179</v>
      </c>
      <c r="AK17" s="456">
        <v>23500</v>
      </c>
      <c r="AL17" s="456"/>
      <c r="AM17" s="308"/>
      <c r="AN17" s="35"/>
      <c r="AO17" s="35"/>
      <c r="AP17" s="61"/>
      <c r="AQ17" s="35"/>
      <c r="AR17" s="35"/>
      <c r="AS17" s="35"/>
      <c r="AT17" s="35"/>
    </row>
    <row r="18" spans="1:46" ht="26.1" customHeight="1">
      <c r="A18" s="215"/>
      <c r="B18" s="142">
        <v>40</v>
      </c>
      <c r="C18" s="102" t="s">
        <v>180</v>
      </c>
      <c r="D18" s="253"/>
      <c r="E18" s="427" t="s">
        <v>94</v>
      </c>
      <c r="F18" s="129"/>
      <c r="G18" s="113"/>
      <c r="H18" s="197" t="s">
        <v>181</v>
      </c>
      <c r="I18" s="427">
        <v>60900</v>
      </c>
      <c r="J18" s="129" t="s">
        <v>89</v>
      </c>
      <c r="K18" s="218"/>
      <c r="L18" s="49"/>
      <c r="M18" s="227"/>
      <c r="N18" s="147"/>
      <c r="O18" s="103" t="s">
        <v>182</v>
      </c>
      <c r="P18" s="254" t="s">
        <v>183</v>
      </c>
      <c r="Q18" s="424">
        <v>28800</v>
      </c>
      <c r="R18" s="131"/>
      <c r="S18" s="117"/>
      <c r="T18" s="135" t="s">
        <v>184</v>
      </c>
      <c r="U18" s="424">
        <v>28500</v>
      </c>
      <c r="V18" s="131"/>
      <c r="W18" s="235" t="s">
        <v>98</v>
      </c>
      <c r="X18" s="24"/>
      <c r="Y18" s="222"/>
      <c r="Z18" s="156">
        <v>55</v>
      </c>
      <c r="AA18" s="102" t="s">
        <v>185</v>
      </c>
      <c r="AB18" s="253" t="s">
        <v>186</v>
      </c>
      <c r="AC18" s="123">
        <v>42500</v>
      </c>
      <c r="AD18" s="123"/>
      <c r="AE18" s="214"/>
      <c r="AF18" s="38"/>
      <c r="AG18" s="278"/>
      <c r="AH18" s="54"/>
      <c r="AI18" s="107" t="s">
        <v>187</v>
      </c>
      <c r="AJ18" s="506" t="s">
        <v>188</v>
      </c>
      <c r="AK18" s="457">
        <v>26800</v>
      </c>
      <c r="AL18" s="457"/>
      <c r="AM18" s="311"/>
      <c r="AN18" s="35"/>
      <c r="AO18" s="35"/>
      <c r="AP18" s="61"/>
      <c r="AQ18" s="35"/>
      <c r="AR18" s="35"/>
      <c r="AS18" s="35"/>
      <c r="AT18" s="35"/>
    </row>
    <row r="19" spans="1:46" ht="26.1" customHeight="1">
      <c r="A19" s="215"/>
      <c r="B19" s="141"/>
      <c r="C19" s="103" t="s">
        <v>189</v>
      </c>
      <c r="D19" s="254" t="s">
        <v>190</v>
      </c>
      <c r="E19" s="424">
        <v>65000</v>
      </c>
      <c r="F19" s="131" t="s">
        <v>89</v>
      </c>
      <c r="G19" s="114"/>
      <c r="H19" s="188"/>
      <c r="I19" s="424" t="s">
        <v>94</v>
      </c>
      <c r="J19" s="131"/>
      <c r="K19" s="216"/>
      <c r="L19" s="49"/>
      <c r="M19" s="227"/>
      <c r="N19" s="142">
        <v>70</v>
      </c>
      <c r="O19" s="263" t="s">
        <v>191</v>
      </c>
      <c r="P19" s="253"/>
      <c r="Q19" s="427" t="s">
        <v>94</v>
      </c>
      <c r="R19" s="129"/>
      <c r="S19" s="116"/>
      <c r="T19" s="125" t="s">
        <v>192</v>
      </c>
      <c r="U19" s="426">
        <v>24800</v>
      </c>
      <c r="V19" s="123"/>
      <c r="W19" s="218"/>
      <c r="X19" s="24"/>
      <c r="Y19" s="278"/>
      <c r="Z19" s="157"/>
      <c r="AA19" s="103" t="s">
        <v>193</v>
      </c>
      <c r="AB19" s="254" t="s">
        <v>194</v>
      </c>
      <c r="AC19" s="153">
        <v>43200</v>
      </c>
      <c r="AD19" s="153"/>
      <c r="AE19" s="213"/>
      <c r="AF19" s="38"/>
      <c r="AG19" s="278"/>
      <c r="AH19" s="54"/>
      <c r="AI19" s="107" t="s">
        <v>195</v>
      </c>
      <c r="AJ19" s="506" t="s">
        <v>196</v>
      </c>
      <c r="AK19" s="451">
        <v>27200</v>
      </c>
      <c r="AL19" s="451"/>
      <c r="AM19" s="311"/>
      <c r="AN19" s="35"/>
      <c r="AO19" s="35"/>
      <c r="AP19" s="61"/>
      <c r="AQ19" s="35"/>
      <c r="AR19" s="35"/>
      <c r="AS19" s="35"/>
      <c r="AT19" s="35"/>
    </row>
    <row r="20" spans="1:46" ht="26.1" customHeight="1">
      <c r="A20" s="215"/>
      <c r="B20" s="141"/>
      <c r="C20" s="103" t="s">
        <v>197</v>
      </c>
      <c r="D20" s="254" t="s">
        <v>198</v>
      </c>
      <c r="E20" s="424">
        <v>68400</v>
      </c>
      <c r="F20" s="131" t="s">
        <v>89</v>
      </c>
      <c r="G20" s="114"/>
      <c r="H20" s="188"/>
      <c r="I20" s="424" t="s">
        <v>94</v>
      </c>
      <c r="J20" s="131"/>
      <c r="K20" s="216"/>
      <c r="L20" s="49"/>
      <c r="M20" s="223"/>
      <c r="N20" s="143"/>
      <c r="O20" s="101" t="s">
        <v>199</v>
      </c>
      <c r="P20" s="255"/>
      <c r="Q20" s="429" t="s">
        <v>94</v>
      </c>
      <c r="R20" s="132"/>
      <c r="S20" s="118"/>
      <c r="T20" s="134" t="s">
        <v>200</v>
      </c>
      <c r="U20" s="425">
        <v>26100</v>
      </c>
      <c r="V20" s="124"/>
      <c r="W20" s="219"/>
      <c r="X20" s="24"/>
      <c r="Y20" s="278"/>
      <c r="Z20" s="158"/>
      <c r="AA20" s="101" t="s">
        <v>201</v>
      </c>
      <c r="AB20" s="255" t="s">
        <v>202</v>
      </c>
      <c r="AC20" s="124">
        <v>48000</v>
      </c>
      <c r="AD20" s="124" t="s">
        <v>89</v>
      </c>
      <c r="AE20" s="485"/>
      <c r="AF20" s="38"/>
      <c r="AG20" s="278"/>
      <c r="AH20" s="54"/>
      <c r="AI20" s="107" t="s">
        <v>203</v>
      </c>
      <c r="AJ20" s="506" t="s">
        <v>204</v>
      </c>
      <c r="AK20" s="451">
        <v>28900</v>
      </c>
      <c r="AL20" s="451"/>
      <c r="AM20" s="311"/>
      <c r="AN20" s="35"/>
      <c r="AO20" s="35"/>
      <c r="AP20" s="61"/>
      <c r="AQ20" s="35"/>
      <c r="AR20" s="35"/>
      <c r="AS20" s="35"/>
      <c r="AT20" s="35"/>
    </row>
    <row r="21" spans="1:46" ht="26.1" customHeight="1">
      <c r="A21" s="215"/>
      <c r="B21" s="147"/>
      <c r="C21" s="103" t="s">
        <v>205</v>
      </c>
      <c r="D21" s="254" t="s">
        <v>206</v>
      </c>
      <c r="E21" s="424">
        <v>72200</v>
      </c>
      <c r="F21" s="131"/>
      <c r="G21" s="117"/>
      <c r="H21" s="188"/>
      <c r="I21" s="424" t="s">
        <v>94</v>
      </c>
      <c r="J21" s="131"/>
      <c r="K21" s="213"/>
      <c r="L21" s="49"/>
      <c r="M21" s="210">
        <v>14</v>
      </c>
      <c r="N21" s="142">
        <v>55</v>
      </c>
      <c r="O21" s="103" t="s">
        <v>207</v>
      </c>
      <c r="P21" s="254" t="s">
        <v>208</v>
      </c>
      <c r="Q21" s="424">
        <v>24000</v>
      </c>
      <c r="R21" s="131"/>
      <c r="S21" s="114"/>
      <c r="T21" s="135" t="s">
        <v>209</v>
      </c>
      <c r="U21" s="424">
        <v>23300</v>
      </c>
      <c r="V21" s="131"/>
      <c r="W21" s="213" t="s">
        <v>98</v>
      </c>
      <c r="X21" s="24"/>
      <c r="Y21" s="278"/>
      <c r="Z21" s="159">
        <v>60</v>
      </c>
      <c r="AA21" s="102" t="s">
        <v>210</v>
      </c>
      <c r="AB21" s="253" t="s">
        <v>211</v>
      </c>
      <c r="AC21" s="123">
        <v>35400</v>
      </c>
      <c r="AD21" s="123"/>
      <c r="AE21" s="486"/>
      <c r="AF21" s="38"/>
      <c r="AG21" s="276"/>
      <c r="AH21" s="85"/>
      <c r="AI21" s="106" t="s">
        <v>212</v>
      </c>
      <c r="AJ21" s="508" t="s">
        <v>213</v>
      </c>
      <c r="AK21" s="463">
        <v>29000</v>
      </c>
      <c r="AL21" s="463"/>
      <c r="AM21" s="313"/>
      <c r="AN21" s="35"/>
      <c r="AO21" s="35"/>
      <c r="AP21" s="61"/>
      <c r="AQ21" s="35"/>
      <c r="AR21" s="35"/>
      <c r="AS21" s="35"/>
      <c r="AT21" s="35"/>
    </row>
    <row r="22" spans="1:46" ht="26.1" customHeight="1">
      <c r="A22" s="215"/>
      <c r="B22" s="143"/>
      <c r="C22" s="101" t="s">
        <v>214</v>
      </c>
      <c r="D22" s="255"/>
      <c r="E22" s="429" t="s">
        <v>94</v>
      </c>
      <c r="F22" s="132"/>
      <c r="G22" s="115"/>
      <c r="H22" s="189" t="s">
        <v>215</v>
      </c>
      <c r="I22" s="429">
        <v>70700</v>
      </c>
      <c r="J22" s="132" t="s">
        <v>89</v>
      </c>
      <c r="K22" s="217"/>
      <c r="L22" s="49"/>
      <c r="M22" s="227"/>
      <c r="N22" s="142">
        <v>60</v>
      </c>
      <c r="O22" s="102" t="s">
        <v>216</v>
      </c>
      <c r="P22" s="253" t="s">
        <v>217</v>
      </c>
      <c r="Q22" s="427">
        <v>21900</v>
      </c>
      <c r="R22" s="129"/>
      <c r="S22" s="113"/>
      <c r="T22" s="197"/>
      <c r="U22" s="427" t="s">
        <v>94</v>
      </c>
      <c r="V22" s="129"/>
      <c r="W22" s="214"/>
      <c r="X22" s="24"/>
      <c r="Y22" s="278"/>
      <c r="Z22" s="160"/>
      <c r="AA22" s="103" t="s">
        <v>218</v>
      </c>
      <c r="AB22" s="268" t="s">
        <v>219</v>
      </c>
      <c r="AC22" s="153">
        <v>36300</v>
      </c>
      <c r="AD22" s="153" t="s">
        <v>89</v>
      </c>
      <c r="AE22" s="487"/>
      <c r="AF22" s="38"/>
      <c r="AG22" s="305">
        <v>14.5</v>
      </c>
      <c r="AH22" s="79">
        <v>50</v>
      </c>
      <c r="AI22" s="109" t="s">
        <v>220</v>
      </c>
      <c r="AJ22" s="502" t="s">
        <v>221</v>
      </c>
      <c r="AK22" s="454">
        <v>31500</v>
      </c>
      <c r="AL22" s="454"/>
      <c r="AM22" s="306"/>
      <c r="AN22" s="35"/>
      <c r="AO22" s="35"/>
      <c r="AP22" s="61"/>
      <c r="AQ22" s="35"/>
      <c r="AR22" s="35"/>
      <c r="AS22" s="35"/>
      <c r="AT22" s="35"/>
    </row>
    <row r="23" spans="1:46" ht="26.1" customHeight="1">
      <c r="A23" s="215"/>
      <c r="B23" s="141">
        <v>45</v>
      </c>
      <c r="C23" s="103" t="s">
        <v>222</v>
      </c>
      <c r="D23" s="254" t="s">
        <v>223</v>
      </c>
      <c r="E23" s="424">
        <v>52000</v>
      </c>
      <c r="F23" s="131"/>
      <c r="G23" s="114"/>
      <c r="H23" s="188"/>
      <c r="I23" s="424" t="s">
        <v>94</v>
      </c>
      <c r="J23" s="131"/>
      <c r="K23" s="216"/>
      <c r="L23" s="49"/>
      <c r="M23" s="227"/>
      <c r="N23" s="142">
        <v>65</v>
      </c>
      <c r="O23" s="102" t="s">
        <v>224</v>
      </c>
      <c r="P23" s="253" t="s">
        <v>225</v>
      </c>
      <c r="Q23" s="427">
        <v>15400</v>
      </c>
      <c r="R23" s="129"/>
      <c r="S23" s="113"/>
      <c r="T23" s="122" t="s">
        <v>226</v>
      </c>
      <c r="U23" s="427">
        <v>15000</v>
      </c>
      <c r="V23" s="129"/>
      <c r="W23" s="228" t="s">
        <v>98</v>
      </c>
      <c r="X23" s="24"/>
      <c r="Y23" s="278"/>
      <c r="Z23" s="160"/>
      <c r="AA23" s="103" t="s">
        <v>227</v>
      </c>
      <c r="AB23" s="268" t="s">
        <v>228</v>
      </c>
      <c r="AC23" s="153">
        <v>37500</v>
      </c>
      <c r="AD23" s="153"/>
      <c r="AE23" s="487"/>
      <c r="AF23" s="38"/>
      <c r="AG23" s="307">
        <v>14</v>
      </c>
      <c r="AH23" s="89">
        <v>80</v>
      </c>
      <c r="AI23" s="105" t="s">
        <v>229</v>
      </c>
      <c r="AJ23" s="504" t="s">
        <v>230</v>
      </c>
      <c r="AK23" s="464">
        <v>17900</v>
      </c>
      <c r="AL23" s="464"/>
      <c r="AM23" s="308"/>
      <c r="AN23" s="35"/>
      <c r="AO23" s="35"/>
      <c r="AP23" s="61"/>
      <c r="AQ23" s="35"/>
      <c r="AR23" s="35"/>
      <c r="AS23" s="35"/>
      <c r="AT23" s="35"/>
    </row>
    <row r="24" spans="1:46" ht="26.1" customHeight="1">
      <c r="A24" s="215"/>
      <c r="B24" s="144"/>
      <c r="C24" s="103" t="s">
        <v>231</v>
      </c>
      <c r="D24" s="254" t="s">
        <v>232</v>
      </c>
      <c r="E24" s="424">
        <v>57000</v>
      </c>
      <c r="F24" s="131" t="s">
        <v>89</v>
      </c>
      <c r="G24" s="114"/>
      <c r="H24" s="135" t="s">
        <v>233</v>
      </c>
      <c r="I24" s="424">
        <v>55300</v>
      </c>
      <c r="J24" s="131"/>
      <c r="K24" s="213" t="s">
        <v>98</v>
      </c>
      <c r="L24" s="49"/>
      <c r="M24" s="227"/>
      <c r="N24" s="147"/>
      <c r="O24" s="103" t="s">
        <v>234</v>
      </c>
      <c r="P24" s="254" t="s">
        <v>235</v>
      </c>
      <c r="Q24" s="424">
        <v>16600</v>
      </c>
      <c r="R24" s="131"/>
      <c r="S24" s="117"/>
      <c r="T24" s="135" t="s">
        <v>236</v>
      </c>
      <c r="U24" s="424">
        <v>16500</v>
      </c>
      <c r="V24" s="131"/>
      <c r="W24" s="235" t="s">
        <v>98</v>
      </c>
      <c r="X24" s="24"/>
      <c r="Y24" s="278"/>
      <c r="Z24" s="160"/>
      <c r="AA24" s="103" t="s">
        <v>237</v>
      </c>
      <c r="AB24" s="268" t="s">
        <v>238</v>
      </c>
      <c r="AC24" s="153">
        <v>38900</v>
      </c>
      <c r="AD24" s="153" t="s">
        <v>89</v>
      </c>
      <c r="AE24" s="487"/>
      <c r="AF24" s="38"/>
      <c r="AG24" s="309"/>
      <c r="AH24" s="54"/>
      <c r="AI24" s="107" t="s">
        <v>239</v>
      </c>
      <c r="AJ24" s="506" t="s">
        <v>240</v>
      </c>
      <c r="AK24" s="457">
        <v>20200</v>
      </c>
      <c r="AL24" s="457"/>
      <c r="AM24" s="311"/>
      <c r="AN24" s="35"/>
      <c r="AO24" s="35"/>
      <c r="AP24" s="61"/>
      <c r="AQ24" s="35"/>
      <c r="AR24" s="35"/>
      <c r="AS24" s="35"/>
      <c r="AT24" s="35"/>
    </row>
    <row r="25" spans="1:46" ht="26.1" customHeight="1">
      <c r="A25" s="215"/>
      <c r="B25" s="144"/>
      <c r="C25" s="103" t="s">
        <v>241</v>
      </c>
      <c r="D25" s="254" t="s">
        <v>242</v>
      </c>
      <c r="E25" s="424">
        <v>60200</v>
      </c>
      <c r="F25" s="131"/>
      <c r="G25" s="117"/>
      <c r="H25" s="188"/>
      <c r="I25" s="424" t="s">
        <v>94</v>
      </c>
      <c r="J25" s="131"/>
      <c r="K25" s="213"/>
      <c r="L25" s="49"/>
      <c r="M25" s="227"/>
      <c r="N25" s="147"/>
      <c r="O25" s="103" t="s">
        <v>243</v>
      </c>
      <c r="P25" s="254" t="s">
        <v>244</v>
      </c>
      <c r="Q25" s="424">
        <v>19900</v>
      </c>
      <c r="R25" s="131"/>
      <c r="S25" s="117"/>
      <c r="T25" s="135" t="s">
        <v>245</v>
      </c>
      <c r="U25" s="424">
        <v>19300</v>
      </c>
      <c r="V25" s="131"/>
      <c r="W25" s="235" t="s">
        <v>98</v>
      </c>
      <c r="X25" s="24"/>
      <c r="Y25" s="278"/>
      <c r="Z25" s="160"/>
      <c r="AA25" s="103" t="s">
        <v>246</v>
      </c>
      <c r="AB25" s="268" t="s">
        <v>247</v>
      </c>
      <c r="AC25" s="153">
        <v>40700</v>
      </c>
      <c r="AD25" s="153"/>
      <c r="AE25" s="487"/>
      <c r="AF25" s="38"/>
      <c r="AG25" s="310"/>
      <c r="AH25" s="63"/>
      <c r="AI25" s="107" t="s">
        <v>248</v>
      </c>
      <c r="AJ25" s="506" t="s">
        <v>249</v>
      </c>
      <c r="AK25" s="457">
        <v>20200</v>
      </c>
      <c r="AL25" s="457"/>
      <c r="AM25" s="311"/>
      <c r="AN25" s="35"/>
      <c r="AO25" s="35"/>
      <c r="AP25" s="61"/>
      <c r="AQ25" s="35"/>
      <c r="AR25" s="35"/>
      <c r="AS25" s="35"/>
      <c r="AT25" s="35"/>
    </row>
    <row r="26" spans="1:46" ht="26.1" customHeight="1">
      <c r="A26" s="215"/>
      <c r="B26" s="145"/>
      <c r="C26" s="101" t="s">
        <v>250</v>
      </c>
      <c r="D26" s="255" t="s">
        <v>251</v>
      </c>
      <c r="E26" s="429">
        <v>63200</v>
      </c>
      <c r="F26" s="132" t="s">
        <v>89</v>
      </c>
      <c r="G26" s="118"/>
      <c r="H26" s="189"/>
      <c r="I26" s="429" t="s">
        <v>94</v>
      </c>
      <c r="J26" s="132"/>
      <c r="K26" s="217"/>
      <c r="L26" s="49"/>
      <c r="M26" s="227"/>
      <c r="N26" s="147"/>
      <c r="O26" s="103" t="s">
        <v>252</v>
      </c>
      <c r="P26" s="254" t="s">
        <v>253</v>
      </c>
      <c r="Q26" s="424">
        <v>21600</v>
      </c>
      <c r="R26" s="131"/>
      <c r="S26" s="117"/>
      <c r="T26" s="135" t="s">
        <v>254</v>
      </c>
      <c r="U26" s="424">
        <v>21000</v>
      </c>
      <c r="V26" s="131"/>
      <c r="W26" s="235" t="s">
        <v>98</v>
      </c>
      <c r="X26" s="24"/>
      <c r="Y26" s="278"/>
      <c r="Z26" s="143"/>
      <c r="AA26" s="101" t="s">
        <v>255</v>
      </c>
      <c r="AB26" s="347" t="s">
        <v>256</v>
      </c>
      <c r="AC26" s="124">
        <v>44000</v>
      </c>
      <c r="AD26" s="124"/>
      <c r="AE26" s="485"/>
      <c r="AF26" s="38"/>
      <c r="AG26" s="310"/>
      <c r="AH26" s="63"/>
      <c r="AI26" s="107" t="s">
        <v>257</v>
      </c>
      <c r="AJ26" s="506" t="s">
        <v>258</v>
      </c>
      <c r="AK26" s="457">
        <v>21900</v>
      </c>
      <c r="AL26" s="457"/>
      <c r="AM26" s="311"/>
      <c r="AN26" s="35"/>
      <c r="AO26" s="35"/>
      <c r="AP26" s="61"/>
      <c r="AQ26" s="35"/>
      <c r="AR26" s="35"/>
      <c r="AS26" s="35"/>
      <c r="AT26" s="35"/>
    </row>
    <row r="27" spans="1:46" ht="26.1" customHeight="1">
      <c r="A27" s="215"/>
      <c r="B27" s="142">
        <v>50</v>
      </c>
      <c r="C27" s="102" t="s">
        <v>259</v>
      </c>
      <c r="D27" s="253" t="s">
        <v>260</v>
      </c>
      <c r="E27" s="427">
        <v>57500</v>
      </c>
      <c r="F27" s="129"/>
      <c r="G27" s="116"/>
      <c r="H27" s="197"/>
      <c r="I27" s="426" t="s">
        <v>94</v>
      </c>
      <c r="J27" s="123"/>
      <c r="K27" s="214"/>
      <c r="L27" s="49"/>
      <c r="M27" s="227"/>
      <c r="N27" s="142">
        <v>70</v>
      </c>
      <c r="O27" s="102" t="s">
        <v>261</v>
      </c>
      <c r="P27" s="253" t="s">
        <v>262</v>
      </c>
      <c r="Q27" s="427">
        <v>17400</v>
      </c>
      <c r="R27" s="129"/>
      <c r="S27" s="116"/>
      <c r="T27" s="122" t="s">
        <v>263</v>
      </c>
      <c r="U27" s="427">
        <v>17000</v>
      </c>
      <c r="V27" s="129"/>
      <c r="W27" s="214" t="s">
        <v>98</v>
      </c>
      <c r="X27" s="24"/>
      <c r="Y27" s="278"/>
      <c r="Z27" s="159">
        <v>65</v>
      </c>
      <c r="AA27" s="102" t="s">
        <v>264</v>
      </c>
      <c r="AB27" s="253" t="s">
        <v>265</v>
      </c>
      <c r="AC27" s="123">
        <v>35800</v>
      </c>
      <c r="AD27" s="123"/>
      <c r="AE27" s="214"/>
      <c r="AF27" s="38"/>
      <c r="AG27" s="310"/>
      <c r="AH27" s="84"/>
      <c r="AI27" s="107" t="s">
        <v>266</v>
      </c>
      <c r="AJ27" s="506" t="s">
        <v>267</v>
      </c>
      <c r="AK27" s="457">
        <v>22700</v>
      </c>
      <c r="AL27" s="457"/>
      <c r="AM27" s="311"/>
      <c r="AN27" s="35"/>
      <c r="AO27" s="35"/>
      <c r="AP27" s="61"/>
      <c r="AQ27" s="35"/>
      <c r="AR27" s="35"/>
      <c r="AS27" s="35"/>
      <c r="AT27" s="35"/>
    </row>
    <row r="28" spans="1:46" ht="26.1" customHeight="1">
      <c r="A28" s="215"/>
      <c r="B28" s="147"/>
      <c r="C28" s="103" t="s">
        <v>268</v>
      </c>
      <c r="D28" s="254" t="s">
        <v>269</v>
      </c>
      <c r="E28" s="424">
        <v>59300</v>
      </c>
      <c r="F28" s="131"/>
      <c r="G28" s="114"/>
      <c r="H28" s="135" t="s">
        <v>270</v>
      </c>
      <c r="I28" s="424">
        <v>56900</v>
      </c>
      <c r="J28" s="131"/>
      <c r="K28" s="213" t="s">
        <v>98</v>
      </c>
      <c r="L28" s="49"/>
      <c r="M28" s="227"/>
      <c r="N28" s="147"/>
      <c r="O28" s="103" t="s">
        <v>271</v>
      </c>
      <c r="P28" s="254" t="s">
        <v>272</v>
      </c>
      <c r="Q28" s="424">
        <v>18900</v>
      </c>
      <c r="R28" s="131"/>
      <c r="S28" s="114"/>
      <c r="T28" s="135" t="s">
        <v>273</v>
      </c>
      <c r="U28" s="424">
        <v>18100</v>
      </c>
      <c r="V28" s="131"/>
      <c r="W28" s="213" t="s">
        <v>98</v>
      </c>
      <c r="X28" s="24"/>
      <c r="Y28" s="278"/>
      <c r="Z28" s="416"/>
      <c r="AA28" s="101" t="s">
        <v>274</v>
      </c>
      <c r="AB28" s="255" t="s">
        <v>275</v>
      </c>
      <c r="AC28" s="124">
        <v>40200</v>
      </c>
      <c r="AD28" s="124"/>
      <c r="AE28" s="217"/>
      <c r="AF28" s="42"/>
      <c r="AG28" s="310"/>
      <c r="AH28" s="54"/>
      <c r="AI28" s="107" t="s">
        <v>276</v>
      </c>
      <c r="AJ28" s="506" t="s">
        <v>277</v>
      </c>
      <c r="AK28" s="457">
        <v>22900</v>
      </c>
      <c r="AL28" s="457"/>
      <c r="AM28" s="311"/>
      <c r="AN28" s="35"/>
      <c r="AO28" s="35"/>
      <c r="AP28" s="35"/>
      <c r="AQ28" s="35"/>
      <c r="AR28" s="35"/>
      <c r="AS28" s="35"/>
      <c r="AT28" s="35"/>
    </row>
    <row r="29" spans="1:46" ht="26.1" customHeight="1">
      <c r="A29" s="215"/>
      <c r="B29" s="143"/>
      <c r="C29" s="101" t="s">
        <v>278</v>
      </c>
      <c r="D29" s="255" t="s">
        <v>279</v>
      </c>
      <c r="E29" s="429">
        <v>62400</v>
      </c>
      <c r="F29" s="132" t="s">
        <v>89</v>
      </c>
      <c r="G29" s="118"/>
      <c r="H29" s="155"/>
      <c r="I29" s="429" t="s">
        <v>94</v>
      </c>
      <c r="J29" s="132"/>
      <c r="K29" s="217"/>
      <c r="L29" s="49"/>
      <c r="M29" s="227"/>
      <c r="N29" s="147"/>
      <c r="O29" s="103" t="s">
        <v>280</v>
      </c>
      <c r="P29" s="254" t="s">
        <v>281</v>
      </c>
      <c r="Q29" s="424">
        <v>21200</v>
      </c>
      <c r="R29" s="131"/>
      <c r="S29" s="117"/>
      <c r="T29" s="135" t="s">
        <v>282</v>
      </c>
      <c r="U29" s="424">
        <v>20400</v>
      </c>
      <c r="V29" s="131"/>
      <c r="W29" s="213" t="s">
        <v>98</v>
      </c>
      <c r="X29" s="24"/>
      <c r="Y29" s="276"/>
      <c r="Z29" s="416">
        <v>70</v>
      </c>
      <c r="AA29" s="101" t="s">
        <v>283</v>
      </c>
      <c r="AB29" s="255" t="s">
        <v>284</v>
      </c>
      <c r="AC29" s="124">
        <v>36000</v>
      </c>
      <c r="AD29" s="124"/>
      <c r="AE29" s="217" t="s">
        <v>143</v>
      </c>
      <c r="AF29" s="42"/>
      <c r="AG29" s="310"/>
      <c r="AH29" s="63"/>
      <c r="AI29" s="107" t="s">
        <v>285</v>
      </c>
      <c r="AJ29" s="506" t="s">
        <v>286</v>
      </c>
      <c r="AK29" s="457">
        <v>23900</v>
      </c>
      <c r="AL29" s="457"/>
      <c r="AM29" s="311"/>
      <c r="AN29" s="35"/>
      <c r="AO29" s="35"/>
      <c r="AP29" s="35"/>
      <c r="AQ29" s="35"/>
      <c r="AR29" s="35"/>
      <c r="AS29" s="35"/>
      <c r="AT29" s="35"/>
    </row>
    <row r="30" spans="1:46" ht="26.1" customHeight="1">
      <c r="A30" s="215"/>
      <c r="B30" s="142">
        <v>55</v>
      </c>
      <c r="C30" s="102" t="s">
        <v>287</v>
      </c>
      <c r="D30" s="253" t="s">
        <v>288</v>
      </c>
      <c r="E30" s="427">
        <v>54000</v>
      </c>
      <c r="F30" s="129"/>
      <c r="G30" s="116"/>
      <c r="H30" s="122"/>
      <c r="I30" s="427" t="s">
        <v>94</v>
      </c>
      <c r="J30" s="129"/>
      <c r="K30" s="214"/>
      <c r="L30" s="49"/>
      <c r="M30" s="227"/>
      <c r="N30" s="147"/>
      <c r="O30" s="101" t="s">
        <v>289</v>
      </c>
      <c r="P30" s="255"/>
      <c r="Q30" s="429" t="s">
        <v>94</v>
      </c>
      <c r="R30" s="132"/>
      <c r="S30" s="115"/>
      <c r="T30" s="134" t="s">
        <v>290</v>
      </c>
      <c r="U30" s="425">
        <v>22900</v>
      </c>
      <c r="V30" s="124"/>
      <c r="W30" s="217"/>
      <c r="X30" s="24"/>
      <c r="Y30" s="222">
        <v>17</v>
      </c>
      <c r="Z30" s="380">
        <v>60</v>
      </c>
      <c r="AA30" s="103" t="s">
        <v>291</v>
      </c>
      <c r="AB30" s="254" t="s">
        <v>292</v>
      </c>
      <c r="AC30" s="153">
        <v>31900</v>
      </c>
      <c r="AD30" s="153"/>
      <c r="AE30" s="213"/>
      <c r="AF30" s="39"/>
      <c r="AG30" s="310"/>
      <c r="AH30" s="63"/>
      <c r="AI30" s="107" t="s">
        <v>293</v>
      </c>
      <c r="AJ30" s="506" t="s">
        <v>294</v>
      </c>
      <c r="AK30" s="457">
        <v>26000</v>
      </c>
      <c r="AL30" s="457"/>
      <c r="AM30" s="311"/>
      <c r="AN30" s="62"/>
      <c r="AO30" s="62"/>
      <c r="AP30" s="62"/>
      <c r="AQ30" s="35"/>
      <c r="AR30" s="35"/>
      <c r="AS30" s="35"/>
      <c r="AT30" s="35"/>
    </row>
    <row r="31" spans="1:46" ht="26.1" customHeight="1">
      <c r="A31" s="215"/>
      <c r="B31" s="543"/>
      <c r="C31" s="101" t="s">
        <v>185</v>
      </c>
      <c r="D31" s="255" t="s">
        <v>295</v>
      </c>
      <c r="E31" s="429">
        <v>50000</v>
      </c>
      <c r="F31" s="132"/>
      <c r="G31" s="118"/>
      <c r="H31" s="189"/>
      <c r="I31" s="425" t="s">
        <v>94</v>
      </c>
      <c r="J31" s="133"/>
      <c r="K31" s="219"/>
      <c r="L31" s="49"/>
      <c r="M31" s="236">
        <v>13</v>
      </c>
      <c r="N31" s="142">
        <v>65</v>
      </c>
      <c r="O31" s="102" t="s">
        <v>296</v>
      </c>
      <c r="P31" s="253" t="s">
        <v>297</v>
      </c>
      <c r="Q31" s="427">
        <v>15000</v>
      </c>
      <c r="R31" s="129"/>
      <c r="S31" s="113"/>
      <c r="T31" s="122" t="s">
        <v>298</v>
      </c>
      <c r="U31" s="427">
        <v>14300</v>
      </c>
      <c r="V31" s="129"/>
      <c r="W31" s="228" t="s">
        <v>98</v>
      </c>
      <c r="X31" s="24"/>
      <c r="Y31" s="278"/>
      <c r="Z31" s="146"/>
      <c r="AA31" s="101" t="s">
        <v>299</v>
      </c>
      <c r="AB31" s="255" t="s">
        <v>300</v>
      </c>
      <c r="AC31" s="124">
        <v>33600</v>
      </c>
      <c r="AD31" s="124"/>
      <c r="AE31" s="217"/>
      <c r="AF31" s="39"/>
      <c r="AG31" s="312"/>
      <c r="AH31" s="83"/>
      <c r="AI31" s="106" t="s">
        <v>301</v>
      </c>
      <c r="AJ31" s="508" t="s">
        <v>302</v>
      </c>
      <c r="AK31" s="455">
        <v>27200</v>
      </c>
      <c r="AL31" s="455"/>
      <c r="AM31" s="313"/>
      <c r="AN31" s="35"/>
      <c r="AO31" s="35"/>
      <c r="AP31" s="61"/>
      <c r="AQ31" s="35"/>
      <c r="AR31" s="35"/>
      <c r="AS31" s="35"/>
      <c r="AT31" s="35"/>
    </row>
    <row r="32" spans="1:46" ht="26.1" customHeight="1">
      <c r="A32" s="220"/>
      <c r="B32" s="146">
        <v>60</v>
      </c>
      <c r="C32" s="101" t="s">
        <v>210</v>
      </c>
      <c r="D32" s="255" t="s">
        <v>303</v>
      </c>
      <c r="E32" s="429">
        <v>45700</v>
      </c>
      <c r="F32" s="132"/>
      <c r="G32" s="118"/>
      <c r="H32" s="189"/>
      <c r="I32" s="425" t="s">
        <v>94</v>
      </c>
      <c r="J32" s="133"/>
      <c r="K32" s="219"/>
      <c r="L32" s="49"/>
      <c r="M32" s="227"/>
      <c r="N32" s="141"/>
      <c r="O32" s="103" t="s">
        <v>304</v>
      </c>
      <c r="P32" s="254" t="s">
        <v>305</v>
      </c>
      <c r="Q32" s="424">
        <v>16800</v>
      </c>
      <c r="R32" s="131"/>
      <c r="S32" s="117"/>
      <c r="T32" s="126"/>
      <c r="U32" s="496" t="s">
        <v>94</v>
      </c>
      <c r="V32" s="153"/>
      <c r="W32" s="235"/>
      <c r="X32" s="24"/>
      <c r="Y32" s="222"/>
      <c r="Z32" s="159">
        <v>65</v>
      </c>
      <c r="AA32" s="102" t="s">
        <v>306</v>
      </c>
      <c r="AB32" s="253" t="s">
        <v>307</v>
      </c>
      <c r="AC32" s="123">
        <v>30900</v>
      </c>
      <c r="AD32" s="123"/>
      <c r="AE32" s="228"/>
      <c r="AF32" s="39"/>
      <c r="AG32" s="314">
        <v>13.5</v>
      </c>
      <c r="AH32" s="91">
        <v>50</v>
      </c>
      <c r="AI32" s="110" t="s">
        <v>308</v>
      </c>
      <c r="AJ32" s="503" t="s">
        <v>309</v>
      </c>
      <c r="AK32" s="454">
        <v>27300</v>
      </c>
      <c r="AL32" s="538"/>
      <c r="AM32" s="315"/>
      <c r="AN32" s="35"/>
      <c r="AO32" s="35"/>
      <c r="AP32" s="61"/>
      <c r="AQ32" s="35"/>
      <c r="AR32" s="35"/>
      <c r="AS32" s="35"/>
      <c r="AT32" s="35"/>
    </row>
    <row r="33" spans="1:46" ht="26.1" customHeight="1">
      <c r="A33" s="215">
        <v>17</v>
      </c>
      <c r="B33" s="141">
        <v>45</v>
      </c>
      <c r="C33" s="103" t="s">
        <v>310</v>
      </c>
      <c r="D33" s="254"/>
      <c r="E33" s="424" t="s">
        <v>94</v>
      </c>
      <c r="F33" s="131"/>
      <c r="G33" s="114"/>
      <c r="H33" s="188" t="s">
        <v>311</v>
      </c>
      <c r="I33" s="496">
        <v>42000</v>
      </c>
      <c r="J33" s="96"/>
      <c r="K33" s="216"/>
      <c r="L33" s="49"/>
      <c r="M33" s="227"/>
      <c r="N33" s="142">
        <v>70</v>
      </c>
      <c r="O33" s="102" t="s">
        <v>312</v>
      </c>
      <c r="P33" s="253" t="s">
        <v>313</v>
      </c>
      <c r="Q33" s="427">
        <v>14900</v>
      </c>
      <c r="R33" s="129"/>
      <c r="S33" s="116"/>
      <c r="T33" s="122" t="s">
        <v>314</v>
      </c>
      <c r="U33" s="427">
        <v>14500</v>
      </c>
      <c r="V33" s="129"/>
      <c r="W33" s="214" t="s">
        <v>98</v>
      </c>
      <c r="X33" s="24"/>
      <c r="Y33" s="280"/>
      <c r="Z33" s="163"/>
      <c r="AA33" s="103" t="s">
        <v>315</v>
      </c>
      <c r="AB33" s="254" t="s">
        <v>316</v>
      </c>
      <c r="AC33" s="153">
        <v>33000</v>
      </c>
      <c r="AD33" s="153" t="s">
        <v>89</v>
      </c>
      <c r="AE33" s="235"/>
      <c r="AF33" s="39"/>
      <c r="AG33" s="307">
        <v>13</v>
      </c>
      <c r="AH33" s="54">
        <v>80</v>
      </c>
      <c r="AI33" s="105" t="s">
        <v>317</v>
      </c>
      <c r="AJ33" s="504" t="s">
        <v>318</v>
      </c>
      <c r="AK33" s="464">
        <v>14000</v>
      </c>
      <c r="AL33" s="464"/>
      <c r="AM33" s="308"/>
      <c r="AN33" s="35"/>
      <c r="AO33" s="43"/>
      <c r="AP33" s="61"/>
      <c r="AQ33" s="35"/>
      <c r="AR33" s="35"/>
      <c r="AS33" s="35"/>
      <c r="AT33" s="35"/>
    </row>
    <row r="34" spans="1:46" ht="26.1" customHeight="1">
      <c r="A34" s="215"/>
      <c r="B34" s="141"/>
      <c r="C34" s="103" t="s">
        <v>319</v>
      </c>
      <c r="D34" s="254" t="s">
        <v>320</v>
      </c>
      <c r="E34" s="424">
        <v>46200</v>
      </c>
      <c r="F34" s="131" t="s">
        <v>89</v>
      </c>
      <c r="G34" s="114"/>
      <c r="H34" s="188"/>
      <c r="I34" s="424" t="s">
        <v>94</v>
      </c>
      <c r="J34" s="354"/>
      <c r="K34" s="213"/>
      <c r="L34" s="49"/>
      <c r="M34" s="227"/>
      <c r="N34" s="149">
        <v>80</v>
      </c>
      <c r="O34" s="263" t="s">
        <v>321</v>
      </c>
      <c r="P34" s="253" t="s">
        <v>322</v>
      </c>
      <c r="Q34" s="427">
        <v>11800</v>
      </c>
      <c r="R34" s="129"/>
      <c r="S34" s="113"/>
      <c r="T34" s="122" t="s">
        <v>323</v>
      </c>
      <c r="U34" s="427">
        <v>11600</v>
      </c>
      <c r="V34" s="129"/>
      <c r="W34" s="214" t="s">
        <v>98</v>
      </c>
      <c r="X34" s="24"/>
      <c r="Y34" s="280"/>
      <c r="Z34" s="163"/>
      <c r="AA34" s="103" t="s">
        <v>324</v>
      </c>
      <c r="AB34" s="254" t="s">
        <v>325</v>
      </c>
      <c r="AC34" s="153">
        <v>37400</v>
      </c>
      <c r="AD34" s="153"/>
      <c r="AE34" s="235"/>
      <c r="AF34" s="39"/>
      <c r="AG34" s="310"/>
      <c r="AH34" s="63"/>
      <c r="AI34" s="107" t="s">
        <v>326</v>
      </c>
      <c r="AJ34" s="506" t="s">
        <v>327</v>
      </c>
      <c r="AK34" s="457">
        <v>14600</v>
      </c>
      <c r="AL34" s="457"/>
      <c r="AM34" s="311"/>
      <c r="AN34" s="35"/>
      <c r="AO34" s="35"/>
      <c r="AP34" s="61"/>
      <c r="AQ34" s="43"/>
      <c r="AR34" s="43"/>
      <c r="AS34" s="43"/>
      <c r="AT34" s="43"/>
    </row>
    <row r="35" spans="1:46" ht="26.1" customHeight="1">
      <c r="A35" s="221"/>
      <c r="B35" s="147"/>
      <c r="C35" s="103" t="s">
        <v>328</v>
      </c>
      <c r="D35" s="254" t="s">
        <v>329</v>
      </c>
      <c r="E35" s="424">
        <v>49500</v>
      </c>
      <c r="F35" s="131"/>
      <c r="G35" s="117"/>
      <c r="H35" s="135" t="s">
        <v>330</v>
      </c>
      <c r="I35" s="424">
        <v>47800</v>
      </c>
      <c r="J35" s="131"/>
      <c r="K35" s="213" t="s">
        <v>98</v>
      </c>
      <c r="L35" s="49"/>
      <c r="M35" s="227"/>
      <c r="N35" s="144"/>
      <c r="O35" s="264" t="s">
        <v>331</v>
      </c>
      <c r="P35" s="254" t="s">
        <v>332</v>
      </c>
      <c r="Q35" s="424">
        <v>13900</v>
      </c>
      <c r="R35" s="131"/>
      <c r="S35" s="114"/>
      <c r="T35" s="135" t="s">
        <v>333</v>
      </c>
      <c r="U35" s="424">
        <v>13600</v>
      </c>
      <c r="V35" s="131"/>
      <c r="W35" s="213" t="s">
        <v>98</v>
      </c>
      <c r="X35" s="24"/>
      <c r="Y35" s="280"/>
      <c r="Z35" s="164"/>
      <c r="AA35" s="101" t="s">
        <v>334</v>
      </c>
      <c r="AB35" s="255" t="s">
        <v>335</v>
      </c>
      <c r="AC35" s="132">
        <v>39000</v>
      </c>
      <c r="AD35" s="132"/>
      <c r="AE35" s="219"/>
      <c r="AF35" s="39"/>
      <c r="AG35" s="310"/>
      <c r="AH35" s="63"/>
      <c r="AI35" s="107" t="s">
        <v>336</v>
      </c>
      <c r="AJ35" s="506" t="s">
        <v>337</v>
      </c>
      <c r="AK35" s="457">
        <v>16200</v>
      </c>
      <c r="AL35" s="457"/>
      <c r="AM35" s="311"/>
      <c r="AN35" s="35"/>
      <c r="AO35" s="35"/>
      <c r="AP35" s="61"/>
      <c r="AQ35" s="35"/>
      <c r="AR35" s="35"/>
      <c r="AS35" s="44"/>
      <c r="AT35" s="35"/>
    </row>
    <row r="36" spans="1:46" ht="26.1" customHeight="1" thickBot="1">
      <c r="A36" s="221"/>
      <c r="B36" s="147"/>
      <c r="C36" s="103" t="s">
        <v>338</v>
      </c>
      <c r="D36" s="254" t="s">
        <v>339</v>
      </c>
      <c r="E36" s="424">
        <v>52500</v>
      </c>
      <c r="F36" s="131"/>
      <c r="G36" s="114"/>
      <c r="H36" s="188"/>
      <c r="I36" s="496" t="s">
        <v>94</v>
      </c>
      <c r="J36" s="96"/>
      <c r="K36" s="216"/>
      <c r="L36" s="49"/>
      <c r="M36" s="229"/>
      <c r="N36" s="237"/>
      <c r="O36" s="265" t="s">
        <v>340</v>
      </c>
      <c r="P36" s="259" t="s">
        <v>341</v>
      </c>
      <c r="Q36" s="428">
        <v>15100</v>
      </c>
      <c r="R36" s="233"/>
      <c r="S36" s="402"/>
      <c r="T36" s="288"/>
      <c r="U36" s="428" t="s">
        <v>94</v>
      </c>
      <c r="V36" s="233"/>
      <c r="W36" s="326"/>
      <c r="X36" s="24"/>
      <c r="Y36" s="280"/>
      <c r="Z36" s="159">
        <v>70</v>
      </c>
      <c r="AA36" s="102" t="s">
        <v>342</v>
      </c>
      <c r="AB36" s="258" t="s">
        <v>343</v>
      </c>
      <c r="AC36" s="131">
        <v>35400</v>
      </c>
      <c r="AD36" s="131"/>
      <c r="AE36" s="218"/>
      <c r="AF36" s="39"/>
      <c r="AG36" s="310"/>
      <c r="AH36" s="63"/>
      <c r="AI36" s="107" t="s">
        <v>344</v>
      </c>
      <c r="AJ36" s="506" t="s">
        <v>345</v>
      </c>
      <c r="AK36" s="457">
        <v>16800</v>
      </c>
      <c r="AL36" s="457"/>
      <c r="AM36" s="311"/>
      <c r="AN36" s="35"/>
      <c r="AO36" s="35"/>
      <c r="AP36" s="61"/>
      <c r="AQ36" s="35"/>
      <c r="AR36" s="35"/>
      <c r="AS36" s="44"/>
      <c r="AT36" s="35"/>
    </row>
    <row r="37" spans="1:46" ht="26.1" customHeight="1">
      <c r="A37" s="221"/>
      <c r="B37" s="143"/>
      <c r="C37" s="101" t="s">
        <v>346</v>
      </c>
      <c r="D37" s="255" t="s">
        <v>347</v>
      </c>
      <c r="E37" s="429">
        <v>59200</v>
      </c>
      <c r="F37" s="132" t="s">
        <v>89</v>
      </c>
      <c r="G37" s="115"/>
      <c r="H37" s="189"/>
      <c r="I37" s="425" t="s">
        <v>94</v>
      </c>
      <c r="J37" s="133"/>
      <c r="K37" s="217"/>
      <c r="L37" s="49"/>
      <c r="M37" s="86"/>
      <c r="N37" s="64"/>
      <c r="O37" s="170"/>
      <c r="P37" s="170"/>
      <c r="Q37" s="170"/>
      <c r="R37" s="170"/>
      <c r="S37" s="170"/>
      <c r="T37" s="171"/>
      <c r="U37" s="65"/>
      <c r="V37" s="65"/>
      <c r="W37" s="173" t="s">
        <v>348</v>
      </c>
      <c r="X37" s="24"/>
      <c r="Y37" s="274">
        <v>16</v>
      </c>
      <c r="Z37" s="159">
        <v>65</v>
      </c>
      <c r="AA37" s="104" t="s">
        <v>349</v>
      </c>
      <c r="AB37" s="348" t="s">
        <v>350</v>
      </c>
      <c r="AC37" s="129">
        <v>26100</v>
      </c>
      <c r="AD37" s="129"/>
      <c r="AE37" s="489"/>
      <c r="AF37" s="42"/>
      <c r="AG37" s="310"/>
      <c r="AH37" s="63"/>
      <c r="AI37" s="107" t="s">
        <v>351</v>
      </c>
      <c r="AJ37" s="506" t="s">
        <v>352</v>
      </c>
      <c r="AK37" s="457">
        <v>17300</v>
      </c>
      <c r="AL37" s="457"/>
      <c r="AM37" s="311"/>
      <c r="AN37" s="35"/>
      <c r="AO37" s="35"/>
      <c r="AP37" s="61"/>
      <c r="AQ37" s="35"/>
      <c r="AR37" s="35"/>
      <c r="AS37" s="35"/>
      <c r="AT37" s="77"/>
    </row>
    <row r="38" spans="1:46" ht="26.1" customHeight="1">
      <c r="A38" s="221"/>
      <c r="B38" s="142">
        <v>50</v>
      </c>
      <c r="C38" s="102" t="s">
        <v>353</v>
      </c>
      <c r="D38" s="253" t="s">
        <v>354</v>
      </c>
      <c r="E38" s="427">
        <v>46600</v>
      </c>
      <c r="F38" s="129" t="s">
        <v>89</v>
      </c>
      <c r="G38" s="116"/>
      <c r="H38" s="197"/>
      <c r="I38" s="427" t="s">
        <v>94</v>
      </c>
      <c r="J38" s="129"/>
      <c r="K38" s="218"/>
      <c r="L38" s="49"/>
      <c r="M38" s="86"/>
      <c r="N38" s="24"/>
      <c r="O38" s="170"/>
      <c r="P38" s="170"/>
      <c r="Q38" s="170"/>
      <c r="R38" s="170"/>
      <c r="S38" s="170"/>
      <c r="T38" s="171"/>
      <c r="U38" s="173"/>
      <c r="V38" s="173"/>
      <c r="W38" s="72"/>
      <c r="X38" s="24"/>
      <c r="Y38" s="283"/>
      <c r="Z38" s="159">
        <v>70</v>
      </c>
      <c r="AA38" s="102" t="s">
        <v>355</v>
      </c>
      <c r="AB38" s="253" t="s">
        <v>356</v>
      </c>
      <c r="AC38" s="129">
        <v>25700</v>
      </c>
      <c r="AD38" s="129"/>
      <c r="AE38" s="218"/>
      <c r="AF38" s="42"/>
      <c r="AG38" s="310"/>
      <c r="AH38" s="84"/>
      <c r="AI38" s="107" t="s">
        <v>357</v>
      </c>
      <c r="AJ38" s="506" t="s">
        <v>358</v>
      </c>
      <c r="AK38" s="457">
        <v>18400</v>
      </c>
      <c r="AL38" s="457"/>
      <c r="AM38" s="311"/>
      <c r="AN38" s="35"/>
      <c r="AO38" s="35"/>
      <c r="AP38" s="61"/>
      <c r="AQ38" s="35"/>
      <c r="AR38" s="35"/>
      <c r="AS38" s="35"/>
      <c r="AT38" s="77"/>
    </row>
    <row r="39" spans="1:46" ht="26.1" customHeight="1">
      <c r="A39" s="221"/>
      <c r="B39" s="144"/>
      <c r="C39" s="103" t="s">
        <v>359</v>
      </c>
      <c r="D39" s="254" t="s">
        <v>360</v>
      </c>
      <c r="E39" s="424">
        <v>51300</v>
      </c>
      <c r="F39" s="131"/>
      <c r="G39" s="117"/>
      <c r="H39" s="188" t="s">
        <v>361</v>
      </c>
      <c r="I39" s="496">
        <v>50200</v>
      </c>
      <c r="J39" s="96"/>
      <c r="K39" s="213" t="s">
        <v>98</v>
      </c>
      <c r="L39" s="49"/>
      <c r="M39" s="86"/>
      <c r="N39" s="24"/>
      <c r="O39" s="170"/>
      <c r="P39" s="170"/>
      <c r="Q39" s="170"/>
      <c r="R39" s="170"/>
      <c r="S39" s="170"/>
      <c r="T39" s="171"/>
      <c r="U39" s="173"/>
      <c r="V39" s="173"/>
      <c r="W39" s="172"/>
      <c r="X39" s="24"/>
      <c r="Y39" s="283"/>
      <c r="Z39" s="163"/>
      <c r="AA39" s="103" t="s">
        <v>362</v>
      </c>
      <c r="AB39" s="254" t="s">
        <v>363</v>
      </c>
      <c r="AC39" s="131">
        <v>27400</v>
      </c>
      <c r="AD39" s="131"/>
      <c r="AE39" s="216"/>
      <c r="AF39" s="39"/>
      <c r="AG39" s="310"/>
      <c r="AH39" s="90"/>
      <c r="AI39" s="106" t="s">
        <v>364</v>
      </c>
      <c r="AJ39" s="508" t="s">
        <v>365</v>
      </c>
      <c r="AK39" s="455">
        <v>20700</v>
      </c>
      <c r="AL39" s="455"/>
      <c r="AM39" s="313"/>
      <c r="AN39" s="44"/>
      <c r="AO39" s="35"/>
      <c r="AP39" s="61"/>
      <c r="AQ39" s="35"/>
      <c r="AR39" s="35"/>
      <c r="AS39" s="35"/>
      <c r="AT39" s="77"/>
    </row>
    <row r="40" spans="1:46" ht="26.1" customHeight="1">
      <c r="A40" s="221"/>
      <c r="B40" s="144"/>
      <c r="C40" s="101" t="s">
        <v>366</v>
      </c>
      <c r="D40" s="255" t="s">
        <v>367</v>
      </c>
      <c r="E40" s="429">
        <v>54200</v>
      </c>
      <c r="F40" s="132"/>
      <c r="G40" s="115"/>
      <c r="H40" s="189"/>
      <c r="I40" s="425" t="s">
        <v>94</v>
      </c>
      <c r="J40" s="133"/>
      <c r="K40" s="217"/>
      <c r="L40" s="49"/>
      <c r="M40" s="24"/>
      <c r="N40" s="24"/>
      <c r="O40" s="24"/>
      <c r="P40" s="24"/>
      <c r="Q40" s="24"/>
      <c r="R40" s="24"/>
      <c r="S40" s="24"/>
      <c r="T40" s="24"/>
      <c r="U40" s="87"/>
      <c r="V40" s="87"/>
      <c r="W40" s="72"/>
      <c r="X40" s="24"/>
      <c r="Y40" s="283"/>
      <c r="Z40" s="163"/>
      <c r="AA40" s="103" t="s">
        <v>368</v>
      </c>
      <c r="AB40" s="254" t="s">
        <v>369</v>
      </c>
      <c r="AC40" s="131">
        <v>29500</v>
      </c>
      <c r="AD40" s="131"/>
      <c r="AE40" s="216"/>
      <c r="AF40" s="39"/>
      <c r="AG40" s="316">
        <v>12.5</v>
      </c>
      <c r="AH40" s="91">
        <v>50</v>
      </c>
      <c r="AI40" s="110" t="s">
        <v>370</v>
      </c>
      <c r="AJ40" s="503" t="s">
        <v>371</v>
      </c>
      <c r="AK40" s="454">
        <v>23300</v>
      </c>
      <c r="AL40" s="538"/>
      <c r="AM40" s="315"/>
      <c r="AN40" s="35"/>
      <c r="AO40" s="35"/>
      <c r="AP40" s="35"/>
      <c r="AQ40" s="35"/>
      <c r="AR40" s="44"/>
      <c r="AS40" s="35"/>
      <c r="AT40" s="77"/>
    </row>
    <row r="41" spans="1:46" ht="26.1" customHeight="1">
      <c r="A41" s="221"/>
      <c r="B41" s="142">
        <v>55</v>
      </c>
      <c r="C41" s="102" t="s">
        <v>372</v>
      </c>
      <c r="D41" s="253" t="s">
        <v>373</v>
      </c>
      <c r="E41" s="427">
        <v>47800</v>
      </c>
      <c r="F41" s="129" t="s">
        <v>89</v>
      </c>
      <c r="G41" s="113"/>
      <c r="H41" s="197"/>
      <c r="I41" s="426" t="s">
        <v>94</v>
      </c>
      <c r="J41" s="130"/>
      <c r="K41" s="214"/>
      <c r="L41" s="49"/>
      <c r="M41" s="24"/>
      <c r="N41" s="24"/>
      <c r="O41" s="24"/>
      <c r="P41" s="24"/>
      <c r="Q41" s="24"/>
      <c r="R41" s="24"/>
      <c r="S41" s="24"/>
      <c r="T41" s="24"/>
      <c r="U41" s="87"/>
      <c r="V41" s="87"/>
      <c r="W41" s="72"/>
      <c r="X41" s="24"/>
      <c r="Y41" s="283"/>
      <c r="Z41" s="163"/>
      <c r="AA41" s="103" t="s">
        <v>374</v>
      </c>
      <c r="AB41" s="254" t="s">
        <v>375</v>
      </c>
      <c r="AC41" s="131">
        <v>31700</v>
      </c>
      <c r="AD41" s="131"/>
      <c r="AE41" s="216"/>
      <c r="AF41" s="39"/>
      <c r="AG41" s="307">
        <v>12</v>
      </c>
      <c r="AH41" s="89">
        <v>80</v>
      </c>
      <c r="AI41" s="105" t="s">
        <v>376</v>
      </c>
      <c r="AJ41" s="504" t="s">
        <v>377</v>
      </c>
      <c r="AK41" s="464">
        <v>10600</v>
      </c>
      <c r="AL41" s="464"/>
      <c r="AM41" s="308"/>
      <c r="AN41" s="35"/>
      <c r="AO41" s="35"/>
      <c r="AP41" s="35"/>
      <c r="AQ41" s="35"/>
      <c r="AR41" s="35"/>
      <c r="AS41" s="35"/>
      <c r="AT41" s="77"/>
    </row>
    <row r="42" spans="1:46" ht="26.1" customHeight="1">
      <c r="A42" s="221"/>
      <c r="B42" s="144"/>
      <c r="C42" s="103" t="s">
        <v>378</v>
      </c>
      <c r="D42" s="254" t="s">
        <v>379</v>
      </c>
      <c r="E42" s="424">
        <v>49600</v>
      </c>
      <c r="F42" s="131"/>
      <c r="G42" s="117"/>
      <c r="H42" s="135" t="s">
        <v>380</v>
      </c>
      <c r="I42" s="424">
        <v>48300</v>
      </c>
      <c r="J42" s="131"/>
      <c r="K42" s="213" t="s">
        <v>98</v>
      </c>
      <c r="L42" s="49"/>
      <c r="M42" s="24"/>
      <c r="N42" s="24"/>
      <c r="O42" s="24"/>
      <c r="P42" s="24"/>
      <c r="Q42" s="24"/>
      <c r="R42" s="24"/>
      <c r="S42" s="24"/>
      <c r="T42" s="24"/>
      <c r="U42" s="87"/>
      <c r="V42" s="87"/>
      <c r="W42" s="72"/>
      <c r="X42" s="24"/>
      <c r="Y42" s="283"/>
      <c r="Z42" s="163"/>
      <c r="AA42" s="103" t="s">
        <v>381</v>
      </c>
      <c r="AB42" s="254" t="s">
        <v>382</v>
      </c>
      <c r="AC42" s="131">
        <v>32600</v>
      </c>
      <c r="AD42" s="131"/>
      <c r="AE42" s="216"/>
      <c r="AF42" s="39"/>
      <c r="AG42" s="309"/>
      <c r="AH42" s="54"/>
      <c r="AI42" s="107" t="s">
        <v>383</v>
      </c>
      <c r="AJ42" s="506" t="s">
        <v>384</v>
      </c>
      <c r="AK42" s="457">
        <v>13400</v>
      </c>
      <c r="AL42" s="457"/>
      <c r="AM42" s="311"/>
      <c r="AN42" s="35"/>
      <c r="AO42" s="35"/>
      <c r="AP42" s="35"/>
      <c r="AQ42" s="35"/>
      <c r="AR42" s="35"/>
      <c r="AS42" s="35"/>
      <c r="AT42" s="77"/>
    </row>
    <row r="43" spans="1:46" ht="26.1" customHeight="1">
      <c r="A43" s="221"/>
      <c r="B43" s="145"/>
      <c r="C43" s="101" t="s">
        <v>385</v>
      </c>
      <c r="D43" s="255" t="s">
        <v>386</v>
      </c>
      <c r="E43" s="429">
        <v>51800</v>
      </c>
      <c r="F43" s="132"/>
      <c r="G43" s="118"/>
      <c r="H43" s="155" t="s">
        <v>387</v>
      </c>
      <c r="I43" s="429">
        <v>50400</v>
      </c>
      <c r="J43" s="132"/>
      <c r="K43" s="217" t="s">
        <v>98</v>
      </c>
      <c r="L43" s="49"/>
      <c r="M43" s="24"/>
      <c r="N43" s="24"/>
      <c r="O43" s="24"/>
      <c r="P43" s="24"/>
      <c r="Q43" s="24"/>
      <c r="R43" s="24"/>
      <c r="S43" s="24"/>
      <c r="T43" s="24"/>
      <c r="U43" s="87"/>
      <c r="V43" s="87"/>
      <c r="W43" s="72"/>
      <c r="X43" s="24"/>
      <c r="Y43" s="283"/>
      <c r="Z43" s="164"/>
      <c r="AA43" s="101" t="s">
        <v>388</v>
      </c>
      <c r="AB43" s="255" t="s">
        <v>389</v>
      </c>
      <c r="AC43" s="132">
        <v>34700</v>
      </c>
      <c r="AD43" s="132"/>
      <c r="AE43" s="219"/>
      <c r="AF43" s="39"/>
      <c r="AG43" s="309"/>
      <c r="AH43" s="84"/>
      <c r="AI43" s="107" t="s">
        <v>390</v>
      </c>
      <c r="AJ43" s="506" t="s">
        <v>391</v>
      </c>
      <c r="AK43" s="457">
        <v>15200</v>
      </c>
      <c r="AL43" s="457"/>
      <c r="AM43" s="311"/>
      <c r="AN43" s="35"/>
      <c r="AO43" s="35"/>
      <c r="AP43" s="35"/>
      <c r="AQ43" s="35"/>
      <c r="AR43" s="35"/>
      <c r="AS43" s="35"/>
      <c r="AT43" s="77"/>
    </row>
    <row r="44" spans="1:46" ht="26.1" customHeight="1" thickBot="1">
      <c r="A44" s="221"/>
      <c r="B44" s="142">
        <v>60</v>
      </c>
      <c r="C44" s="102" t="s">
        <v>392</v>
      </c>
      <c r="D44" s="253" t="s">
        <v>393</v>
      </c>
      <c r="E44" s="427">
        <v>38400</v>
      </c>
      <c r="F44" s="129"/>
      <c r="G44" s="116"/>
      <c r="H44" s="135" t="s">
        <v>394</v>
      </c>
      <c r="I44" s="424">
        <v>37300</v>
      </c>
      <c r="J44" s="131"/>
      <c r="K44" s="213" t="s">
        <v>98</v>
      </c>
      <c r="L44" s="49"/>
      <c r="M44" s="24"/>
      <c r="N44" s="77"/>
      <c r="O44" s="75"/>
      <c r="P44" s="75"/>
      <c r="Q44" s="75"/>
      <c r="R44" s="75"/>
      <c r="S44" s="75"/>
      <c r="T44" s="76"/>
      <c r="U44" s="65"/>
      <c r="V44" s="65"/>
      <c r="W44" s="65"/>
      <c r="X44" s="24"/>
      <c r="Y44" s="284"/>
      <c r="Z44" s="159">
        <v>80</v>
      </c>
      <c r="AA44" s="100" t="s">
        <v>395</v>
      </c>
      <c r="AB44" s="256" t="s">
        <v>396</v>
      </c>
      <c r="AC44" s="138">
        <v>20500</v>
      </c>
      <c r="AD44" s="138"/>
      <c r="AE44" s="488"/>
      <c r="AF44" s="39"/>
      <c r="AG44" s="317"/>
      <c r="AH44" s="323"/>
      <c r="AI44" s="318" t="s">
        <v>397</v>
      </c>
      <c r="AJ44" s="505" t="s">
        <v>398</v>
      </c>
      <c r="AK44" s="539">
        <v>16200</v>
      </c>
      <c r="AL44" s="539"/>
      <c r="AM44" s="319"/>
      <c r="AN44" s="35"/>
      <c r="AO44" s="35"/>
      <c r="AP44" s="35"/>
      <c r="AQ44" s="35"/>
      <c r="AR44" s="44"/>
      <c r="AS44" s="44"/>
      <c r="AT44" s="77"/>
    </row>
    <row r="45" spans="1:46" ht="26.1" customHeight="1">
      <c r="A45" s="222"/>
      <c r="B45" s="141"/>
      <c r="C45" s="103" t="s">
        <v>291</v>
      </c>
      <c r="D45" s="254" t="s">
        <v>399</v>
      </c>
      <c r="E45" s="424">
        <v>38300</v>
      </c>
      <c r="F45" s="131"/>
      <c r="G45" s="114"/>
      <c r="H45" s="135" t="s">
        <v>400</v>
      </c>
      <c r="I45" s="424">
        <v>36800</v>
      </c>
      <c r="J45" s="131"/>
      <c r="K45" s="213" t="s">
        <v>98</v>
      </c>
      <c r="L45" s="49"/>
      <c r="M45" s="24"/>
      <c r="N45" s="77"/>
      <c r="O45" s="75"/>
      <c r="P45" s="75"/>
      <c r="Q45" s="75"/>
      <c r="R45" s="75"/>
      <c r="S45" s="75"/>
      <c r="T45" s="76"/>
      <c r="U45" s="65"/>
      <c r="V45" s="65"/>
      <c r="W45" s="65"/>
      <c r="X45" s="24"/>
      <c r="Y45" s="274">
        <v>15</v>
      </c>
      <c r="Z45" s="159">
        <v>70</v>
      </c>
      <c r="AA45" s="102" t="s">
        <v>401</v>
      </c>
      <c r="AB45" s="253" t="s">
        <v>402</v>
      </c>
      <c r="AC45" s="123">
        <v>22900</v>
      </c>
      <c r="AD45" s="123"/>
      <c r="AE45" s="228"/>
      <c r="AF45" s="77"/>
      <c r="AG45" s="86"/>
      <c r="AH45" s="99"/>
      <c r="AI45" s="99"/>
      <c r="AJ45" s="99"/>
      <c r="AK45" s="99"/>
      <c r="AL45" s="99"/>
      <c r="AM45" s="173"/>
      <c r="AN45" s="35"/>
      <c r="AO45" s="35"/>
      <c r="AP45" s="35"/>
      <c r="AQ45" s="35"/>
      <c r="AR45" s="35"/>
      <c r="AS45" s="35"/>
      <c r="AT45" s="77"/>
    </row>
    <row r="46" spans="1:46" ht="26.1" customHeight="1">
      <c r="A46" s="221"/>
      <c r="B46" s="145"/>
      <c r="C46" s="101" t="s">
        <v>299</v>
      </c>
      <c r="D46" s="255" t="s">
        <v>403</v>
      </c>
      <c r="E46" s="429">
        <v>40000</v>
      </c>
      <c r="F46" s="132"/>
      <c r="G46" s="119"/>
      <c r="H46" s="155" t="s">
        <v>404</v>
      </c>
      <c r="I46" s="429">
        <v>38200</v>
      </c>
      <c r="J46" s="132"/>
      <c r="K46" s="217" t="s">
        <v>98</v>
      </c>
      <c r="L46" s="49"/>
      <c r="M46" s="24"/>
      <c r="N46" s="77"/>
      <c r="O46" s="75"/>
      <c r="P46" s="75"/>
      <c r="Q46" s="75"/>
      <c r="R46" s="75"/>
      <c r="S46" s="75"/>
      <c r="T46" s="76"/>
      <c r="U46" s="70"/>
      <c r="V46" s="70"/>
      <c r="W46" s="67"/>
      <c r="X46" s="24"/>
      <c r="Y46" s="285"/>
      <c r="Z46" s="164"/>
      <c r="AA46" s="101" t="s">
        <v>405</v>
      </c>
      <c r="AB46" s="255" t="s">
        <v>406</v>
      </c>
      <c r="AC46" s="132">
        <v>32100</v>
      </c>
      <c r="AD46" s="132"/>
      <c r="AE46" s="219"/>
      <c r="AF46" s="77"/>
      <c r="AG46" s="86"/>
      <c r="AH46" s="99"/>
      <c r="AI46" s="99"/>
      <c r="AJ46" s="99"/>
      <c r="AK46" s="99"/>
      <c r="AL46" s="99"/>
      <c r="AM46" s="99"/>
      <c r="AN46" s="35"/>
      <c r="AO46" s="35"/>
      <c r="AP46" s="35"/>
      <c r="AQ46" s="35"/>
      <c r="AR46" s="44"/>
      <c r="AS46" s="35"/>
      <c r="AT46" s="77"/>
    </row>
    <row r="47" spans="1:46" ht="26.1" customHeight="1">
      <c r="A47" s="223"/>
      <c r="B47" s="142">
        <v>65</v>
      </c>
      <c r="C47" s="100" t="s">
        <v>407</v>
      </c>
      <c r="D47" s="256"/>
      <c r="E47" s="430" t="s">
        <v>94</v>
      </c>
      <c r="F47" s="138"/>
      <c r="G47" s="139"/>
      <c r="H47" s="135" t="s">
        <v>408</v>
      </c>
      <c r="I47" s="430">
        <v>34800</v>
      </c>
      <c r="J47" s="138"/>
      <c r="K47" s="224"/>
      <c r="L47" s="49"/>
      <c r="M47" s="24"/>
      <c r="N47" s="77"/>
      <c r="O47" s="75"/>
      <c r="P47" s="75"/>
      <c r="Q47" s="75"/>
      <c r="R47" s="75"/>
      <c r="S47" s="75"/>
      <c r="T47" s="76"/>
      <c r="U47" s="68"/>
      <c r="V47" s="68"/>
      <c r="W47" s="68"/>
      <c r="X47" s="24"/>
      <c r="Y47" s="285"/>
      <c r="Z47" s="159">
        <v>80</v>
      </c>
      <c r="AA47" s="102" t="s">
        <v>409</v>
      </c>
      <c r="AB47" s="253" t="s">
        <v>410</v>
      </c>
      <c r="AC47" s="129">
        <v>18600</v>
      </c>
      <c r="AD47" s="129"/>
      <c r="AE47" s="218"/>
      <c r="AF47" s="77"/>
      <c r="AG47" s="86"/>
      <c r="AH47" s="99"/>
      <c r="AI47" s="99"/>
      <c r="AJ47" s="99"/>
      <c r="AK47" s="99"/>
      <c r="AL47" s="99"/>
      <c r="AM47" s="99"/>
      <c r="AN47" s="35"/>
      <c r="AO47" s="35"/>
      <c r="AP47" s="35"/>
      <c r="AQ47" s="35"/>
      <c r="AR47" s="35"/>
      <c r="AS47" s="44"/>
      <c r="AT47" s="77"/>
    </row>
    <row r="48" spans="1:46" ht="26.1" customHeight="1">
      <c r="A48" s="210">
        <v>16</v>
      </c>
      <c r="B48" s="140">
        <v>45</v>
      </c>
      <c r="C48" s="100" t="s">
        <v>411</v>
      </c>
      <c r="D48" s="256" t="s">
        <v>412</v>
      </c>
      <c r="E48" s="430">
        <v>39000</v>
      </c>
      <c r="F48" s="138"/>
      <c r="G48" s="128"/>
      <c r="H48" s="195"/>
      <c r="I48" s="430" t="s">
        <v>94</v>
      </c>
      <c r="J48" s="138"/>
      <c r="K48" s="488"/>
      <c r="L48" s="49"/>
      <c r="M48" s="24"/>
      <c r="N48" s="77"/>
      <c r="O48" s="75"/>
      <c r="P48" s="77"/>
      <c r="Q48" s="77"/>
      <c r="R48" s="77"/>
      <c r="S48" s="77"/>
      <c r="T48" s="77"/>
      <c r="U48" s="69"/>
      <c r="V48" s="69"/>
      <c r="W48" s="69"/>
      <c r="X48" s="24"/>
      <c r="Y48" s="285"/>
      <c r="Z48" s="380"/>
      <c r="AA48" s="103" t="s">
        <v>413</v>
      </c>
      <c r="AB48" s="254" t="s">
        <v>414</v>
      </c>
      <c r="AC48" s="131">
        <v>22600</v>
      </c>
      <c r="AD48" s="131"/>
      <c r="AE48" s="216"/>
      <c r="AF48" s="77"/>
      <c r="AG48" s="86"/>
      <c r="AH48" s="99"/>
      <c r="AI48" s="99"/>
      <c r="AJ48" s="99"/>
      <c r="AK48" s="99"/>
      <c r="AL48" s="99"/>
      <c r="AM48" s="99"/>
      <c r="AN48" s="35"/>
      <c r="AO48" s="35"/>
      <c r="AP48" s="35"/>
      <c r="AQ48" s="35"/>
      <c r="AR48" s="35"/>
      <c r="AS48" s="77"/>
      <c r="AT48" s="77"/>
    </row>
    <row r="49" spans="1:46" ht="26.1" customHeight="1">
      <c r="A49" s="215"/>
      <c r="B49" s="141">
        <v>50</v>
      </c>
      <c r="C49" s="103" t="s">
        <v>415</v>
      </c>
      <c r="D49" s="254" t="s">
        <v>416</v>
      </c>
      <c r="E49" s="424">
        <v>41100</v>
      </c>
      <c r="F49" s="131"/>
      <c r="G49" s="117"/>
      <c r="H49" s="188"/>
      <c r="I49" s="424" t="s">
        <v>94</v>
      </c>
      <c r="J49" s="131"/>
      <c r="K49" s="213"/>
      <c r="L49" s="49"/>
      <c r="M49" s="24"/>
      <c r="N49" s="77"/>
      <c r="O49" s="75"/>
      <c r="P49" s="77"/>
      <c r="Q49" s="77"/>
      <c r="R49" s="77"/>
      <c r="S49" s="77"/>
      <c r="T49" s="77"/>
      <c r="U49" s="65"/>
      <c r="V49" s="65"/>
      <c r="W49" s="65"/>
      <c r="X49" s="24"/>
      <c r="Y49" s="285"/>
      <c r="Z49" s="163"/>
      <c r="AA49" s="103" t="s">
        <v>417</v>
      </c>
      <c r="AB49" s="254" t="s">
        <v>418</v>
      </c>
      <c r="AC49" s="131">
        <v>26100</v>
      </c>
      <c r="AD49" s="131"/>
      <c r="AE49" s="216"/>
      <c r="AF49" s="21"/>
      <c r="AG49" s="99"/>
      <c r="AH49" s="99"/>
      <c r="AI49" s="99"/>
      <c r="AJ49" s="99"/>
      <c r="AK49" s="99"/>
      <c r="AL49" s="99"/>
      <c r="AM49" s="99"/>
      <c r="AN49" s="35"/>
      <c r="AO49" s="35"/>
      <c r="AP49" s="35"/>
      <c r="AQ49" s="35"/>
      <c r="AR49" s="44"/>
      <c r="AS49" s="77"/>
      <c r="AT49" s="77"/>
    </row>
    <row r="50" spans="1:46" ht="26.1" customHeight="1" thickBot="1">
      <c r="A50" s="215"/>
      <c r="B50" s="142">
        <v>55</v>
      </c>
      <c r="C50" s="102" t="s">
        <v>419</v>
      </c>
      <c r="D50" s="258" t="s">
        <v>420</v>
      </c>
      <c r="E50" s="427">
        <v>38200</v>
      </c>
      <c r="F50" s="129"/>
      <c r="G50" s="113"/>
      <c r="H50" s="136" t="s">
        <v>421</v>
      </c>
      <c r="I50" s="427">
        <v>37200</v>
      </c>
      <c r="J50" s="129"/>
      <c r="K50" s="214" t="s">
        <v>98</v>
      </c>
      <c r="L50" s="41"/>
      <c r="M50" s="24"/>
      <c r="N50" s="77"/>
      <c r="O50" s="75"/>
      <c r="P50" s="77"/>
      <c r="Q50" s="77"/>
      <c r="R50" s="77"/>
      <c r="S50" s="77"/>
      <c r="T50" s="77"/>
      <c r="U50" s="65"/>
      <c r="V50" s="65"/>
      <c r="W50" s="65"/>
      <c r="X50" s="24"/>
      <c r="Y50" s="286"/>
      <c r="Z50" s="287"/>
      <c r="AA50" s="250" t="s">
        <v>422</v>
      </c>
      <c r="AB50" s="259" t="s">
        <v>423</v>
      </c>
      <c r="AC50" s="231">
        <v>27000</v>
      </c>
      <c r="AD50" s="231"/>
      <c r="AE50" s="238"/>
      <c r="AF50" s="21"/>
      <c r="AG50" s="99"/>
      <c r="AH50" s="99"/>
      <c r="AI50" s="99"/>
      <c r="AJ50" s="99"/>
      <c r="AK50" s="99"/>
      <c r="AL50" s="99"/>
      <c r="AM50" s="99"/>
      <c r="AN50" s="35"/>
      <c r="AO50" s="35"/>
      <c r="AP50" s="35"/>
      <c r="AQ50" s="35"/>
      <c r="AR50" s="35"/>
      <c r="AS50" s="77"/>
      <c r="AT50" s="77"/>
    </row>
    <row r="51" spans="1:46" ht="26.1" customHeight="1">
      <c r="A51" s="215"/>
      <c r="B51" s="144"/>
      <c r="C51" s="103" t="s">
        <v>424</v>
      </c>
      <c r="D51" s="254" t="s">
        <v>425</v>
      </c>
      <c r="E51" s="424">
        <v>41000</v>
      </c>
      <c r="F51" s="131"/>
      <c r="G51" s="114"/>
      <c r="H51" s="188"/>
      <c r="I51" s="496" t="s">
        <v>94</v>
      </c>
      <c r="J51" s="96"/>
      <c r="K51" s="216"/>
      <c r="L51" s="77"/>
      <c r="M51" s="24"/>
      <c r="N51" s="77"/>
      <c r="O51" s="77"/>
      <c r="P51" s="77"/>
      <c r="Q51" s="77"/>
      <c r="R51" s="77"/>
      <c r="S51" s="77"/>
      <c r="T51" s="77"/>
      <c r="U51" s="65"/>
      <c r="V51" s="65"/>
      <c r="W51" s="65"/>
      <c r="X51" s="24"/>
      <c r="Y51" s="542"/>
      <c r="Z51" s="163"/>
      <c r="AA51" s="111"/>
      <c r="AB51" s="120"/>
      <c r="AC51" s="131"/>
      <c r="AD51" s="131"/>
      <c r="AE51" s="173" t="s">
        <v>426</v>
      </c>
      <c r="AF51" s="21"/>
      <c r="AG51" s="99"/>
      <c r="AH51" s="99"/>
      <c r="AI51" s="99"/>
      <c r="AJ51" s="99"/>
      <c r="AK51" s="99"/>
      <c r="AL51" s="99"/>
      <c r="AM51" s="99"/>
      <c r="AN51" s="35"/>
      <c r="AO51" s="35"/>
      <c r="AP51" s="35"/>
      <c r="AQ51" s="35"/>
      <c r="AR51" s="35"/>
      <c r="AS51" s="77"/>
      <c r="AT51" s="77"/>
    </row>
    <row r="52" spans="1:46" ht="26.1" customHeight="1" thickBot="1">
      <c r="A52" s="215"/>
      <c r="B52" s="144"/>
      <c r="C52" s="103" t="s">
        <v>427</v>
      </c>
      <c r="D52" s="254" t="s">
        <v>428</v>
      </c>
      <c r="E52" s="424">
        <v>43600</v>
      </c>
      <c r="F52" s="131"/>
      <c r="G52" s="114"/>
      <c r="H52" s="135" t="s">
        <v>429</v>
      </c>
      <c r="I52" s="424">
        <v>42500</v>
      </c>
      <c r="J52" s="131"/>
      <c r="K52" s="213" t="s">
        <v>98</v>
      </c>
      <c r="L52" s="77"/>
      <c r="M52" s="24"/>
      <c r="N52" s="77"/>
      <c r="O52" s="77"/>
      <c r="P52" s="77"/>
      <c r="Q52" s="77"/>
      <c r="R52" s="77"/>
      <c r="S52" s="77"/>
      <c r="T52" s="77"/>
      <c r="U52" s="65"/>
      <c r="V52" s="65"/>
      <c r="W52" s="65"/>
      <c r="X52" s="24"/>
      <c r="Y52" s="86"/>
      <c r="Z52" s="163"/>
      <c r="AA52" s="111"/>
      <c r="AB52" s="120"/>
      <c r="AC52" s="131"/>
      <c r="AD52" s="131"/>
      <c r="AE52" s="172"/>
      <c r="AF52" s="77"/>
      <c r="AG52" s="77"/>
      <c r="AH52" s="77"/>
      <c r="AI52" s="77"/>
      <c r="AJ52" s="77"/>
      <c r="AK52" s="77"/>
      <c r="AL52" s="77"/>
      <c r="AM52" s="77"/>
      <c r="AN52" s="35"/>
      <c r="AO52" s="35"/>
      <c r="AP52" s="35"/>
      <c r="AQ52" s="35"/>
      <c r="AR52" s="35"/>
      <c r="AS52" s="77"/>
      <c r="AT52" s="77"/>
    </row>
    <row r="53" spans="1:46" ht="26.1" customHeight="1">
      <c r="A53" s="215"/>
      <c r="B53" s="144"/>
      <c r="C53" s="101" t="s">
        <v>430</v>
      </c>
      <c r="D53" s="255"/>
      <c r="E53" s="429" t="s">
        <v>94</v>
      </c>
      <c r="F53" s="132"/>
      <c r="G53" s="118"/>
      <c r="H53" s="189" t="s">
        <v>431</v>
      </c>
      <c r="I53" s="425">
        <v>44900</v>
      </c>
      <c r="J53" s="133"/>
      <c r="K53" s="219"/>
      <c r="L53" s="77"/>
      <c r="M53" s="24"/>
      <c r="N53" s="77"/>
      <c r="O53" s="77"/>
      <c r="P53" s="77"/>
      <c r="Q53" s="77"/>
      <c r="R53" s="77"/>
      <c r="S53" s="77"/>
      <c r="T53" s="77"/>
      <c r="U53" s="65"/>
      <c r="V53" s="65"/>
      <c r="W53" s="65"/>
      <c r="Y53" s="269" t="s">
        <v>432</v>
      </c>
      <c r="Z53" s="270"/>
      <c r="AA53" s="484"/>
      <c r="AB53" s="459" t="s">
        <v>433</v>
      </c>
      <c r="AC53" s="459"/>
      <c r="AD53" s="459"/>
      <c r="AE53" s="260" t="s">
        <v>434</v>
      </c>
      <c r="AF53" s="77"/>
      <c r="AG53" s="269" t="s">
        <v>435</v>
      </c>
      <c r="AH53" s="270"/>
      <c r="AI53" s="270"/>
      <c r="AJ53" s="509" t="s">
        <v>436</v>
      </c>
      <c r="AK53" s="320"/>
      <c r="AL53" s="320"/>
      <c r="AM53" s="260" t="s">
        <v>437</v>
      </c>
      <c r="AN53" s="35"/>
      <c r="AO53" s="35"/>
      <c r="AP53" s="35"/>
      <c r="AQ53" s="35"/>
      <c r="AR53" s="35"/>
      <c r="AS53" s="77"/>
      <c r="AT53" s="77"/>
    </row>
    <row r="54" spans="1:46" ht="26.1" customHeight="1" thickBot="1">
      <c r="A54" s="222"/>
      <c r="B54" s="142">
        <v>60</v>
      </c>
      <c r="C54" s="102" t="s">
        <v>438</v>
      </c>
      <c r="D54" s="253" t="s">
        <v>439</v>
      </c>
      <c r="E54" s="427">
        <v>30900</v>
      </c>
      <c r="F54" s="129"/>
      <c r="G54" s="113"/>
      <c r="H54" s="122" t="s">
        <v>440</v>
      </c>
      <c r="I54" s="427">
        <v>29900</v>
      </c>
      <c r="J54" s="129"/>
      <c r="K54" s="214" t="s">
        <v>98</v>
      </c>
      <c r="L54" s="77"/>
      <c r="M54" s="24"/>
      <c r="N54" s="77"/>
      <c r="O54" s="77"/>
      <c r="P54" s="77"/>
      <c r="Q54" s="77"/>
      <c r="R54" s="77"/>
      <c r="S54" s="77"/>
      <c r="T54" s="77"/>
      <c r="U54" s="65"/>
      <c r="V54" s="65"/>
      <c r="W54" s="65"/>
      <c r="Y54" s="336"/>
      <c r="Z54" s="150"/>
      <c r="AA54" s="239" t="s">
        <v>84</v>
      </c>
      <c r="AB54" s="251" t="s">
        <v>85</v>
      </c>
      <c r="AC54" s="71" t="s">
        <v>86</v>
      </c>
      <c r="AD54" s="71"/>
      <c r="AE54" s="330"/>
      <c r="AF54" s="77"/>
      <c r="AG54" s="344"/>
      <c r="AH54" s="345"/>
      <c r="AI54" s="239" t="s">
        <v>84</v>
      </c>
      <c r="AJ54" s="251" t="s">
        <v>85</v>
      </c>
      <c r="AK54" s="239" t="s">
        <v>86</v>
      </c>
      <c r="AL54" s="337"/>
      <c r="AM54" s="346"/>
      <c r="AN54" s="35"/>
      <c r="AO54" s="35"/>
      <c r="AP54" s="35"/>
      <c r="AQ54" s="35"/>
      <c r="AR54" s="35"/>
      <c r="AS54" s="35"/>
      <c r="AT54" s="77"/>
    </row>
    <row r="55" spans="1:46" ht="26.1" customHeight="1" thickBot="1">
      <c r="A55" s="221"/>
      <c r="B55" s="144"/>
      <c r="C55" s="103" t="s">
        <v>441</v>
      </c>
      <c r="D55" s="254" t="s">
        <v>442</v>
      </c>
      <c r="E55" s="424">
        <v>32800</v>
      </c>
      <c r="F55" s="131"/>
      <c r="G55" s="137"/>
      <c r="H55" s="188"/>
      <c r="I55" s="424" t="s">
        <v>94</v>
      </c>
      <c r="J55" s="131"/>
      <c r="K55" s="225"/>
      <c r="L55" s="77"/>
      <c r="M55" s="64" t="s">
        <v>443</v>
      </c>
      <c r="N55" s="77"/>
      <c r="O55" s="77"/>
      <c r="P55" s="77"/>
      <c r="Q55" s="77"/>
      <c r="R55" s="77"/>
      <c r="S55" s="77"/>
      <c r="T55" s="77"/>
      <c r="U55" s="65"/>
      <c r="V55" s="65"/>
      <c r="W55" s="65"/>
      <c r="Y55" s="339">
        <v>17.5</v>
      </c>
      <c r="Z55" s="340">
        <v>60</v>
      </c>
      <c r="AA55" s="262" t="s">
        <v>444</v>
      </c>
      <c r="AB55" s="349" t="s">
        <v>445</v>
      </c>
      <c r="AC55" s="342">
        <v>37300</v>
      </c>
      <c r="AD55" s="341"/>
      <c r="AE55" s="490"/>
      <c r="AF55" s="39"/>
      <c r="AG55" s="522">
        <v>17.5</v>
      </c>
      <c r="AH55" s="523" t="s">
        <v>446</v>
      </c>
      <c r="AI55" s="528" t="s">
        <v>447</v>
      </c>
      <c r="AJ55" s="529" t="s">
        <v>448</v>
      </c>
      <c r="AK55" s="530" t="s">
        <v>449</v>
      </c>
      <c r="AL55" s="540"/>
      <c r="AM55" s="531"/>
      <c r="AN55" s="35"/>
      <c r="AO55" s="35"/>
      <c r="AP55" s="35"/>
      <c r="AQ55" s="35"/>
      <c r="AR55" s="35"/>
      <c r="AS55" s="35"/>
      <c r="AT55" s="77"/>
    </row>
    <row r="56" spans="1:46" ht="26.1" customHeight="1">
      <c r="A56" s="221"/>
      <c r="B56" s="144"/>
      <c r="C56" s="103" t="s">
        <v>450</v>
      </c>
      <c r="D56" s="254" t="s">
        <v>451</v>
      </c>
      <c r="E56" s="424">
        <v>35300</v>
      </c>
      <c r="F56" s="131"/>
      <c r="G56" s="117"/>
      <c r="H56" s="188" t="s">
        <v>452</v>
      </c>
      <c r="I56" s="424">
        <v>33900</v>
      </c>
      <c r="J56" s="131"/>
      <c r="K56" s="213" t="s">
        <v>98</v>
      </c>
      <c r="L56" s="77"/>
      <c r="M56" s="64" t="s">
        <v>453</v>
      </c>
      <c r="N56" s="77"/>
      <c r="O56" s="77"/>
      <c r="P56" s="77"/>
      <c r="Q56" s="77"/>
      <c r="R56" s="77"/>
      <c r="S56" s="77"/>
      <c r="T56" s="77"/>
      <c r="U56" s="65"/>
      <c r="V56" s="65"/>
      <c r="W56" s="65"/>
      <c r="Y56" s="291"/>
      <c r="Z56" s="160"/>
      <c r="AA56" s="101" t="s">
        <v>454</v>
      </c>
      <c r="AB56" s="350" t="s">
        <v>455</v>
      </c>
      <c r="AC56" s="201">
        <v>39200</v>
      </c>
      <c r="AD56" s="200"/>
      <c r="AE56" s="491"/>
      <c r="AF56" s="39"/>
      <c r="AG56" s="448"/>
      <c r="AH56" s="158"/>
      <c r="AI56" s="446"/>
      <c r="AJ56" s="445"/>
      <c r="AK56" s="93"/>
      <c r="AL56" s="447"/>
      <c r="AM56" s="173"/>
      <c r="AN56" s="62"/>
      <c r="AO56" s="62"/>
      <c r="AP56" s="35"/>
      <c r="AQ56" s="35"/>
      <c r="AR56" s="35"/>
      <c r="AS56" s="35"/>
      <c r="AT56" s="77"/>
    </row>
    <row r="57" spans="1:46" ht="26.1" customHeight="1">
      <c r="A57" s="221"/>
      <c r="B57" s="144"/>
      <c r="C57" s="103" t="s">
        <v>456</v>
      </c>
      <c r="D57" s="254" t="s">
        <v>457</v>
      </c>
      <c r="E57" s="424">
        <v>37300</v>
      </c>
      <c r="F57" s="131" t="s">
        <v>89</v>
      </c>
      <c r="G57" s="117"/>
      <c r="H57" s="135" t="s">
        <v>458</v>
      </c>
      <c r="I57" s="424">
        <v>35400</v>
      </c>
      <c r="J57" s="131"/>
      <c r="K57" s="213" t="s">
        <v>98</v>
      </c>
      <c r="L57" s="77"/>
      <c r="M57" s="64" t="s">
        <v>459</v>
      </c>
      <c r="N57" s="77"/>
      <c r="O57" s="77"/>
      <c r="P57" s="77"/>
      <c r="Q57" s="77"/>
      <c r="R57" s="77"/>
      <c r="S57" s="77"/>
      <c r="T57" s="77"/>
      <c r="U57" s="65"/>
      <c r="V57" s="65"/>
      <c r="W57" s="65"/>
      <c r="Y57" s="291"/>
      <c r="Z57" s="156">
        <v>70</v>
      </c>
      <c r="AA57" s="102" t="s">
        <v>460</v>
      </c>
      <c r="AB57" s="351" t="s">
        <v>461</v>
      </c>
      <c r="AC57" s="193">
        <v>33200</v>
      </c>
      <c r="AD57" s="198"/>
      <c r="AE57" s="275"/>
      <c r="AF57" s="39"/>
      <c r="AG57" s="448"/>
      <c r="AH57" s="158"/>
      <c r="AI57" s="446"/>
      <c r="AJ57" s="445"/>
      <c r="AK57" s="93"/>
      <c r="AL57" s="447"/>
      <c r="AM57" s="173"/>
      <c r="AN57" s="35"/>
      <c r="AO57" s="35"/>
      <c r="AP57" s="35"/>
      <c r="AQ57" s="35"/>
      <c r="AR57" s="35"/>
      <c r="AS57" s="35"/>
      <c r="AT57" s="77"/>
    </row>
    <row r="58" spans="1:46" ht="26.1" customHeight="1">
      <c r="A58" s="221"/>
      <c r="B58" s="144"/>
      <c r="C58" s="103" t="s">
        <v>462</v>
      </c>
      <c r="D58" s="254" t="s">
        <v>463</v>
      </c>
      <c r="E58" s="424">
        <v>39100</v>
      </c>
      <c r="F58" s="131"/>
      <c r="G58" s="121"/>
      <c r="H58" s="135"/>
      <c r="I58" s="424"/>
      <c r="J58" s="131"/>
      <c r="K58" s="226"/>
      <c r="L58" s="35"/>
      <c r="M58" s="64" t="s">
        <v>464</v>
      </c>
      <c r="N58" s="77"/>
      <c r="O58" s="77"/>
      <c r="P58" s="77"/>
      <c r="Q58" s="77"/>
      <c r="R58" s="77"/>
      <c r="S58" s="77"/>
      <c r="T58" s="77"/>
      <c r="U58" s="65"/>
      <c r="V58" s="65"/>
      <c r="W58" s="65"/>
      <c r="Y58" s="291"/>
      <c r="Z58" s="158"/>
      <c r="AA58" s="103" t="s">
        <v>465</v>
      </c>
      <c r="AB58" s="257" t="s">
        <v>466</v>
      </c>
      <c r="AC58" s="194">
        <v>35600</v>
      </c>
      <c r="AD58" s="165"/>
      <c r="AE58" s="281"/>
      <c r="AF58" s="51"/>
      <c r="AG58" s="448"/>
      <c r="AH58" s="158"/>
      <c r="AI58" s="446"/>
      <c r="AJ58" s="445"/>
      <c r="AK58" s="93"/>
      <c r="AL58" s="447"/>
      <c r="AM58" s="173"/>
      <c r="AN58" s="35"/>
      <c r="AO58" s="35"/>
      <c r="AP58" s="35"/>
      <c r="AQ58" s="35"/>
      <c r="AR58" s="35"/>
      <c r="AS58" s="35"/>
      <c r="AT58" s="77"/>
    </row>
    <row r="59" spans="1:46" ht="26.1" customHeight="1">
      <c r="A59" s="221"/>
      <c r="B59" s="145"/>
      <c r="C59" s="101" t="s">
        <v>467</v>
      </c>
      <c r="D59" s="255"/>
      <c r="E59" s="429" t="s">
        <v>94</v>
      </c>
      <c r="F59" s="132"/>
      <c r="G59" s="118"/>
      <c r="H59" s="189" t="s">
        <v>468</v>
      </c>
      <c r="I59" s="429">
        <v>40300</v>
      </c>
      <c r="J59" s="132"/>
      <c r="K59" s="217"/>
      <c r="L59" s="77"/>
      <c r="M59" s="64" t="s">
        <v>469</v>
      </c>
      <c r="N59" s="77"/>
      <c r="O59" s="77"/>
      <c r="P59" s="77"/>
      <c r="Q59" s="77"/>
      <c r="R59" s="77"/>
      <c r="S59" s="77"/>
      <c r="T59" s="77"/>
      <c r="U59" s="65"/>
      <c r="V59" s="65"/>
      <c r="W59" s="65"/>
      <c r="Y59" s="291"/>
      <c r="Z59" s="152"/>
      <c r="AA59" s="101" t="s">
        <v>470</v>
      </c>
      <c r="AB59" s="350" t="s">
        <v>471</v>
      </c>
      <c r="AC59" s="191">
        <v>36500</v>
      </c>
      <c r="AD59" s="200"/>
      <c r="AE59" s="277"/>
      <c r="AF59" s="51"/>
      <c r="AG59" s="448"/>
      <c r="AH59" s="158"/>
      <c r="AI59" s="446"/>
      <c r="AJ59" s="445"/>
      <c r="AK59" s="93"/>
      <c r="AL59" s="447"/>
      <c r="AM59" s="173"/>
      <c r="AN59" s="35"/>
      <c r="AO59" s="35"/>
      <c r="AP59" s="35"/>
      <c r="AQ59" s="35"/>
      <c r="AR59" s="35"/>
      <c r="AS59" s="35"/>
      <c r="AT59" s="35"/>
    </row>
    <row r="60" spans="1:46" ht="26.1" customHeight="1">
      <c r="A60" s="221"/>
      <c r="B60" s="142">
        <v>65</v>
      </c>
      <c r="C60" s="102" t="s">
        <v>472</v>
      </c>
      <c r="D60" s="253" t="s">
        <v>473</v>
      </c>
      <c r="E60" s="427">
        <v>31000</v>
      </c>
      <c r="F60" s="131"/>
      <c r="G60" s="121"/>
      <c r="H60" s="122" t="s">
        <v>474</v>
      </c>
      <c r="I60" s="424">
        <v>29800</v>
      </c>
      <c r="J60" s="131"/>
      <c r="K60" s="214" t="s">
        <v>98</v>
      </c>
      <c r="L60" s="77"/>
      <c r="M60" s="64" t="s">
        <v>475</v>
      </c>
      <c r="N60" s="77"/>
      <c r="O60" s="77"/>
      <c r="P60" s="77"/>
      <c r="Q60" s="77"/>
      <c r="R60" s="77"/>
      <c r="S60" s="77"/>
      <c r="T60" s="77"/>
      <c r="U60" s="65"/>
      <c r="V60" s="65"/>
      <c r="W60" s="65"/>
      <c r="Y60" s="292"/>
      <c r="Z60" s="152">
        <v>80</v>
      </c>
      <c r="AA60" s="101" t="s">
        <v>476</v>
      </c>
      <c r="AB60" s="350" t="s">
        <v>477</v>
      </c>
      <c r="AC60" s="192">
        <v>32600</v>
      </c>
      <c r="AD60" s="200"/>
      <c r="AE60" s="272"/>
      <c r="AF60" s="51"/>
      <c r="AG60" s="448"/>
      <c r="AH60" s="158"/>
      <c r="AI60" s="446"/>
      <c r="AJ60" s="445"/>
      <c r="AK60" s="93"/>
      <c r="AL60" s="447"/>
      <c r="AM60" s="173"/>
      <c r="AN60" s="35"/>
      <c r="AO60" s="35"/>
      <c r="AP60" s="35"/>
      <c r="AQ60" s="35"/>
      <c r="AR60" s="35"/>
      <c r="AS60" s="35"/>
      <c r="AT60" s="35"/>
    </row>
    <row r="61" spans="1:46" ht="26.1" customHeight="1">
      <c r="A61" s="227"/>
      <c r="B61" s="141"/>
      <c r="C61" s="103" t="s">
        <v>478</v>
      </c>
      <c r="D61" s="254" t="s">
        <v>479</v>
      </c>
      <c r="E61" s="424">
        <v>31100</v>
      </c>
      <c r="F61" s="131"/>
      <c r="G61" s="114"/>
      <c r="H61" s="135" t="s">
        <v>480</v>
      </c>
      <c r="I61" s="424">
        <v>30200</v>
      </c>
      <c r="J61" s="131"/>
      <c r="K61" s="235" t="s">
        <v>98</v>
      </c>
      <c r="L61" s="77"/>
      <c r="M61" s="64" t="s">
        <v>481</v>
      </c>
      <c r="N61" s="77"/>
      <c r="O61" s="77"/>
      <c r="P61" s="77"/>
      <c r="Q61" s="77"/>
      <c r="R61" s="77"/>
      <c r="S61" s="77"/>
      <c r="T61" s="77"/>
      <c r="U61" s="65"/>
      <c r="V61" s="65"/>
      <c r="W61" s="65"/>
      <c r="Y61" s="274">
        <v>16</v>
      </c>
      <c r="Z61" s="152">
        <v>65</v>
      </c>
      <c r="AA61" s="101" t="s">
        <v>482</v>
      </c>
      <c r="AB61" s="350" t="s">
        <v>483</v>
      </c>
      <c r="AC61" s="201">
        <v>37300</v>
      </c>
      <c r="AD61" s="200"/>
      <c r="AE61" s="491"/>
      <c r="AF61" s="51"/>
      <c r="AG61" s="448"/>
      <c r="AH61" s="158"/>
      <c r="AI61" s="446"/>
      <c r="AJ61" s="445"/>
      <c r="AK61" s="93"/>
      <c r="AL61" s="447"/>
      <c r="AM61" s="173"/>
      <c r="AN61" s="35"/>
      <c r="AO61" s="35"/>
      <c r="AP61" s="35"/>
      <c r="AQ61" s="35"/>
      <c r="AR61" s="35"/>
      <c r="AS61" s="35"/>
      <c r="AT61" s="35"/>
    </row>
    <row r="62" spans="1:46" ht="26.1" customHeight="1" thickBot="1">
      <c r="A62" s="229"/>
      <c r="B62" s="230"/>
      <c r="C62" s="250" t="s">
        <v>484</v>
      </c>
      <c r="D62" s="259" t="s">
        <v>485</v>
      </c>
      <c r="E62" s="431">
        <v>32600</v>
      </c>
      <c r="F62" s="231"/>
      <c r="G62" s="232"/>
      <c r="H62" s="497" t="s">
        <v>486</v>
      </c>
      <c r="I62" s="431">
        <v>31700</v>
      </c>
      <c r="J62" s="231"/>
      <c r="K62" s="234" t="s">
        <v>98</v>
      </c>
      <c r="L62" s="77"/>
      <c r="M62" s="64" t="s">
        <v>487</v>
      </c>
      <c r="N62" s="77"/>
      <c r="O62" s="77"/>
      <c r="P62" s="77"/>
      <c r="Q62" s="77"/>
      <c r="R62" s="77"/>
      <c r="S62" s="77"/>
      <c r="T62" s="77"/>
      <c r="U62" s="65"/>
      <c r="V62" s="65"/>
      <c r="W62" s="65"/>
      <c r="Y62" s="222"/>
      <c r="Z62" s="159">
        <v>70</v>
      </c>
      <c r="AA62" s="102" t="s">
        <v>488</v>
      </c>
      <c r="AB62" s="351" t="s">
        <v>489</v>
      </c>
      <c r="AC62" s="199">
        <v>33700</v>
      </c>
      <c r="AD62" s="198"/>
      <c r="AE62" s="279"/>
      <c r="AF62" s="51"/>
      <c r="AG62" s="77"/>
      <c r="AH62" s="77"/>
      <c r="AI62" s="77"/>
      <c r="AJ62" s="77"/>
      <c r="AK62" s="77"/>
      <c r="AL62" s="77"/>
      <c r="AM62" s="77"/>
      <c r="AN62" s="35"/>
      <c r="AO62" s="35"/>
      <c r="AP62" s="35"/>
      <c r="AQ62" s="35"/>
      <c r="AR62" s="35"/>
      <c r="AS62" s="35"/>
      <c r="AT62" s="35"/>
    </row>
    <row r="63" spans="1:46" ht="26.1" customHeight="1">
      <c r="A63" s="450"/>
      <c r="B63" s="160"/>
      <c r="C63" s="111"/>
      <c r="D63" s="120"/>
      <c r="E63" s="424"/>
      <c r="F63" s="131"/>
      <c r="G63" s="172"/>
      <c r="H63" s="120"/>
      <c r="I63" s="424"/>
      <c r="J63" s="131"/>
      <c r="K63" s="194"/>
      <c r="L63" s="77"/>
      <c r="M63" s="77"/>
      <c r="N63" s="77"/>
      <c r="O63" s="77"/>
      <c r="P63" s="77"/>
      <c r="Q63" s="77"/>
      <c r="R63" s="77"/>
      <c r="S63" s="77"/>
      <c r="T63" s="77"/>
      <c r="U63" s="65"/>
      <c r="V63" s="65"/>
      <c r="W63" s="65"/>
      <c r="Y63" s="222"/>
      <c r="Z63" s="166"/>
      <c r="AA63" s="101" t="s">
        <v>490</v>
      </c>
      <c r="AB63" s="350" t="s">
        <v>491</v>
      </c>
      <c r="AC63" s="191">
        <v>36700</v>
      </c>
      <c r="AD63" s="200"/>
      <c r="AE63" s="277"/>
      <c r="AF63" s="51"/>
      <c r="AG63" s="269" t="s">
        <v>492</v>
      </c>
      <c r="AH63" s="270"/>
      <c r="AI63" s="270"/>
      <c r="AJ63" s="458" t="s">
        <v>493</v>
      </c>
      <c r="AK63" s="289"/>
      <c r="AL63" s="289"/>
      <c r="AM63" s="260" t="s">
        <v>494</v>
      </c>
      <c r="AN63" s="35"/>
      <c r="AO63" s="35"/>
      <c r="AP63" s="35"/>
      <c r="AQ63" s="35"/>
      <c r="AR63" s="35"/>
      <c r="AS63" s="35"/>
      <c r="AT63" s="35"/>
    </row>
    <row r="64" spans="1:46" ht="26.1" customHeight="1" thickBot="1">
      <c r="A64" s="86"/>
      <c r="B64" s="34"/>
      <c r="C64" s="24"/>
      <c r="D64" s="112"/>
      <c r="E64" s="112"/>
      <c r="F64" s="112"/>
      <c r="G64" s="112"/>
      <c r="H64" s="112"/>
      <c r="I64" s="169"/>
      <c r="J64" s="169"/>
      <c r="K64" s="169"/>
      <c r="L64" s="77"/>
      <c r="M64" s="77"/>
      <c r="N64" s="77"/>
      <c r="O64" s="77"/>
      <c r="P64" s="77"/>
      <c r="Q64" s="77"/>
      <c r="R64" s="77"/>
      <c r="S64" s="77"/>
      <c r="T64" s="77"/>
      <c r="U64" s="65"/>
      <c r="V64" s="65"/>
      <c r="W64" s="65"/>
      <c r="Y64" s="222"/>
      <c r="Z64" s="159">
        <v>75</v>
      </c>
      <c r="AA64" s="167" t="s">
        <v>495</v>
      </c>
      <c r="AB64" s="352" t="s">
        <v>496</v>
      </c>
      <c r="AC64" s="203">
        <v>36200</v>
      </c>
      <c r="AD64" s="168"/>
      <c r="AE64" s="492"/>
      <c r="AF64" s="51"/>
      <c r="AG64" s="338"/>
      <c r="AH64" s="21"/>
      <c r="AI64" s="239" t="s">
        <v>84</v>
      </c>
      <c r="AJ64" s="251" t="s">
        <v>85</v>
      </c>
      <c r="AK64" s="239" t="s">
        <v>86</v>
      </c>
      <c r="AL64" s="337"/>
      <c r="AM64" s="330"/>
      <c r="AN64" s="35"/>
      <c r="AO64" s="35"/>
      <c r="AP64" s="35"/>
      <c r="AQ64" s="35"/>
      <c r="AR64" s="35"/>
      <c r="AS64" s="35"/>
      <c r="AT64" s="35"/>
    </row>
    <row r="65" spans="1:46" ht="26.1" customHeight="1">
      <c r="A65" s="471"/>
      <c r="B65" s="472"/>
      <c r="C65" s="472"/>
      <c r="D65" s="472"/>
      <c r="E65" s="473"/>
      <c r="F65" s="474"/>
      <c r="G65" s="474"/>
      <c r="H65" s="474"/>
      <c r="I65" s="474"/>
      <c r="J65" s="475"/>
      <c r="K65" s="476"/>
      <c r="L65" s="77"/>
      <c r="M65" s="64"/>
      <c r="N65" s="77"/>
      <c r="O65" s="77"/>
      <c r="P65" s="77"/>
      <c r="Q65" s="77"/>
      <c r="R65" s="77"/>
      <c r="S65" s="77"/>
      <c r="T65" s="77"/>
      <c r="U65" s="65"/>
      <c r="V65" s="65"/>
      <c r="W65" s="65"/>
      <c r="Y65" s="222"/>
      <c r="Z65" s="159">
        <v>85</v>
      </c>
      <c r="AA65" s="102" t="s">
        <v>497</v>
      </c>
      <c r="AB65" s="351" t="s">
        <v>498</v>
      </c>
      <c r="AC65" s="199">
        <v>30300</v>
      </c>
      <c r="AD65" s="198"/>
      <c r="AE65" s="279"/>
      <c r="AF65" s="51"/>
      <c r="AG65" s="360">
        <v>15</v>
      </c>
      <c r="AH65" s="359">
        <v>65</v>
      </c>
      <c r="AI65" s="361" t="s">
        <v>499</v>
      </c>
      <c r="AJ65" s="512" t="s">
        <v>500</v>
      </c>
      <c r="AK65" s="460" t="s">
        <v>449</v>
      </c>
      <c r="AL65" s="534"/>
      <c r="AM65" s="358"/>
      <c r="AN65" s="35"/>
      <c r="AO65" s="35"/>
      <c r="AP65" s="35"/>
      <c r="AQ65" s="35"/>
      <c r="AR65" s="35"/>
      <c r="AS65" s="35"/>
      <c r="AT65" s="35"/>
    </row>
    <row r="66" spans="1:46" ht="26.1" customHeight="1">
      <c r="A66" s="477"/>
      <c r="B66" s="478"/>
      <c r="C66" s="94"/>
      <c r="D66" s="469"/>
      <c r="E66" s="94"/>
      <c r="F66" s="469"/>
      <c r="G66" s="469"/>
      <c r="H66" s="469"/>
      <c r="I66" s="94"/>
      <c r="J66" s="469"/>
      <c r="K66" s="469"/>
      <c r="L66" s="77"/>
      <c r="M66" s="64"/>
      <c r="N66" s="77"/>
      <c r="O66" s="77"/>
      <c r="P66" s="77"/>
      <c r="Q66" s="77"/>
      <c r="R66" s="77"/>
      <c r="S66" s="77"/>
      <c r="T66" s="77"/>
      <c r="U66" s="65"/>
      <c r="V66" s="65"/>
      <c r="W66" s="65"/>
      <c r="Y66" s="222"/>
      <c r="Z66" s="148"/>
      <c r="AA66" s="103" t="s">
        <v>501</v>
      </c>
      <c r="AB66" s="257" t="s">
        <v>502</v>
      </c>
      <c r="AC66" s="194">
        <v>32800</v>
      </c>
      <c r="AD66" s="165"/>
      <c r="AE66" s="281"/>
      <c r="AF66" s="51"/>
      <c r="AG66" s="381"/>
      <c r="AH66" s="54"/>
      <c r="AI66" s="107" t="s">
        <v>503</v>
      </c>
      <c r="AJ66" s="510" t="s">
        <v>504</v>
      </c>
      <c r="AK66" s="461" t="s">
        <v>449</v>
      </c>
      <c r="AL66" s="535"/>
      <c r="AM66" s="330"/>
      <c r="AN66" s="35"/>
      <c r="AO66" s="35"/>
      <c r="AP66" s="35"/>
      <c r="AQ66" s="35"/>
      <c r="AR66" s="35"/>
      <c r="AS66" s="35"/>
      <c r="AT66" s="35"/>
    </row>
    <row r="67" spans="1:46" ht="26.1" customHeight="1">
      <c r="A67" s="479"/>
      <c r="B67" s="480"/>
      <c r="C67" s="481"/>
      <c r="D67" s="474"/>
      <c r="E67" s="482"/>
      <c r="F67" s="482"/>
      <c r="G67" s="476"/>
      <c r="H67" s="476"/>
      <c r="I67" s="172"/>
      <c r="J67" s="476"/>
      <c r="K67" s="476"/>
      <c r="L67" s="77"/>
      <c r="M67" s="64"/>
      <c r="N67" s="77"/>
      <c r="O67" s="77"/>
      <c r="P67" s="77"/>
      <c r="Q67" s="77"/>
      <c r="R67" s="77"/>
      <c r="S67" s="77"/>
      <c r="T67" s="77"/>
      <c r="U67" s="65"/>
      <c r="V67" s="65"/>
      <c r="W67" s="65"/>
      <c r="Y67" s="293"/>
      <c r="Z67" s="166"/>
      <c r="AA67" s="101" t="s">
        <v>505</v>
      </c>
      <c r="AB67" s="350" t="s">
        <v>506</v>
      </c>
      <c r="AC67" s="201">
        <v>34300</v>
      </c>
      <c r="AD67" s="200"/>
      <c r="AE67" s="491"/>
      <c r="AF67" s="51"/>
      <c r="AG67" s="321"/>
      <c r="AH67" s="54"/>
      <c r="AI67" s="107" t="s">
        <v>507</v>
      </c>
      <c r="AJ67" s="510" t="s">
        <v>508</v>
      </c>
      <c r="AK67" s="443" t="s">
        <v>449</v>
      </c>
      <c r="AL67" s="299"/>
      <c r="AM67" s="544"/>
      <c r="AN67" s="35"/>
      <c r="AO67" s="35"/>
      <c r="AP67" s="35"/>
      <c r="AQ67" s="35"/>
      <c r="AR67" s="35"/>
      <c r="AS67" s="35"/>
      <c r="AT67" s="35"/>
    </row>
    <row r="68" spans="1:46" ht="26.1" customHeight="1">
      <c r="A68" s="483"/>
      <c r="B68" s="480"/>
      <c r="C68" s="481"/>
      <c r="D68" s="474"/>
      <c r="E68" s="482"/>
      <c r="F68" s="482"/>
      <c r="G68" s="476"/>
      <c r="H68" s="476"/>
      <c r="I68" s="172"/>
      <c r="J68" s="476"/>
      <c r="K68" s="476"/>
      <c r="L68" s="77"/>
      <c r="M68" s="64"/>
      <c r="N68" s="77"/>
      <c r="O68" s="77"/>
      <c r="P68" s="77"/>
      <c r="Q68" s="77"/>
      <c r="R68" s="77"/>
      <c r="S68" s="77"/>
      <c r="T68" s="77"/>
      <c r="U68" s="65"/>
      <c r="V68" s="65"/>
      <c r="W68" s="65"/>
      <c r="Y68" s="290">
        <v>15.5</v>
      </c>
      <c r="Z68" s="151">
        <v>60</v>
      </c>
      <c r="AA68" s="100" t="s">
        <v>509</v>
      </c>
      <c r="AB68" s="252" t="s">
        <v>510</v>
      </c>
      <c r="AC68" s="204">
        <v>36600</v>
      </c>
      <c r="AD68" s="196"/>
      <c r="AE68" s="282"/>
      <c r="AF68" s="51"/>
      <c r="AG68" s="321"/>
      <c r="AH68" s="54"/>
      <c r="AI68" s="106" t="s">
        <v>511</v>
      </c>
      <c r="AJ68" s="511" t="s">
        <v>512</v>
      </c>
      <c r="AK68" s="462" t="s">
        <v>449</v>
      </c>
      <c r="AL68" s="541"/>
      <c r="AM68" s="545"/>
      <c r="AN68" s="35"/>
      <c r="AO68" s="35"/>
      <c r="AP68" s="35"/>
      <c r="AQ68" s="35"/>
      <c r="AR68" s="35"/>
      <c r="AS68" s="35"/>
      <c r="AT68" s="35"/>
    </row>
    <row r="69" spans="1:46" ht="26.1" customHeight="1">
      <c r="A69" s="479"/>
      <c r="B69" s="480"/>
      <c r="C69" s="481"/>
      <c r="D69" s="474"/>
      <c r="E69" s="482"/>
      <c r="F69" s="482"/>
      <c r="G69" s="476"/>
      <c r="H69" s="476"/>
      <c r="I69" s="172"/>
      <c r="J69" s="476"/>
      <c r="K69" s="476"/>
      <c r="L69" s="34"/>
      <c r="M69" s="64"/>
      <c r="N69" s="77"/>
      <c r="O69" s="77"/>
      <c r="P69" s="77"/>
      <c r="Q69" s="77"/>
      <c r="R69" s="77"/>
      <c r="S69" s="77"/>
      <c r="T69" s="77"/>
      <c r="U69" s="65"/>
      <c r="V69" s="65"/>
      <c r="W69" s="65"/>
      <c r="Y69" s="221"/>
      <c r="Z69" s="156">
        <v>70</v>
      </c>
      <c r="AA69" s="102" t="s">
        <v>513</v>
      </c>
      <c r="AB69" s="351" t="s">
        <v>514</v>
      </c>
      <c r="AC69" s="193">
        <v>30200</v>
      </c>
      <c r="AD69" s="198"/>
      <c r="AE69" s="275"/>
      <c r="AF69" s="39"/>
      <c r="AG69" s="271">
        <v>14</v>
      </c>
      <c r="AH69" s="53">
        <v>80</v>
      </c>
      <c r="AI69" s="105" t="s">
        <v>515</v>
      </c>
      <c r="AJ69" s="504" t="s">
        <v>516</v>
      </c>
      <c r="AK69" s="453" t="s">
        <v>517</v>
      </c>
      <c r="AL69" s="453"/>
      <c r="AM69" s="322"/>
      <c r="AN69" s="35"/>
      <c r="AO69" s="35"/>
      <c r="AP69" s="35"/>
      <c r="AQ69" s="35"/>
      <c r="AR69" s="35"/>
      <c r="AS69" s="35"/>
      <c r="AT69" s="35"/>
    </row>
    <row r="70" spans="1:46" ht="26.1" customHeight="1" thickBot="1">
      <c r="A70" s="479"/>
      <c r="B70" s="480"/>
      <c r="C70" s="481"/>
      <c r="D70" s="474"/>
      <c r="E70" s="482"/>
      <c r="F70" s="482"/>
      <c r="G70" s="476"/>
      <c r="H70" s="476"/>
      <c r="I70" s="172"/>
      <c r="J70" s="476"/>
      <c r="K70" s="476"/>
      <c r="L70" s="34"/>
      <c r="M70" s="64"/>
      <c r="N70" s="77"/>
      <c r="O70" s="77"/>
      <c r="P70" s="77"/>
      <c r="Q70" s="77"/>
      <c r="R70" s="77"/>
      <c r="S70" s="77"/>
      <c r="T70" s="77"/>
      <c r="U70" s="65"/>
      <c r="V70" s="65"/>
      <c r="W70" s="65"/>
      <c r="Y70" s="274">
        <v>15</v>
      </c>
      <c r="Z70" s="151">
        <v>65</v>
      </c>
      <c r="AA70" s="100" t="s">
        <v>518</v>
      </c>
      <c r="AB70" s="252" t="s">
        <v>519</v>
      </c>
      <c r="AC70" s="204">
        <v>32500</v>
      </c>
      <c r="AD70" s="196"/>
      <c r="AE70" s="282"/>
      <c r="AF70" s="39"/>
      <c r="AG70" s="501"/>
      <c r="AH70" s="323"/>
      <c r="AI70" s="318" t="s">
        <v>520</v>
      </c>
      <c r="AJ70" s="505" t="s">
        <v>521</v>
      </c>
      <c r="AK70" s="466" t="s">
        <v>517</v>
      </c>
      <c r="AL70" s="466"/>
      <c r="AM70" s="438"/>
      <c r="AN70" s="35"/>
      <c r="AO70" s="35"/>
      <c r="AP70" s="35"/>
      <c r="AQ70" s="35"/>
      <c r="AR70" s="35"/>
      <c r="AS70" s="35"/>
      <c r="AT70" s="35"/>
    </row>
    <row r="71" spans="1:46" ht="26.1" customHeight="1" thickBot="1">
      <c r="A71" s="479"/>
      <c r="B71" s="480"/>
      <c r="C71" s="481"/>
      <c r="D71" s="474"/>
      <c r="E71" s="482"/>
      <c r="F71" s="482"/>
      <c r="G71" s="476"/>
      <c r="H71" s="476"/>
      <c r="I71" s="172"/>
      <c r="J71" s="476"/>
      <c r="K71" s="476"/>
      <c r="L71" s="34"/>
      <c r="M71" s="64"/>
      <c r="N71" s="77"/>
      <c r="O71" s="77"/>
      <c r="P71" s="77"/>
      <c r="Q71" s="77"/>
      <c r="R71" s="77"/>
      <c r="S71" s="77"/>
      <c r="T71" s="77"/>
      <c r="U71" s="65"/>
      <c r="V71" s="65"/>
      <c r="W71" s="65"/>
      <c r="Y71" s="294"/>
      <c r="Z71" s="295">
        <v>70</v>
      </c>
      <c r="AA71" s="296" t="s">
        <v>522</v>
      </c>
      <c r="AB71" s="353" t="s">
        <v>523</v>
      </c>
      <c r="AC71" s="298">
        <v>30700</v>
      </c>
      <c r="AD71" s="297"/>
      <c r="AE71" s="493"/>
      <c r="AF71" s="35"/>
      <c r="AG71" s="24" t="s">
        <v>524</v>
      </c>
      <c r="AH71" s="35"/>
      <c r="AI71" s="77"/>
      <c r="AJ71" s="35"/>
      <c r="AK71" s="35"/>
      <c r="AL71" s="35"/>
      <c r="AM71" s="35"/>
      <c r="AN71" s="35"/>
      <c r="AO71" s="35"/>
      <c r="AP71" s="35"/>
      <c r="AQ71" s="35"/>
      <c r="AR71" s="35"/>
      <c r="AS71" s="35"/>
      <c r="AT71" s="35"/>
    </row>
    <row r="72" spans="1:46" ht="26.1" customHeight="1">
      <c r="A72" s="479"/>
      <c r="B72" s="480"/>
      <c r="C72" s="481"/>
      <c r="D72" s="474"/>
      <c r="E72" s="482"/>
      <c r="F72" s="482"/>
      <c r="G72" s="476"/>
      <c r="H72" s="476"/>
      <c r="I72" s="172"/>
      <c r="J72" s="476"/>
      <c r="K72" s="476"/>
      <c r="L72" s="88"/>
      <c r="M72" s="64"/>
      <c r="N72" s="77"/>
      <c r="O72" s="77"/>
      <c r="P72" s="77"/>
      <c r="Q72" s="77"/>
      <c r="R72" s="77"/>
      <c r="S72" s="77"/>
      <c r="T72" s="77"/>
      <c r="U72" s="65"/>
      <c r="V72" s="65"/>
      <c r="W72" s="65"/>
      <c r="Y72" s="86"/>
      <c r="Z72" s="77"/>
      <c r="AA72" s="77"/>
      <c r="AB72" s="77"/>
      <c r="AC72" s="77"/>
      <c r="AD72" s="77"/>
      <c r="AE72" s="77"/>
      <c r="AF72" s="77"/>
      <c r="AG72" s="77"/>
      <c r="AH72" s="77"/>
      <c r="AI72" s="77"/>
      <c r="AJ72" s="77"/>
      <c r="AK72" s="77"/>
      <c r="AL72" s="77"/>
      <c r="AM72" s="77"/>
      <c r="AN72" s="35"/>
      <c r="AO72" s="35"/>
      <c r="AP72" s="35"/>
      <c r="AQ72" s="35"/>
      <c r="AR72" s="35"/>
      <c r="AS72" s="35"/>
      <c r="AT72" s="35"/>
    </row>
    <row r="73" spans="1:46" ht="26.1" customHeight="1">
      <c r="A73" s="483"/>
      <c r="B73" s="480"/>
      <c r="C73" s="481"/>
      <c r="D73" s="474"/>
      <c r="E73" s="482"/>
      <c r="F73" s="482"/>
      <c r="G73" s="476"/>
      <c r="H73" s="476"/>
      <c r="I73" s="172"/>
      <c r="J73" s="476"/>
      <c r="K73" s="476"/>
      <c r="L73" s="88"/>
      <c r="M73" s="77"/>
      <c r="N73" s="77"/>
      <c r="O73" s="77"/>
      <c r="P73" s="77"/>
      <c r="Q73" s="77"/>
      <c r="R73" s="77"/>
      <c r="S73" s="77"/>
      <c r="T73" s="77"/>
      <c r="U73" s="65"/>
      <c r="V73" s="65"/>
      <c r="W73" s="65"/>
      <c r="Y73" s="77"/>
      <c r="Z73" s="77"/>
      <c r="AA73" s="77"/>
      <c r="AB73" s="77"/>
      <c r="AC73" s="77"/>
      <c r="AD73" s="77"/>
      <c r="AE73" s="77"/>
      <c r="AF73" s="77"/>
      <c r="AG73" s="77"/>
      <c r="AH73" s="77"/>
      <c r="AI73" s="77"/>
      <c r="AJ73" s="77"/>
      <c r="AK73" s="77"/>
      <c r="AL73" s="77"/>
      <c r="AM73" s="77"/>
      <c r="AN73" s="35"/>
      <c r="AO73" s="35"/>
      <c r="AP73" s="35"/>
      <c r="AQ73" s="35"/>
      <c r="AR73" s="35"/>
      <c r="AS73" s="35"/>
      <c r="AT73" s="35"/>
    </row>
    <row r="74" spans="1:46" ht="26.1" customHeight="1">
      <c r="A74" s="93"/>
      <c r="B74" s="95"/>
      <c r="C74" s="96"/>
      <c r="D74" s="97"/>
      <c r="E74" s="98"/>
      <c r="F74" s="98"/>
      <c r="G74" s="94"/>
      <c r="H74" s="94"/>
      <c r="I74" s="65"/>
      <c r="J74" s="65"/>
      <c r="K74" s="65"/>
      <c r="L74" s="35"/>
      <c r="M74" s="77"/>
      <c r="N74" s="77"/>
      <c r="O74" s="77"/>
      <c r="P74" s="77"/>
      <c r="Q74" s="77"/>
      <c r="R74" s="77"/>
      <c r="S74" s="77"/>
      <c r="T74" s="77"/>
      <c r="U74" s="65"/>
      <c r="V74" s="65"/>
      <c r="W74" s="65"/>
      <c r="Y74" s="77"/>
      <c r="Z74" s="77"/>
      <c r="AA74" s="77"/>
      <c r="AB74" s="77"/>
      <c r="AC74" s="77"/>
      <c r="AD74" s="77"/>
      <c r="AE74" s="77"/>
      <c r="AF74" s="51"/>
      <c r="AG74" s="77"/>
      <c r="AH74" s="77"/>
      <c r="AI74" s="77"/>
      <c r="AJ74" s="77"/>
      <c r="AK74" s="77"/>
      <c r="AL74" s="77"/>
      <c r="AM74" s="77"/>
      <c r="AN74" s="35"/>
      <c r="AO74" s="77"/>
      <c r="AP74" s="35"/>
      <c r="AQ74" s="35"/>
      <c r="AR74" s="35"/>
      <c r="AS74" s="35"/>
      <c r="AT74" s="35"/>
    </row>
    <row r="75" spans="1:46" ht="26.1" customHeight="1">
      <c r="A75" s="34"/>
      <c r="B75" s="49"/>
      <c r="C75" s="77"/>
      <c r="D75" s="77"/>
      <c r="E75" s="77"/>
      <c r="F75" s="77"/>
      <c r="G75" s="77"/>
      <c r="H75" s="77"/>
      <c r="I75" s="65"/>
      <c r="J75" s="65"/>
      <c r="K75" s="65"/>
      <c r="L75" s="35"/>
      <c r="M75" s="77"/>
      <c r="N75" s="77"/>
      <c r="O75" s="77"/>
      <c r="P75" s="77"/>
      <c r="Q75" s="77"/>
      <c r="R75" s="77"/>
      <c r="S75" s="77"/>
      <c r="T75" s="77"/>
      <c r="U75" s="65"/>
      <c r="V75" s="65"/>
      <c r="W75" s="65"/>
      <c r="Y75" s="77"/>
      <c r="Z75" s="77"/>
      <c r="AA75" s="77"/>
      <c r="AB75" s="77"/>
      <c r="AC75" s="77"/>
      <c r="AD75" s="77"/>
      <c r="AE75" s="77"/>
      <c r="AF75" s="51"/>
      <c r="AG75" s="77"/>
      <c r="AH75" s="77"/>
      <c r="AI75" s="77"/>
      <c r="AJ75" s="77"/>
      <c r="AK75" s="77"/>
      <c r="AL75" s="77"/>
      <c r="AM75" s="77"/>
      <c r="AN75" s="77"/>
      <c r="AO75" s="77"/>
      <c r="AP75" s="77"/>
      <c r="AQ75" s="77"/>
      <c r="AR75" s="77"/>
      <c r="AS75" s="77"/>
      <c r="AT75" s="77"/>
    </row>
    <row r="76" spans="1:46" ht="26.1" customHeight="1">
      <c r="A76" s="77"/>
      <c r="B76" s="77"/>
      <c r="C76" s="77"/>
      <c r="D76" s="77"/>
      <c r="E76" s="77"/>
      <c r="F76" s="77"/>
      <c r="G76" s="77"/>
      <c r="H76" s="77"/>
      <c r="I76" s="65"/>
      <c r="J76" s="65"/>
      <c r="K76" s="65"/>
      <c r="L76" s="77"/>
      <c r="M76" s="77"/>
      <c r="N76" s="77"/>
      <c r="O76" s="77"/>
      <c r="P76" s="77"/>
      <c r="Q76" s="77"/>
      <c r="R76" s="77"/>
      <c r="S76" s="77"/>
      <c r="T76" s="77"/>
      <c r="U76" s="65"/>
      <c r="V76" s="65"/>
      <c r="W76" s="65"/>
      <c r="Y76" s="77"/>
      <c r="Z76" s="77"/>
      <c r="AA76" s="77"/>
      <c r="AB76" s="77"/>
      <c r="AC76" s="77"/>
      <c r="AD76" s="77"/>
      <c r="AE76" s="77"/>
      <c r="AF76" s="77"/>
      <c r="AG76" s="77"/>
      <c r="AH76" s="77"/>
      <c r="AI76" s="77"/>
      <c r="AJ76" s="77"/>
      <c r="AK76" s="77"/>
      <c r="AL76" s="77"/>
      <c r="AM76" s="77"/>
      <c r="AN76" s="77"/>
      <c r="AO76" s="77"/>
      <c r="AP76" s="77"/>
      <c r="AQ76" s="77"/>
      <c r="AR76" s="77"/>
      <c r="AS76" s="77"/>
      <c r="AT76" s="77"/>
    </row>
    <row r="77" spans="1:46" ht="24" customHeight="1">
      <c r="A77" s="77"/>
      <c r="B77" s="77"/>
      <c r="C77" s="77"/>
      <c r="D77" s="77"/>
      <c r="E77" s="77"/>
      <c r="F77" s="77"/>
      <c r="G77" s="77"/>
      <c r="H77" s="77"/>
      <c r="I77" s="65"/>
      <c r="J77" s="65"/>
      <c r="K77" s="65"/>
      <c r="L77" s="77"/>
      <c r="M77" s="77"/>
      <c r="N77" s="77"/>
      <c r="O77" s="77"/>
      <c r="P77" s="77"/>
      <c r="Q77" s="77"/>
      <c r="R77" s="77"/>
      <c r="S77" s="77"/>
      <c r="T77" s="77"/>
      <c r="U77" s="65"/>
      <c r="V77" s="65"/>
      <c r="W77" s="65"/>
      <c r="Y77" s="77"/>
      <c r="Z77" s="77"/>
      <c r="AA77" s="77"/>
      <c r="AB77" s="77"/>
      <c r="AC77" s="77"/>
      <c r="AD77" s="77"/>
      <c r="AE77" s="77"/>
      <c r="AF77" s="77"/>
      <c r="AG77" s="77"/>
      <c r="AH77" s="77"/>
      <c r="AI77" s="77"/>
      <c r="AJ77" s="77"/>
      <c r="AK77" s="77"/>
      <c r="AL77" s="77"/>
      <c r="AM77" s="77"/>
      <c r="AN77" s="77"/>
      <c r="AO77" s="77"/>
      <c r="AP77" s="77"/>
      <c r="AQ77" s="77"/>
      <c r="AR77" s="77"/>
      <c r="AS77" s="77"/>
      <c r="AT77" s="77"/>
    </row>
    <row r="78" spans="1:46" ht="24" customHeight="1">
      <c r="A78" s="77"/>
      <c r="B78" s="77"/>
      <c r="C78" s="77"/>
      <c r="D78" s="77"/>
      <c r="E78" s="77"/>
      <c r="F78" s="77"/>
      <c r="G78" s="77"/>
      <c r="H78" s="77"/>
      <c r="I78" s="65"/>
      <c r="J78" s="65"/>
      <c r="K78" s="65"/>
      <c r="L78" s="77"/>
      <c r="M78" s="77"/>
      <c r="N78" s="77"/>
      <c r="O78" s="77"/>
      <c r="P78" s="77"/>
      <c r="Q78" s="77"/>
      <c r="R78" s="77"/>
      <c r="S78" s="77"/>
      <c r="T78" s="77"/>
      <c r="U78" s="65"/>
      <c r="V78" s="65"/>
      <c r="W78" s="65"/>
      <c r="Y78" s="77"/>
      <c r="Z78" s="77"/>
      <c r="AA78" s="77"/>
      <c r="AB78" s="77"/>
      <c r="AC78" s="77"/>
      <c r="AD78" s="77"/>
      <c r="AE78" s="77"/>
      <c r="AF78" s="77"/>
      <c r="AG78" s="77"/>
      <c r="AH78" s="77"/>
      <c r="AI78" s="77"/>
      <c r="AJ78" s="77"/>
      <c r="AK78" s="77"/>
      <c r="AL78" s="77"/>
      <c r="AM78" s="77"/>
      <c r="AN78" s="77"/>
      <c r="AO78" s="77"/>
      <c r="AP78" s="77"/>
      <c r="AQ78" s="77"/>
      <c r="AR78" s="77"/>
      <c r="AS78" s="77"/>
      <c r="AT78" s="77"/>
    </row>
    <row r="79" spans="1:46" ht="24" customHeight="1">
      <c r="A79" s="77"/>
      <c r="B79" s="77"/>
      <c r="C79" s="77"/>
      <c r="D79" s="77"/>
      <c r="E79" s="77"/>
      <c r="F79" s="77"/>
      <c r="G79" s="77"/>
      <c r="H79" s="77"/>
      <c r="I79" s="65"/>
      <c r="J79" s="65"/>
      <c r="K79" s="65"/>
      <c r="L79" s="77"/>
      <c r="M79" s="77"/>
      <c r="N79" s="77"/>
      <c r="O79" s="77"/>
      <c r="P79" s="77"/>
      <c r="Q79" s="77"/>
      <c r="R79" s="77"/>
      <c r="S79" s="77"/>
      <c r="T79" s="77"/>
      <c r="U79" s="65"/>
      <c r="V79" s="65"/>
      <c r="W79" s="65"/>
      <c r="Y79" s="77"/>
      <c r="Z79" s="77"/>
      <c r="AA79" s="77"/>
      <c r="AB79" s="77"/>
      <c r="AC79" s="77"/>
      <c r="AD79" s="77"/>
      <c r="AE79" s="77"/>
      <c r="AF79" s="77"/>
      <c r="AG79" s="77"/>
      <c r="AH79" s="77"/>
      <c r="AI79" s="77"/>
      <c r="AJ79" s="77"/>
      <c r="AK79" s="77"/>
      <c r="AL79" s="77"/>
      <c r="AM79" s="77"/>
      <c r="AN79" s="77"/>
      <c r="AO79" s="77"/>
      <c r="AP79" s="77"/>
      <c r="AQ79" s="77"/>
      <c r="AR79" s="77"/>
      <c r="AS79" s="77"/>
      <c r="AT79" s="77"/>
    </row>
    <row r="83" spans="26:30" ht="18" customHeight="1">
      <c r="Z83" s="38"/>
      <c r="AA83" s="38"/>
      <c r="AB83" s="38"/>
      <c r="AC83" s="38"/>
      <c r="AD83" s="38"/>
    </row>
  </sheetData>
  <sheetProtection algorithmName="SHA-512" hashValue="GOba1TudQ3TUQlS//RoodGVOiFIHWWofXvqtqittlbmDDNCXIGEJLV3Lv9dRpvRm5dddkJ88WUcWwSqJR2jSqA==" saltValue="US/4qK2NfsEdrMBYSwxDBA==" spinCount="100000" sheet="1" objects="1" scenarios="1"/>
  <mergeCells count="9">
    <mergeCell ref="D6:G6"/>
    <mergeCell ref="P6:S6"/>
    <mergeCell ref="T6:W6"/>
    <mergeCell ref="H6:K6"/>
    <mergeCell ref="A4:W4"/>
    <mergeCell ref="H5:K5"/>
    <mergeCell ref="T5:W5"/>
    <mergeCell ref="D5:G5"/>
    <mergeCell ref="P5:S5"/>
  </mergeCells>
  <phoneticPr fontId="6"/>
  <conditionalFormatting sqref="AI7:AM44 AA7:AE50 O8:W36 C8:K62 AA51:AD51 AI55:AM55 AA55:AE71 AI65:AM70">
    <cfRule type="expression" dxfId="5" priority="25">
      <formula>MOD(ROW(),2)=0</formula>
    </cfRule>
  </conditionalFormatting>
  <printOptions horizontalCentered="1"/>
  <pageMargins left="0" right="0" top="0.39370078740157483" bottom="7.874015748031496E-2" header="0.19685039370078741" footer="0.19685039370078741"/>
  <pageSetup paperSize="9" scale="41" fitToWidth="2" orientation="portrait" r:id="rId1"/>
  <headerFooter alignWithMargins="0">
    <oddHeader>&amp;R&amp;D</oddHeader>
    <oddFooter>&amp;R&amp;A</oddFooter>
  </headerFooter>
  <colBreaks count="1" manualBreakCount="1">
    <brk id="24" max="7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84"/>
  <sheetViews>
    <sheetView view="pageBreakPreview" zoomScale="60" zoomScaleNormal="50" workbookViewId="0"/>
  </sheetViews>
  <sheetFormatPr defaultColWidth="9" defaultRowHeight="18" customHeight="1"/>
  <cols>
    <col min="1" max="1" width="5.5" style="66" customWidth="1"/>
    <col min="2" max="2" width="5.5" style="36" customWidth="1"/>
    <col min="3" max="3" width="26.5" style="36" customWidth="1"/>
    <col min="4" max="4" width="16.5" style="36" customWidth="1"/>
    <col min="5" max="5" width="12.5" style="36" customWidth="1"/>
    <col min="6" max="7" width="4.5" style="36" customWidth="1"/>
    <col min="8" max="8" width="16.5" style="36" customWidth="1"/>
    <col min="9" max="9" width="12.5" style="36" customWidth="1"/>
    <col min="10" max="11" width="4.5" style="36" customWidth="1"/>
    <col min="12" max="12" width="1.5" style="36" customWidth="1"/>
    <col min="13" max="13" width="5.5" style="66" customWidth="1"/>
    <col min="14" max="14" width="5.5" style="36" customWidth="1"/>
    <col min="15" max="15" width="26.5" style="36" customWidth="1"/>
    <col min="16" max="16" width="16.5" style="36" customWidth="1"/>
    <col min="17" max="17" width="12.5" style="36" customWidth="1"/>
    <col min="18" max="19" width="4.5" style="36" customWidth="1"/>
    <col min="20" max="20" width="16.5" style="36" customWidth="1"/>
    <col min="21" max="21" width="12.5" style="36" customWidth="1"/>
    <col min="22" max="23" width="4.5" style="36" customWidth="1"/>
    <col min="24" max="24" width="0.875" style="64" customWidth="1"/>
    <col min="25" max="26" width="5.5" style="36" customWidth="1"/>
    <col min="27" max="27" width="30.5" style="36" customWidth="1"/>
    <col min="28" max="28" width="24.5" style="36" customWidth="1"/>
    <col min="29" max="29" width="15.5" style="36" customWidth="1"/>
    <col min="30" max="31" width="5.5" style="36" customWidth="1"/>
    <col min="32" max="32" width="12.5" style="36" customWidth="1"/>
    <col min="33" max="34" width="5.5" style="36" customWidth="1"/>
    <col min="35" max="35" width="30.5" style="36" customWidth="1"/>
    <col min="36" max="36" width="24.5" style="36" customWidth="1"/>
    <col min="37" max="37" width="15.5" style="36" customWidth="1"/>
    <col min="38" max="39" width="5.5" style="36" customWidth="1"/>
    <col min="40" max="40" width="6.5" style="36" customWidth="1"/>
    <col min="41" max="16384" width="9" style="36"/>
  </cols>
  <sheetData>
    <row r="1" spans="1:46" ht="35.25" customHeight="1">
      <c r="A1" s="72"/>
      <c r="B1" s="78" t="str">
        <f>+入力!$F$35</f>
        <v>○○ジーワイ株式会社</v>
      </c>
      <c r="C1" s="77"/>
      <c r="D1" s="77"/>
      <c r="E1" s="77"/>
      <c r="F1" s="77"/>
      <c r="G1" s="77"/>
      <c r="H1" s="77"/>
      <c r="I1" s="77"/>
      <c r="J1" s="77"/>
      <c r="K1" s="77"/>
      <c r="L1" s="77"/>
      <c r="M1" s="65"/>
      <c r="N1" s="77"/>
      <c r="O1" s="77"/>
      <c r="P1" s="77"/>
      <c r="Q1" s="77"/>
      <c r="R1" s="77"/>
      <c r="S1" s="77"/>
      <c r="T1" s="77" t="s">
        <v>69</v>
      </c>
      <c r="U1" s="77"/>
      <c r="V1" s="77"/>
      <c r="W1" s="77"/>
      <c r="X1" s="24"/>
      <c r="Y1" s="35"/>
      <c r="Z1" s="55" t="str">
        <f>+入力!$F$35</f>
        <v>○○ジーワイ株式会社</v>
      </c>
      <c r="AA1" s="77"/>
      <c r="AB1" s="77"/>
      <c r="AC1" s="77"/>
      <c r="AD1" s="77"/>
      <c r="AE1" s="77"/>
      <c r="AF1" s="77"/>
      <c r="AG1" s="77"/>
      <c r="AH1" s="77"/>
      <c r="AI1" s="77"/>
      <c r="AJ1" s="77"/>
      <c r="AK1" s="77"/>
      <c r="AL1" s="77"/>
      <c r="AM1" s="35"/>
      <c r="AN1" s="35"/>
      <c r="AO1" s="35"/>
      <c r="AP1" s="35"/>
      <c r="AQ1" s="35"/>
      <c r="AR1" s="35"/>
      <c r="AS1" s="35"/>
      <c r="AT1" s="77"/>
    </row>
    <row r="2" spans="1:46" ht="17.25" customHeight="1">
      <c r="A2" s="72"/>
      <c r="B2" s="77"/>
      <c r="C2" s="77"/>
      <c r="D2" s="77"/>
      <c r="E2" s="77"/>
      <c r="F2" s="77"/>
      <c r="G2" s="77"/>
      <c r="H2" s="77"/>
      <c r="I2" s="77"/>
      <c r="J2" s="77"/>
      <c r="K2" s="77"/>
      <c r="L2" s="77"/>
      <c r="M2" s="65"/>
      <c r="N2" s="77"/>
      <c r="O2" s="77"/>
      <c r="P2" s="77"/>
      <c r="Q2" s="77"/>
      <c r="R2" s="77"/>
      <c r="S2" s="77"/>
      <c r="T2" s="77"/>
      <c r="U2" s="77"/>
      <c r="V2" s="77"/>
      <c r="W2" s="77"/>
      <c r="X2" s="182"/>
      <c r="Y2" s="37"/>
      <c r="Z2" s="77"/>
      <c r="AA2" s="77"/>
      <c r="AB2" s="77"/>
      <c r="AC2" s="77"/>
      <c r="AD2" s="77"/>
      <c r="AE2" s="77"/>
      <c r="AF2" s="77"/>
      <c r="AG2" s="77"/>
      <c r="AH2" s="77"/>
      <c r="AI2" s="77"/>
      <c r="AJ2" s="77"/>
      <c r="AK2" s="465"/>
      <c r="AL2" s="77"/>
      <c r="AM2" s="35"/>
      <c r="AN2" s="35"/>
      <c r="AO2" s="35"/>
      <c r="AP2" s="35"/>
      <c r="AQ2" s="35"/>
      <c r="AR2" s="35"/>
      <c r="AS2" s="35"/>
      <c r="AT2" s="77"/>
    </row>
    <row r="3" spans="1:46" ht="17.25" customHeight="1">
      <c r="A3" s="72"/>
      <c r="B3" s="77"/>
      <c r="C3" s="77"/>
      <c r="D3" s="77"/>
      <c r="E3" s="77"/>
      <c r="F3" s="77"/>
      <c r="G3" s="77"/>
      <c r="H3" s="77"/>
      <c r="I3" s="77"/>
      <c r="J3" s="77"/>
      <c r="K3" s="77"/>
      <c r="L3" s="77"/>
      <c r="M3" s="65"/>
      <c r="N3" s="34"/>
      <c r="O3" s="77"/>
      <c r="P3" s="77"/>
      <c r="Q3" s="77"/>
      <c r="R3" s="77"/>
      <c r="S3" s="77"/>
      <c r="T3" s="77"/>
      <c r="U3" s="77"/>
      <c r="V3" s="77"/>
      <c r="W3" s="77"/>
      <c r="X3" s="24"/>
      <c r="Y3" s="35"/>
      <c r="Z3" s="77"/>
      <c r="AA3" s="38"/>
      <c r="AB3" s="38"/>
      <c r="AC3" s="38"/>
      <c r="AD3" s="38"/>
      <c r="AE3" s="38"/>
      <c r="AF3" s="38"/>
      <c r="AG3" s="38"/>
      <c r="AH3" s="38"/>
      <c r="AI3" s="38"/>
      <c r="AJ3" s="38"/>
      <c r="AK3" s="77"/>
      <c r="AL3" s="77"/>
      <c r="AM3" s="35"/>
      <c r="AN3" s="35"/>
      <c r="AO3" s="35"/>
      <c r="AP3" s="35"/>
      <c r="AQ3" s="35"/>
      <c r="AR3" s="35"/>
      <c r="AS3" s="35"/>
      <c r="AT3" s="77"/>
    </row>
    <row r="4" spans="1:46" ht="30" customHeight="1" thickBot="1">
      <c r="A4" s="560" t="s">
        <v>70</v>
      </c>
      <c r="B4" s="560"/>
      <c r="C4" s="560"/>
      <c r="D4" s="560"/>
      <c r="E4" s="560"/>
      <c r="F4" s="560"/>
      <c r="G4" s="560"/>
      <c r="H4" s="560"/>
      <c r="I4" s="560"/>
      <c r="J4" s="560"/>
      <c r="K4" s="560"/>
      <c r="L4" s="560"/>
      <c r="M4" s="560"/>
      <c r="N4" s="560"/>
      <c r="O4" s="560"/>
      <c r="P4" s="560"/>
      <c r="Q4" s="560"/>
      <c r="R4" s="560"/>
      <c r="S4" s="560"/>
      <c r="T4" s="560"/>
      <c r="U4" s="560"/>
      <c r="V4" s="560"/>
      <c r="W4" s="560"/>
      <c r="X4" s="24"/>
      <c r="Y4" s="77"/>
      <c r="Z4" s="77"/>
      <c r="AA4" s="77"/>
      <c r="AB4" s="77"/>
      <c r="AC4" s="77"/>
      <c r="AD4" s="77"/>
      <c r="AE4" s="77"/>
      <c r="AF4" s="77"/>
      <c r="AG4" s="77"/>
      <c r="AH4" s="77"/>
      <c r="AI4" s="77"/>
      <c r="AJ4" s="77"/>
      <c r="AK4" s="77"/>
      <c r="AL4" s="77"/>
      <c r="AM4" s="77"/>
      <c r="AN4" s="35"/>
      <c r="AO4" s="35"/>
      <c r="AP4" s="35"/>
      <c r="AQ4" s="35"/>
      <c r="AR4" s="35"/>
      <c r="AS4" s="35"/>
      <c r="AT4" s="35"/>
    </row>
    <row r="5" spans="1:46" ht="26.1" customHeight="1">
      <c r="A5" s="207" t="s">
        <v>60</v>
      </c>
      <c r="B5" s="208"/>
      <c r="C5" s="208"/>
      <c r="D5" s="566" t="s">
        <v>71</v>
      </c>
      <c r="E5" s="562"/>
      <c r="F5" s="562"/>
      <c r="G5" s="567"/>
      <c r="H5" s="561" t="s">
        <v>74</v>
      </c>
      <c r="I5" s="562"/>
      <c r="J5" s="562"/>
      <c r="K5" s="563"/>
      <c r="L5" s="74"/>
      <c r="M5" s="207" t="s">
        <v>60</v>
      </c>
      <c r="N5" s="208"/>
      <c r="O5" s="208"/>
      <c r="P5" s="566" t="s">
        <v>73</v>
      </c>
      <c r="Q5" s="562"/>
      <c r="R5" s="562"/>
      <c r="S5" s="567"/>
      <c r="T5" s="561" t="s">
        <v>74</v>
      </c>
      <c r="U5" s="562"/>
      <c r="V5" s="562"/>
      <c r="W5" s="563"/>
      <c r="Y5" s="269" t="str">
        <f>IF(全国標準卸価格表!Y5="","",全国標準卸価格表!Y5)</f>
        <v>SUV＆４×４用</v>
      </c>
      <c r="Z5" s="270"/>
      <c r="AA5" s="484"/>
      <c r="AB5" s="458" t="str">
        <f>全国標準卸価格表!AB5</f>
        <v>ICE NAVI SUV</v>
      </c>
      <c r="AC5" s="459"/>
      <c r="AD5" s="459"/>
      <c r="AE5" s="260" t="s">
        <v>77</v>
      </c>
      <c r="AF5" s="51"/>
      <c r="AG5" s="302" t="s">
        <v>78</v>
      </c>
      <c r="AH5" s="303"/>
      <c r="AI5" s="303"/>
      <c r="AJ5" s="437" t="s">
        <v>79</v>
      </c>
      <c r="AK5" s="289"/>
      <c r="AL5" s="289"/>
      <c r="AM5" s="260" t="s">
        <v>80</v>
      </c>
      <c r="AN5" s="35"/>
      <c r="AO5" s="35"/>
      <c r="AP5" s="35"/>
      <c r="AQ5" s="35"/>
      <c r="AR5" s="35"/>
      <c r="AS5" s="35"/>
      <c r="AT5" s="77"/>
    </row>
    <row r="6" spans="1:46" customFormat="1" ht="26.1" customHeight="1" thickBot="1">
      <c r="A6" s="209"/>
      <c r="B6" s="180"/>
      <c r="C6" s="180"/>
      <c r="D6" s="553" t="s">
        <v>525</v>
      </c>
      <c r="E6" s="554"/>
      <c r="F6" s="554"/>
      <c r="G6" s="555"/>
      <c r="H6" s="556" t="s">
        <v>83</v>
      </c>
      <c r="I6" s="554"/>
      <c r="J6" s="554"/>
      <c r="K6" s="559"/>
      <c r="L6" s="21"/>
      <c r="M6" s="209"/>
      <c r="N6" s="181"/>
      <c r="O6" s="181"/>
      <c r="P6" s="553" t="s">
        <v>81</v>
      </c>
      <c r="Q6" s="554"/>
      <c r="R6" s="554"/>
      <c r="S6" s="555"/>
      <c r="T6" s="556" t="s">
        <v>83</v>
      </c>
      <c r="U6" s="554"/>
      <c r="V6" s="554"/>
      <c r="W6" s="559"/>
      <c r="X6" s="64"/>
      <c r="Y6" s="382"/>
      <c r="Z6" s="331"/>
      <c r="AA6" s="71" t="s">
        <v>84</v>
      </c>
      <c r="AB6" s="266" t="str">
        <f>IF(全国標準卸価格表!AB6="","",全国標準卸価格表!AB6)</f>
        <v>品番</v>
      </c>
      <c r="AC6" s="71" t="str">
        <f>IF(全国標準卸価格表!AC6="","",全国標準卸価格表!AC6)</f>
        <v>価格</v>
      </c>
      <c r="AD6" s="71"/>
      <c r="AE6" s="332" t="str">
        <f>IF(全国標準卸価格表!AE6="","",全国標準卸価格表!AE6)</f>
        <v/>
      </c>
      <c r="AF6" s="50"/>
      <c r="AG6" s="304"/>
      <c r="AH6" s="20"/>
      <c r="AI6" s="239" t="s">
        <v>84</v>
      </c>
      <c r="AJ6" s="251" t="s">
        <v>85</v>
      </c>
      <c r="AK6" s="239" t="s">
        <v>86</v>
      </c>
      <c r="AL6" s="71"/>
      <c r="AM6" s="332"/>
      <c r="AN6" s="35"/>
      <c r="AO6" s="35"/>
      <c r="AP6" s="35"/>
      <c r="AQ6" s="35"/>
      <c r="AR6" s="35"/>
      <c r="AS6" s="35"/>
    </row>
    <row r="7" spans="1:46" ht="26.1" customHeight="1" thickBot="1">
      <c r="A7" s="383"/>
      <c r="B7" s="384"/>
      <c r="C7" s="385" t="s">
        <v>84</v>
      </c>
      <c r="D7" s="386" t="s">
        <v>85</v>
      </c>
      <c r="E7" s="385" t="s">
        <v>86</v>
      </c>
      <c r="F7" s="385"/>
      <c r="G7" s="387"/>
      <c r="H7" s="388" t="s">
        <v>85</v>
      </c>
      <c r="I7" s="385" t="s">
        <v>86</v>
      </c>
      <c r="J7" s="385"/>
      <c r="K7" s="389"/>
      <c r="L7" s="74"/>
      <c r="M7" s="243"/>
      <c r="N7" s="239"/>
      <c r="O7" s="239" t="s">
        <v>84</v>
      </c>
      <c r="P7" s="266" t="s">
        <v>85</v>
      </c>
      <c r="Q7" s="71" t="s">
        <v>86</v>
      </c>
      <c r="R7" s="71"/>
      <c r="S7" s="92"/>
      <c r="T7" s="329" t="s">
        <v>85</v>
      </c>
      <c r="U7" s="71" t="s">
        <v>86</v>
      </c>
      <c r="V7" s="71"/>
      <c r="W7" s="244"/>
      <c r="X7" s="24"/>
      <c r="Y7" s="333">
        <v>22</v>
      </c>
      <c r="Z7" s="435">
        <v>50</v>
      </c>
      <c r="AA7" s="262" t="str">
        <f>IF(全国標準卸価格表!AA7="","",全国標準卸価格表!AA7)</f>
        <v>265/50R22 112Q</v>
      </c>
      <c r="AB7" s="267" t="str">
        <f>IF(全国標準卸価格表!AB7="","",全国標準卸価格表!AB7)</f>
        <v>05509425</v>
      </c>
      <c r="AC7" s="334">
        <f>IF(全国標準卸価格表!AC7="","",ROUND(全国標準卸価格表!AC7*入力!$D$47%,-入力!$D$39))</f>
        <v>68300</v>
      </c>
      <c r="AD7" s="247" t="str">
        <f>IF(全国標準卸価格表!AD7="","",全国標準卸価格表!AD7)</f>
        <v>XL</v>
      </c>
      <c r="AE7" s="248"/>
      <c r="AF7" s="38"/>
      <c r="AG7" s="418">
        <f>IF(全国標準卸価格表!AG7="","",全国標準卸価格表!AG7)</f>
        <v>17</v>
      </c>
      <c r="AH7" s="420">
        <f>IF(全国標準卸価格表!AH7="","",全国標準卸価格表!AH7)</f>
        <v>60</v>
      </c>
      <c r="AI7" s="249" t="str">
        <f>IF(全国標準卸価格表!AI7="","",全国標準卸価格表!AI7)</f>
        <v>235/60R17 109/107N</v>
      </c>
      <c r="AJ7" s="520" t="str">
        <f>IF(全国標準卸価格表!AJ7="","",全国標準卸価格表!AJ7)</f>
        <v>10B09780</v>
      </c>
      <c r="AK7" s="468">
        <f>IF(全国標準卸価格表!AK7="","",ROUND(全国標準卸価格表!AK7*入力!$D$49%,-入力!$D$39))</f>
        <v>39700</v>
      </c>
      <c r="AL7" s="422" t="str">
        <f>IF(全国標準卸価格表!AL7="","",全国標準卸価格表!AL7)</f>
        <v/>
      </c>
      <c r="AM7" s="421" t="str">
        <f>IF(全国標準卸価格表!AM7="","",全国標準卸価格表!AM7)</f>
        <v/>
      </c>
      <c r="AN7" s="35"/>
      <c r="AO7" s="35"/>
      <c r="AP7" s="35"/>
      <c r="AQ7" s="35"/>
      <c r="AR7" s="35"/>
      <c r="AS7" s="35"/>
      <c r="AT7" s="77"/>
    </row>
    <row r="8" spans="1:46" ht="26.1" customHeight="1">
      <c r="A8" s="210">
        <f>IF(全国標準卸価格表!A8="","",全国標準卸価格表!A8)</f>
        <v>21</v>
      </c>
      <c r="B8" s="142">
        <f>IF(全国標準卸価格表!B8="","",全国標準卸価格表!B8)</f>
        <v>45</v>
      </c>
      <c r="C8" s="104" t="str">
        <f>IF(全国標準卸価格表!C8="","",全国標準卸価格表!C8)</f>
        <v>225/45R21 95Q</v>
      </c>
      <c r="D8" s="253" t="str">
        <f>IF(全国標準卸価格表!D8="","",全国標準卸価格表!D8)</f>
        <v>05539873</v>
      </c>
      <c r="E8" s="430">
        <f>IF(全国標準卸価格表!E8="","",ROUND(全国標準卸価格表!E8*入力!$D$45%,-入力!$D$39))</f>
        <v>73100</v>
      </c>
      <c r="F8" s="394" t="str">
        <f>IF(全国標準卸価格表!F8="","",全国標準卸価格表!F8)</f>
        <v/>
      </c>
      <c r="G8" s="113" t="str">
        <f>IF(全国標準卸価格表!G8="","",全国標準卸価格表!G8)</f>
        <v/>
      </c>
      <c r="H8" s="197" t="str">
        <f>IF(全国標準卸価格表!H8="","",全国標準卸価格表!H8)</f>
        <v/>
      </c>
      <c r="I8" s="430" t="str">
        <f>IF(全国標準卸価格表!I8="","",ROUND(全国標準卸価格表!I8*入力!$D$46%,-入力!$D$39))</f>
        <v/>
      </c>
      <c r="J8" s="394" t="str">
        <f>IF(全国標準卸価格表!J8="","",全国標準卸価格表!J8)</f>
        <v/>
      </c>
      <c r="K8" s="404" t="str">
        <f>IF(全国標準卸価格表!K8="","",全国標準卸価格表!K8)</f>
        <v/>
      </c>
      <c r="L8" s="49"/>
      <c r="M8" s="241">
        <f>IF(全国標準卸価格表!M8="","",全国標準卸価格表!M8)</f>
        <v>15</v>
      </c>
      <c r="N8" s="245">
        <v>55</v>
      </c>
      <c r="O8" s="262" t="str">
        <f>IF(全国標準卸価格表!O8="","",全国標準卸価格表!O8)</f>
        <v>165/55R15 75Q</v>
      </c>
      <c r="P8" s="349" t="str">
        <f>IF(全国標準卸価格表!P8="","",全国標準卸価格表!P8)</f>
        <v>05539823</v>
      </c>
      <c r="Q8" s="432">
        <f>IF(全国標準卸価格表!Q8="","",ROUND(全国標準卸価格表!Q8*入力!$D$45%,-入力!$D$39))</f>
        <v>27500</v>
      </c>
      <c r="R8" s="409" t="str">
        <f>IF(全国標準卸価格表!R8="","",全国標準卸価格表!R8)</f>
        <v/>
      </c>
      <c r="S8" s="410" t="str">
        <f>IF(全国標準卸価格表!S8="","",全国標準卸価格表!S8)</f>
        <v/>
      </c>
      <c r="T8" s="498" t="str">
        <f>IF(全国標準卸価格表!T8="","",全国標準卸価格表!T8)</f>
        <v>05539662</v>
      </c>
      <c r="U8" s="423">
        <f>IF(全国標準卸価格表!U8="","",ROUND(全国標準卸価格表!U8*入力!$D$46%,-入力!$D$39))</f>
        <v>26700</v>
      </c>
      <c r="V8" s="247" t="str">
        <f>IF(全国標準卸価格表!V8="","",全国標準卸価格表!V8)</f>
        <v/>
      </c>
      <c r="W8" s="499" t="str">
        <f>IF(全国標準卸価格表!W8="","",全国標準卸価格表!W8)</f>
        <v>★</v>
      </c>
      <c r="X8" s="24"/>
      <c r="Y8" s="436">
        <v>21</v>
      </c>
      <c r="Z8" s="151">
        <v>50</v>
      </c>
      <c r="AA8" s="100" t="str">
        <f>IF(全国標準卸価格表!AA8="","",全国標準卸価格表!AA8)</f>
        <v>275/50R21 110Q</v>
      </c>
      <c r="AB8" s="256" t="str">
        <f>IF(全国標準卸価格表!AB8="","",全国標準卸価格表!AB8)</f>
        <v>05509415</v>
      </c>
      <c r="AC8" s="127">
        <f>IF(全国標準卸価格表!AC8="","",ROUND(全国標準卸価格表!AC8*入力!$D$47%,-入力!$D$39))</f>
        <v>67800</v>
      </c>
      <c r="AD8" s="406" t="str">
        <f>IF(全国標準卸価格表!AD8="","",全国標準卸価格表!AD8)</f>
        <v/>
      </c>
      <c r="AE8" s="211" t="str">
        <f>IF(全国標準卸価格表!AE8="","",全国標準卸価格表!AE8)</f>
        <v/>
      </c>
      <c r="AF8" s="38"/>
      <c r="AG8" s="222">
        <f>IF(全国標準卸価格表!AG8="","",全国標準卸価格表!AG8)</f>
        <v>16</v>
      </c>
      <c r="AH8" s="157">
        <f>IF(全国標準卸価格表!AH8="","",全国標準卸価格表!AH8)</f>
        <v>70</v>
      </c>
      <c r="AI8" s="103" t="str">
        <f>IF(全国標準卸価格表!AI8="","",全国標準卸価格表!AI8)</f>
        <v>205/70R16 111/109L</v>
      </c>
      <c r="AJ8" s="514" t="str">
        <f>IF(全国標準卸価格表!AJ8="","",全国標準卸価格表!AJ8)</f>
        <v>10B09775</v>
      </c>
      <c r="AK8" s="172">
        <f>IF(全国標準卸価格表!AK8="","",ROUND(全国標準卸価格表!AK8*入力!$D$49%,-入力!$D$39))</f>
        <v>34100</v>
      </c>
      <c r="AL8" s="172" t="str">
        <f>IF(全国標準卸価格表!AL8="","",全国標準卸価格表!AL8)</f>
        <v/>
      </c>
      <c r="AM8" s="417" t="str">
        <f>IF(全国標準卸価格表!AM8="","",全国標準卸価格表!AM8)</f>
        <v/>
      </c>
      <c r="AN8" s="35"/>
      <c r="AO8" s="35"/>
      <c r="AP8" s="35"/>
      <c r="AQ8" s="35"/>
      <c r="AR8" s="35"/>
      <c r="AS8" s="35"/>
      <c r="AT8" s="77"/>
    </row>
    <row r="9" spans="1:46" ht="26.1" customHeight="1">
      <c r="A9" s="210">
        <f>IF(全国標準卸価格表!A9="","",全国標準卸価格表!A9)</f>
        <v>19</v>
      </c>
      <c r="B9" s="142">
        <f>IF(全国標準卸価格表!B9="","",全国標準卸価格表!B9)</f>
        <v>35</v>
      </c>
      <c r="C9" s="102" t="str">
        <f>IF(全国標準卸価格表!C9="","",全国標準卸価格表!C9)</f>
        <v>255/35R19 96Q</v>
      </c>
      <c r="D9" s="253" t="str">
        <f>IF(全国標準卸価格表!D9="","",全国標準卸価格表!D9)</f>
        <v>05539868</v>
      </c>
      <c r="E9" s="434">
        <f>IF(全国標準卸価格表!E9="","",ROUND(全国標準卸価格表!E9*入力!$D$45%,-入力!$D$39))</f>
        <v>86500</v>
      </c>
      <c r="F9" s="532" t="str">
        <f>IF(全国標準卸価格表!F9="","",全国標準卸価格表!F9)</f>
        <v>XL</v>
      </c>
      <c r="G9" s="414" t="str">
        <f>IF(全国標準卸価格表!G9="","",全国標準卸価格表!G9)</f>
        <v/>
      </c>
      <c r="H9" s="495" t="str">
        <f>IF(全国標準卸価格表!H9="","",全国標準卸価格表!H9)</f>
        <v/>
      </c>
      <c r="I9" s="434" t="str">
        <f>IF(全国標準卸価格表!I9="","",ROUND(全国標準卸価格表!I9*入力!$D$46%,-入力!$D$39))</f>
        <v/>
      </c>
      <c r="J9" s="532" t="str">
        <f>IF(全国標準卸価格表!J9="","",全国標準卸価格表!J9)</f>
        <v/>
      </c>
      <c r="K9" s="240" t="str">
        <f>IF(全国標準卸価格表!K9="","",全国標準卸価格表!K9)</f>
        <v/>
      </c>
      <c r="L9" s="52"/>
      <c r="M9" s="212" t="str">
        <f>IF(全国標準卸価格表!M9="","",全国標準卸価格表!M9)</f>
        <v/>
      </c>
      <c r="N9" s="147"/>
      <c r="O9" s="103" t="str">
        <f>IF(全国標準卸価格表!O9="","",全国標準卸価格表!O9)</f>
        <v>175/55R15 77Q</v>
      </c>
      <c r="P9" s="257" t="str">
        <f>IF(全国標準卸価格表!P9="","",全国標準卸価格表!P9)</f>
        <v>05539824</v>
      </c>
      <c r="Q9" s="424">
        <f>IF(全国標準卸価格表!Q9="","",ROUND(全国標準卸価格表!Q9*入力!$D$45%,-入力!$D$39))</f>
        <v>31700</v>
      </c>
      <c r="R9" s="354" t="str">
        <f>IF(全国標準卸価格表!R9="","",全国標準卸価格表!R9)</f>
        <v/>
      </c>
      <c r="S9" s="117" t="str">
        <f>IF(全国標準卸価格表!S9="","",全国標準卸価格表!S9)</f>
        <v/>
      </c>
      <c r="T9" s="188" t="str">
        <f>IF(全国標準卸価格表!T9="","",全国標準卸価格表!T9)</f>
        <v/>
      </c>
      <c r="U9" s="496" t="str">
        <f>IF(全国標準卸価格表!U9="","",ROUND(全国標準卸価格表!U9*入力!$D$46%,-入力!$D$39))</f>
        <v/>
      </c>
      <c r="V9" s="96" t="str">
        <f>IF(全国標準卸価格表!V9="","",全国標準卸価格表!V9)</f>
        <v/>
      </c>
      <c r="W9" s="213" t="str">
        <f>IF(全国標準卸価格表!W9="","",全国標準卸価格表!W9)</f>
        <v/>
      </c>
      <c r="X9" s="24"/>
      <c r="Y9" s="271">
        <v>20</v>
      </c>
      <c r="Z9" s="156">
        <v>50</v>
      </c>
      <c r="AA9" s="102" t="str">
        <f>IF(全国標準卸価格表!AA9="","",全国標準卸価格表!AA9)</f>
        <v>235/50R20 104Q</v>
      </c>
      <c r="AB9" s="253" t="str">
        <f>IF(全国標準卸価格表!AB9="","",全国標準卸価格表!AB9)</f>
        <v>05509423</v>
      </c>
      <c r="AC9" s="123">
        <f>IF(全国標準卸価格表!AC9="","",ROUND(全国標準卸価格表!AC9*入力!$D$47%,-入力!$D$39))</f>
        <v>47100</v>
      </c>
      <c r="AD9" s="130" t="str">
        <f>IF(全国標準卸価格表!AD9="","",全国標準卸価格表!AD9)</f>
        <v>XL</v>
      </c>
      <c r="AE9" s="214"/>
      <c r="AF9" s="38"/>
      <c r="AG9" s="222" t="str">
        <f>IF(全国標準卸価格表!AG9="","",全国標準卸価格表!AG9)</f>
        <v/>
      </c>
      <c r="AH9" s="154">
        <f>IF(全国標準卸価格表!AH9="","",全国標準卸価格表!AH9)</f>
        <v>75</v>
      </c>
      <c r="AI9" s="102" t="str">
        <f>IF(全国標準卸価格表!AI9="","",全国標準卸価格表!AI9)</f>
        <v>205/75R16 113/111L</v>
      </c>
      <c r="AJ9" s="518" t="str">
        <f>IF(全国標準卸価格表!AJ9="","",全国標準卸価格表!AJ9)</f>
        <v>10B09770</v>
      </c>
      <c r="AK9" s="193">
        <f>IF(全国標準卸価格表!AK9="","",ROUND(全国標準卸価格表!AK9*入力!$D$49%,-入力!$D$39))</f>
        <v>33500</v>
      </c>
      <c r="AL9" s="193" t="str">
        <f>IF(全国標準卸価格表!AL9="","",全国標準卸価格表!AL9)</f>
        <v/>
      </c>
      <c r="AM9" s="324" t="str">
        <f>IF(全国標準卸価格表!AM9="","",全国標準卸価格表!AM9)</f>
        <v/>
      </c>
      <c r="AN9" s="35"/>
      <c r="AO9" s="35"/>
      <c r="AP9" s="35"/>
      <c r="AQ9" s="35"/>
      <c r="AR9" s="35"/>
      <c r="AS9" s="35"/>
      <c r="AT9" s="77"/>
    </row>
    <row r="10" spans="1:46" ht="26.1" customHeight="1">
      <c r="A10" s="215" t="str">
        <f>IF(全国標準卸価格表!A10="","",全国標準卸価格表!A10)</f>
        <v/>
      </c>
      <c r="B10" s="146" t="str">
        <f>IF(全国標準卸価格表!B10="","",全国標準卸価格表!B10)</f>
        <v/>
      </c>
      <c r="C10" s="101" t="str">
        <f>IF(全国標準卸価格表!C10="","",全国標準卸価格表!C10)</f>
        <v>275/35R19 100Q</v>
      </c>
      <c r="D10" s="255" t="str">
        <f>IF(全国標準卸価格表!D10="","",全国標準卸価格表!D10)</f>
        <v>05539869</v>
      </c>
      <c r="E10" s="429">
        <f>IF(全国標準卸価格表!E10="","",ROUND(全国標準卸価格表!E10*入力!$D$45%,-入力!$D$39))</f>
        <v>91900</v>
      </c>
      <c r="F10" s="393" t="str">
        <f>IF(全国標準卸価格表!F10="","",全国標準卸価格表!F10)</f>
        <v>XL</v>
      </c>
      <c r="G10" s="115" t="str">
        <f>IF(全国標準卸価格表!G10="","",全国標準卸価格表!G10)</f>
        <v/>
      </c>
      <c r="H10" s="189" t="str">
        <f>IF(全国標準卸価格表!H10="","",全国標準卸価格表!H10)</f>
        <v/>
      </c>
      <c r="I10" s="429" t="str">
        <f>IF(全国標準卸価格表!I10="","",ROUND(全国標準卸価格表!I10*入力!$D$46%,-入力!$D$39))</f>
        <v/>
      </c>
      <c r="J10" s="393" t="str">
        <f>IF(全国標準卸価格表!J10="","",全国標準卸価格表!J10)</f>
        <v/>
      </c>
      <c r="K10" s="217" t="str">
        <f>IF(全国標準卸価格表!K10="","",全国標準卸価格表!K10)</f>
        <v/>
      </c>
      <c r="L10" s="71"/>
      <c r="M10" s="212"/>
      <c r="N10" s="147"/>
      <c r="O10" s="101" t="str">
        <f>IF(全国標準卸価格表!O10="","",全国標準卸価格表!O10)</f>
        <v>185/55R15 82Q</v>
      </c>
      <c r="P10" s="350" t="str">
        <f>IF(全国標準卸価格表!P10="","",全国標準卸価格表!P10)</f>
        <v>05539825</v>
      </c>
      <c r="Q10" s="429">
        <f>IF(全国標準卸価格表!Q10="","",ROUND(全国標準卸価格表!Q10*入力!$D$45%,-入力!$D$39))</f>
        <v>32800</v>
      </c>
      <c r="R10" s="393" t="str">
        <f>IF(全国標準卸価格表!R10="","",全国標準卸価格表!R10)</f>
        <v/>
      </c>
      <c r="S10" s="396" t="str">
        <f>IF(全国標準卸価格表!S10="","",全国標準卸価格表!S10)</f>
        <v/>
      </c>
      <c r="T10" s="189" t="str">
        <f>IF(全国標準卸価格表!T10="","",全国標準卸価格表!T10)</f>
        <v/>
      </c>
      <c r="U10" s="425" t="str">
        <f>IF(全国標準卸価格表!U10="","",ROUND(全国標準卸価格表!U10*入力!$D$46%,-入力!$D$39))</f>
        <v/>
      </c>
      <c r="V10" s="133" t="str">
        <f>IF(全国標準卸価格表!V10="","",全国標準卸価格表!V10)</f>
        <v/>
      </c>
      <c r="W10" s="405" t="str">
        <f>IF(全国標準卸価格表!W10="","",全国標準卸価格表!W10)</f>
        <v/>
      </c>
      <c r="X10" s="24"/>
      <c r="Y10" s="321"/>
      <c r="Z10" s="152"/>
      <c r="AA10" s="101" t="str">
        <f>IF(全国標準卸価格表!AA10="","",全国標準卸価格表!AA10)</f>
        <v>285/50R20 112Q</v>
      </c>
      <c r="AB10" s="255" t="str">
        <f>IF(全国標準卸価格表!AB10="","",全国標準卸価格表!AB10)</f>
        <v>05509412</v>
      </c>
      <c r="AC10" s="124">
        <f>IF(全国標準卸価格表!AC10="","",ROUND(全国標準卸価格表!AC10*入力!$D$47%,-入力!$D$39))</f>
        <v>59300</v>
      </c>
      <c r="AD10" s="124" t="str">
        <f>IF(全国標準卸価格表!AD10="","",全国標準卸価格表!AD10)</f>
        <v/>
      </c>
      <c r="AE10" s="217" t="str">
        <f>IF(全国標準卸価格表!AE10="","",全国標準卸価格表!AE10)</f>
        <v/>
      </c>
      <c r="AF10" s="38"/>
      <c r="AG10" s="222" t="str">
        <f>IF(全国標準卸価格表!AG10="","",全国標準卸価格表!AG10)</f>
        <v/>
      </c>
      <c r="AH10" s="154">
        <f>IF(全国標準卸価格表!AH10="","",全国標準卸価格表!AH10)</f>
        <v>85</v>
      </c>
      <c r="AI10" s="102" t="str">
        <f>IF(全国標準卸価格表!AI10="","",全国標準卸価格表!AI10)</f>
        <v>195/85R16 114/112L</v>
      </c>
      <c r="AJ10" s="517" t="str">
        <f>IF(全国標準卸価格表!AJ10="","",全国標準卸価格表!AJ10)</f>
        <v>10B09760</v>
      </c>
      <c r="AK10" s="199">
        <f>IF(全国標準卸価格表!AK10="","",ROUND(全国標準卸価格表!AK10*入力!$D$49%,-入力!$D$39))</f>
        <v>31000</v>
      </c>
      <c r="AL10" s="199" t="str">
        <f>IF(全国標準卸価格表!AL10="","",全国標準卸価格表!AL10)</f>
        <v/>
      </c>
      <c r="AM10" s="214" t="str">
        <f>IF(全国標準卸価格表!AM10="","",全国標準卸価格表!AM10)</f>
        <v/>
      </c>
      <c r="AN10" s="35"/>
      <c r="AO10" s="35"/>
      <c r="AP10" s="35"/>
      <c r="AQ10" s="35"/>
      <c r="AR10" s="35"/>
      <c r="AS10" s="35"/>
      <c r="AT10" s="77"/>
    </row>
    <row r="11" spans="1:46" ht="26.1" customHeight="1">
      <c r="A11" s="212" t="str">
        <f>IF(全国標準卸価格表!A11="","",全国標準卸価格表!A11)</f>
        <v/>
      </c>
      <c r="B11" s="141">
        <f>IF(全国標準卸価格表!B11="","",全国標準卸価格表!B11)</f>
        <v>40</v>
      </c>
      <c r="C11" s="101" t="str">
        <f>IF(全国標準卸価格表!C11="","",全国標準卸価格表!C11)</f>
        <v>245/40R19 98Q</v>
      </c>
      <c r="D11" s="255" t="str">
        <f>IF(全国標準卸価格表!D11="","",全国標準卸価格表!D11)</f>
        <v>05539867</v>
      </c>
      <c r="E11" s="429">
        <f>IF(全国標準卸価格表!E11="","",ROUND(全国標準卸価格表!E11*入力!$D$45%,-入力!$D$39))</f>
        <v>79500</v>
      </c>
      <c r="F11" s="393" t="str">
        <f>IF(全国標準卸価格表!F11="","",全国標準卸価格表!F11)</f>
        <v>XL</v>
      </c>
      <c r="G11" s="115" t="str">
        <f>IF(全国標準卸価格表!G11="","",全国標準卸価格表!G11)</f>
        <v/>
      </c>
      <c r="H11" s="189" t="str">
        <f>IF(全国標準卸価格表!H11="","",全国標準卸価格表!H11)</f>
        <v/>
      </c>
      <c r="I11" s="429" t="str">
        <f>IF(全国標準卸価格表!I11="","",ROUND(全国標準卸価格表!I11*入力!$D$46%,-入力!$D$39))</f>
        <v/>
      </c>
      <c r="J11" s="393" t="str">
        <f>IF(全国標準卸価格表!J11="","",全国標準卸価格表!J11)</f>
        <v/>
      </c>
      <c r="K11" s="217" t="str">
        <f>IF(全国標準卸価格表!K11="","",全国標準卸価格表!K11)</f>
        <v/>
      </c>
      <c r="L11" s="49"/>
      <c r="M11" s="227"/>
      <c r="N11" s="142">
        <v>60</v>
      </c>
      <c r="O11" s="102" t="str">
        <f>IF(全国標準卸価格表!O11="","",全国標準卸価格表!O11)</f>
        <v>165/60R15 77Q</v>
      </c>
      <c r="P11" s="351" t="str">
        <f>IF(全国標準卸価格表!P11="","",全国標準卸価格表!P11)</f>
        <v>05539821</v>
      </c>
      <c r="Q11" s="427">
        <f>IF(全国標準卸価格表!Q11="","",ROUND(全国標準卸価格表!Q11*入力!$D$45%,-入力!$D$39))</f>
        <v>25700</v>
      </c>
      <c r="R11" s="394" t="str">
        <f>IF(全国標準卸価格表!R11="","",全国標準卸価格表!R11)</f>
        <v/>
      </c>
      <c r="S11" s="113" t="str">
        <f>IF(全国標準卸価格表!S11="","",全国標準卸価格表!S11)</f>
        <v/>
      </c>
      <c r="T11" s="125" t="str">
        <f>IF(全国標準卸価格表!T11="","",全国標準卸価格表!T11)</f>
        <v>05539646</v>
      </c>
      <c r="U11" s="427">
        <f>IF(全国標準卸価格表!U11="","",ROUND(全国標準卸価格表!U11*入力!$D$46%,-入力!$D$39))</f>
        <v>23600</v>
      </c>
      <c r="V11" s="394" t="str">
        <f>IF(全国標準卸価格表!V11="","",全国標準卸価格表!V11)</f>
        <v/>
      </c>
      <c r="W11" s="214" t="str">
        <f>IF(全国標準卸価格表!W11="","",全国標準卸価格表!W11)</f>
        <v>★</v>
      </c>
      <c r="X11" s="24"/>
      <c r="Y11" s="321" t="str">
        <f>IF(全国標準卸価格表!Y11="","",全国標準卸価格表!Y11)</f>
        <v/>
      </c>
      <c r="Z11" s="158">
        <f>IF(全国標準卸価格表!Z11="","",全国標準卸価格表!Z11)</f>
        <v>55</v>
      </c>
      <c r="AA11" s="103" t="str">
        <f>IF(全国標準卸価格表!AA11="","",全国標準卸価格表!AA11)</f>
        <v>235/55R20 102Q</v>
      </c>
      <c r="AB11" s="415" t="str">
        <f>IF(全国標準卸価格表!AB11="","",全国標準卸価格表!AB11)</f>
        <v>05509411</v>
      </c>
      <c r="AC11" s="153">
        <f>IF(全国標準卸価格表!AC11="","",ROUND(全国標準卸価格表!AC11*入力!$D$47%,-入力!$D$39))</f>
        <v>49300</v>
      </c>
      <c r="AD11" s="153" t="str">
        <f>IF(全国標準卸価格表!AD11="","",全国標準卸価格表!AD11)</f>
        <v/>
      </c>
      <c r="AE11" s="214" t="str">
        <f>IF(全国標準卸価格表!AE11="","",全国標準卸価格表!AE11)</f>
        <v/>
      </c>
      <c r="AF11" s="38"/>
      <c r="AG11" s="293" t="str">
        <f>IF(全国標準卸価格表!AG11="","",全国標準卸価格表!AG11)</f>
        <v/>
      </c>
      <c r="AH11" s="174" t="str">
        <f>IF(全国標準卸価格表!AH11="","",全国標準卸価格表!AH11)</f>
        <v/>
      </c>
      <c r="AI11" s="101" t="str">
        <f>IF(全国標準卸価格表!AI11="","",全国標準卸価格表!AI11)</f>
        <v>205/85R16 117/115L</v>
      </c>
      <c r="AJ11" s="514" t="str">
        <f>IF(全国標準卸価格表!AJ11="","",全国標準卸価格表!AJ11)</f>
        <v>10B09765</v>
      </c>
      <c r="AK11" s="201">
        <f>IF(全国標準卸価格表!AK11="","",ROUND(全国標準卸価格表!AK11*入力!$D$49%,-入力!$D$39))</f>
        <v>32500</v>
      </c>
      <c r="AL11" s="201" t="str">
        <f>IF(全国標準卸価格表!AL11="","",全国標準卸価格表!AL11)</f>
        <v/>
      </c>
      <c r="AM11" s="217" t="str">
        <f>IF(全国標準卸価格表!AM11="","",全国標準卸価格表!AM11)</f>
        <v/>
      </c>
      <c r="AN11" s="35"/>
      <c r="AO11" s="35"/>
      <c r="AP11" s="35"/>
      <c r="AQ11" s="35"/>
      <c r="AR11" s="35"/>
      <c r="AS11" s="35"/>
      <c r="AT11" s="77"/>
    </row>
    <row r="12" spans="1:46" ht="26.1" customHeight="1">
      <c r="A12" s="212" t="str">
        <f>IF(全国標準卸価格表!A12="","",全国標準卸価格表!A12)</f>
        <v/>
      </c>
      <c r="B12" s="142">
        <f>IF(全国標準卸価格表!B12="","",全国標準卸価格表!B12)</f>
        <v>45</v>
      </c>
      <c r="C12" s="102" t="str">
        <f>IF(全国標準卸価格表!C12="","",全国標準卸価格表!C12)</f>
        <v>225/45R19 92Q</v>
      </c>
      <c r="D12" s="253" t="str">
        <f>IF(全国標準卸価格表!D12="","",全国標準卸価格表!D12)</f>
        <v>05539865</v>
      </c>
      <c r="E12" s="427">
        <f>IF(全国標準卸価格表!E12="","",ROUND(全国標準卸価格表!E12*入力!$D$45%,-入力!$D$39))</f>
        <v>61200</v>
      </c>
      <c r="F12" s="394" t="str">
        <f>IF(全国標準卸価格表!F12="","",全国標準卸価格表!F12)</f>
        <v/>
      </c>
      <c r="G12" s="113" t="str">
        <f>IF(全国標準卸価格表!G12="","",全国標準卸価格表!G12)</f>
        <v/>
      </c>
      <c r="H12" s="197" t="str">
        <f>IF(全国標準卸価格表!H12="","",全国標準卸価格表!H12)</f>
        <v/>
      </c>
      <c r="I12" s="427" t="str">
        <f>IF(全国標準卸価格表!I12="","",ROUND(全国標準卸価格表!I12*入力!$D$46%,-入力!$D$39))</f>
        <v/>
      </c>
      <c r="J12" s="394" t="str">
        <f>IF(全国標準卸価格表!J12="","",全国標準卸価格表!J12)</f>
        <v/>
      </c>
      <c r="K12" s="214" t="str">
        <f>IF(全国標準卸価格表!K12="","",全国標準卸価格表!K12)</f>
        <v/>
      </c>
      <c r="L12" s="49"/>
      <c r="M12" s="227"/>
      <c r="N12" s="144"/>
      <c r="O12" s="103" t="str">
        <f>IF(全国標準卸価格表!O12="","",全国標準卸価格表!O12)</f>
        <v>185/60R15 84Q</v>
      </c>
      <c r="P12" s="257" t="str">
        <f>IF(全国標準卸価格表!P12="","",全国標準卸価格表!P12)</f>
        <v>05539822</v>
      </c>
      <c r="Q12" s="424">
        <f>IF(全国標準卸価格表!Q12="","",ROUND(全国標準卸価格表!Q12*入力!$D$45%,-入力!$D$39))</f>
        <v>29800</v>
      </c>
      <c r="R12" s="354" t="str">
        <f>IF(全国標準卸価格表!R12="","",全国標準卸価格表!R12)</f>
        <v/>
      </c>
      <c r="S12" s="117" t="str">
        <f>IF(全国標準卸価格表!S12="","",全国標準卸価格表!S12)</f>
        <v/>
      </c>
      <c r="T12" s="188" t="str">
        <f>IF(全国標準卸価格表!T12="","",全国標準卸価格表!T12)</f>
        <v>05539658</v>
      </c>
      <c r="U12" s="424">
        <f>IF(全国標準卸価格表!U12="","",ROUND(全国標準卸価格表!U12*入力!$D$46%,-入力!$D$39))</f>
        <v>28800</v>
      </c>
      <c r="V12" s="354" t="str">
        <f>IF(全国標準卸価格表!V12="","",全国標準卸価格表!V12)</f>
        <v/>
      </c>
      <c r="W12" s="213" t="str">
        <f>IF(全国標準卸価格表!W12="","",全国標準卸価格表!W12)</f>
        <v>★</v>
      </c>
      <c r="X12" s="24"/>
      <c r="Y12" s="321"/>
      <c r="Z12" s="152" t="str">
        <f>IF(全国標準卸価格表!Z12="","",全国標準卸価格表!Z12)</f>
        <v/>
      </c>
      <c r="AA12" s="101" t="str">
        <f>IF(全国標準卸価格表!AA12="","",全国標準卸価格表!AA12)</f>
        <v>265/55R20 113Q</v>
      </c>
      <c r="AB12" s="255" t="str">
        <f>IF(全国標準卸価格表!AB12="","",全国標準卸価格表!AB12)</f>
        <v>05509421</v>
      </c>
      <c r="AC12" s="124">
        <f>IF(全国標準卸価格表!AC12="","",ROUND(全国標準卸価格表!AC12*入力!$D$47%,-入力!$D$39))</f>
        <v>55700</v>
      </c>
      <c r="AD12" s="124" t="str">
        <f>IF(全国標準卸価格表!AD12="","",全国標準卸価格表!AD12)</f>
        <v>XL</v>
      </c>
      <c r="AE12" s="217" t="str">
        <f>IF(全国標準卸価格表!AE12="","",全国標準卸価格表!AE12)</f>
        <v/>
      </c>
      <c r="AF12" s="38"/>
      <c r="AG12" s="274">
        <f>IF(全国標準卸価格表!AG12="","",全国標準卸価格表!AG12)</f>
        <v>15</v>
      </c>
      <c r="AH12" s="187">
        <f>IF(全国標準卸価格表!AH12="","",全国標準卸価格表!AH12)</f>
        <v>65</v>
      </c>
      <c r="AI12" s="100" t="str">
        <f>IF(全国標準卸価格表!AI12="","",全国標準卸価格表!AI12)</f>
        <v>215/65R15 110/108L</v>
      </c>
      <c r="AJ12" s="519" t="str">
        <f>IF(全国標準卸価格表!AJ12="","",全国標準卸価格表!AJ12)</f>
        <v>10B09758</v>
      </c>
      <c r="AK12" s="192">
        <f>IF(全国標準卸価格表!AK12="","",ROUND(全国標準卸価格表!AK12*入力!$D$49%,-入力!$D$39))</f>
        <v>35400</v>
      </c>
      <c r="AL12" s="193" t="str">
        <f>IF(全国標準卸価格表!AL12="","",全国標準卸価格表!AL12)</f>
        <v/>
      </c>
      <c r="AM12" s="214" t="str">
        <f>IF(全国標準卸価格表!AM12="","",全国標準卸価格表!AM12)</f>
        <v/>
      </c>
      <c r="AN12" s="35"/>
      <c r="AO12" s="35"/>
      <c r="AP12" s="35"/>
      <c r="AQ12" s="35"/>
      <c r="AR12" s="35"/>
      <c r="AS12" s="35"/>
      <c r="AT12" s="77"/>
    </row>
    <row r="13" spans="1:46" ht="26.1" customHeight="1">
      <c r="A13" s="212" t="str">
        <f>IF(全国標準卸価格表!A13="","",全国標準卸価格表!A13)</f>
        <v/>
      </c>
      <c r="B13" s="141" t="str">
        <f>IF(全国標準卸価格表!B13="","",全国標準卸価格表!B13)</f>
        <v/>
      </c>
      <c r="C13" s="103" t="str">
        <f>IF(全国標準卸価格表!C13="","",全国標準卸価格表!C13)</f>
        <v>245/45R19 102Q</v>
      </c>
      <c r="D13" s="254" t="str">
        <f>IF(全国標準卸価格表!D13="","",全国標準卸価格表!D13)</f>
        <v>05539866</v>
      </c>
      <c r="E13" s="424">
        <f>IF(全国標準卸価格表!E13="","",ROUND(全国標準卸価格表!E13*入力!$D$45%,-入力!$D$39))</f>
        <v>67600</v>
      </c>
      <c r="F13" s="354" t="str">
        <f>IF(全国標準卸価格表!F13="","",全国標準卸価格表!F13)</f>
        <v>XL</v>
      </c>
      <c r="G13" s="117" t="str">
        <f>IF(全国標準卸価格表!G13="","",全国標準卸価格表!G13)</f>
        <v/>
      </c>
      <c r="H13" s="188" t="str">
        <f>IF(全国標準卸価格表!H13="","",全国標準卸価格表!H13)</f>
        <v/>
      </c>
      <c r="I13" s="424" t="str">
        <f>IF(全国標準卸価格表!I13="","",ROUND(全国標準卸価格表!I13*入力!$D$46%,-入力!$D$39))</f>
        <v/>
      </c>
      <c r="J13" s="354" t="str">
        <f>IF(全国標準卸価格表!J13="","",全国標準卸価格表!J13)</f>
        <v/>
      </c>
      <c r="K13" s="213" t="str">
        <f>IF(全国標準卸価格表!K13="","",全国標準卸価格表!K13)</f>
        <v/>
      </c>
      <c r="L13" s="49"/>
      <c r="M13" s="227"/>
      <c r="N13" s="141"/>
      <c r="O13" s="101" t="str">
        <f>IF(全国標準卸価格表!O13="","",全国標準卸価格表!O13)</f>
        <v>195/60R15 88Q</v>
      </c>
      <c r="P13" s="350" t="str">
        <f>IF(全国標準卸価格表!P13="","",全国標準卸価格表!P13)</f>
        <v/>
      </c>
      <c r="Q13" s="429" t="str">
        <f>IF(全国標準卸価格表!Q13="","",ROUND(全国標準卸価格表!Q13*入力!$D$45%,-入力!$D$39))</f>
        <v/>
      </c>
      <c r="R13" s="393" t="str">
        <f>IF(全国標準卸価格表!R13="","",全国標準卸価格表!R13)</f>
        <v/>
      </c>
      <c r="S13" s="115" t="str">
        <f>IF(全国標準卸価格表!S13="","",全国標準卸価格表!S13)</f>
        <v/>
      </c>
      <c r="T13" s="189" t="str">
        <f>IF(全国標準卸価格表!T13="","",全国標準卸価格表!T13)</f>
        <v>05539660</v>
      </c>
      <c r="U13" s="429">
        <f>IF(全国標準卸価格表!U13="","",ROUND(全国標準卸価格表!U13*入力!$D$46%,-入力!$D$39))</f>
        <v>30400</v>
      </c>
      <c r="V13" s="393" t="str">
        <f>IF(全国標準卸価格表!V13="","",全国標準卸価格表!V13)</f>
        <v/>
      </c>
      <c r="W13" s="217" t="str">
        <f>IF(全国標準卸価格表!W13="","",全国標準卸価格表!W13)</f>
        <v/>
      </c>
      <c r="X13" s="24"/>
      <c r="Y13" s="273"/>
      <c r="Z13" s="152">
        <f>IF(全国標準卸価格表!Z13="","",全国標準卸価格表!Z13)</f>
        <v>60</v>
      </c>
      <c r="AA13" s="101" t="str">
        <f>IF(全国標準卸価格表!AA13="","",全国標準卸価格表!AA13)</f>
        <v>265/60R20 112Q</v>
      </c>
      <c r="AB13" s="255" t="str">
        <f>IF(全国標準卸価格表!AB13="","",全国標準卸価格表!AB13)</f>
        <v>05509427</v>
      </c>
      <c r="AC13" s="124">
        <f>IF(全国標準卸価格表!AC13="","",ROUND(全国標準卸価格表!AC13*入力!$D$47%,-入力!$D$39))</f>
        <v>46300</v>
      </c>
      <c r="AD13" s="124" t="str">
        <f>IF(全国標準卸価格表!AD13="","",全国標準卸価格表!AD13)</f>
        <v/>
      </c>
      <c r="AE13" s="217" t="str">
        <f>IF(全国標準卸価格表!AE13="","",全国標準卸価格表!AE13)</f>
        <v>⑪</v>
      </c>
      <c r="AF13" s="38"/>
      <c r="AG13" s="222" t="str">
        <f>IF(全国標準卸価格表!AG13="","",全国標準卸価格表!AG13)</f>
        <v/>
      </c>
      <c r="AH13" s="187">
        <f>IF(全国標準卸価格表!AH13="","",全国標準卸価格表!AH13)</f>
        <v>70</v>
      </c>
      <c r="AI13" s="100" t="str">
        <f>IF(全国標準卸価格表!AI13="","",全国標準卸価格表!AI13)</f>
        <v>215/70R15 107/105L</v>
      </c>
      <c r="AJ13" s="519" t="str">
        <f>IF(全国標準卸価格表!AJ13="","",全国標準卸価格表!AJ13)</f>
        <v>10B09740</v>
      </c>
      <c r="AK13" s="192">
        <f>IF(全国標準卸価格表!AK13="","",ROUND(全国標準卸価格表!AK13*入力!$D$49%,-入力!$D$39))</f>
        <v>33400</v>
      </c>
      <c r="AL13" s="193" t="str">
        <f>IF(全国標準卸価格表!AL13="","",全国標準卸価格表!AL13)</f>
        <v/>
      </c>
      <c r="AM13" s="214" t="str">
        <f>IF(全国標準卸価格表!AM13="","",全国標準卸価格表!AM13)</f>
        <v/>
      </c>
      <c r="AN13" s="35"/>
      <c r="AO13" s="35"/>
      <c r="AP13" s="35"/>
      <c r="AQ13" s="35"/>
      <c r="AR13" s="35"/>
      <c r="AS13" s="35"/>
      <c r="AT13" s="77"/>
    </row>
    <row r="14" spans="1:46" ht="26.1" customHeight="1">
      <c r="A14" s="212" t="str">
        <f>IF(全国標準卸価格表!A14="","",全国標準卸価格表!A14)</f>
        <v/>
      </c>
      <c r="B14" s="140">
        <f>IF(全国標準卸価格表!B14="","",全国標準卸価格表!B14)</f>
        <v>50</v>
      </c>
      <c r="C14" s="100" t="str">
        <f>IF(全国標準卸価格表!C14="","",全国標準卸価格表!C14)</f>
        <v>195/50R19 88Q</v>
      </c>
      <c r="D14" s="256" t="str">
        <f>IF(全国標準卸価格表!D14="","",全国標準卸価格表!D14)</f>
        <v>05539870</v>
      </c>
      <c r="E14" s="430">
        <f>IF(全国標準卸価格表!E14="","",ROUND(全国標準卸価格表!E14*入力!$D$45%,-入力!$D$39))</f>
        <v>49000</v>
      </c>
      <c r="F14" s="398" t="str">
        <f>IF(全国標準卸価格表!F14="","",全国標準卸価格表!F14)</f>
        <v/>
      </c>
      <c r="G14" s="128" t="str">
        <f>IF(全国標準卸価格表!G14="","",全国標準卸価格表!G14)</f>
        <v/>
      </c>
      <c r="H14" s="195" t="str">
        <f>IF(全国標準卸価格表!H14="","",全国標準卸価格表!H14)</f>
        <v/>
      </c>
      <c r="I14" s="430" t="str">
        <f>IF(全国標準卸価格表!I14="","",ROUND(全国標準卸価格表!I14*入力!$D$46%,-入力!$D$39))</f>
        <v/>
      </c>
      <c r="J14" s="398" t="str">
        <f>IF(全国標準卸価格表!J14="","",全国標準卸価格表!J14)</f>
        <v/>
      </c>
      <c r="K14" s="211" t="str">
        <f>IF(全国標準卸価格表!K14="","",全国標準卸価格表!K14)</f>
        <v/>
      </c>
      <c r="L14" s="49"/>
      <c r="M14" s="227"/>
      <c r="N14" s="142">
        <v>65</v>
      </c>
      <c r="O14" s="103" t="str">
        <f>IF(全国標準卸価格表!O14="","",全国標準卸価格表!O14)</f>
        <v>165/65R15 81Q</v>
      </c>
      <c r="P14" s="257" t="str">
        <f>IF(全国標準卸価格表!P14="","",全国標準卸価格表!P14)</f>
        <v>05539816</v>
      </c>
      <c r="Q14" s="424">
        <f>IF(全国標準卸価格表!Q14="","",ROUND(全国標準卸価格表!Q14*入力!$D$45%,-入力!$D$39))</f>
        <v>19200</v>
      </c>
      <c r="R14" s="354" t="str">
        <f>IF(全国標準卸価格表!R14="","",全国標準卸価格表!R14)</f>
        <v/>
      </c>
      <c r="S14" s="117" t="str">
        <f>IF(全国標準卸価格表!S14="","",全国標準卸価格表!S14)</f>
        <v/>
      </c>
      <c r="T14" s="188" t="str">
        <f>IF(全国標準卸価格表!T14="","",全国標準卸価格表!T14)</f>
        <v>05539636</v>
      </c>
      <c r="U14" s="424">
        <f>IF(全国標準卸価格表!U14="","",ROUND(全国標準卸価格表!U14*入力!$D$46%,-入力!$D$39))</f>
        <v>18700</v>
      </c>
      <c r="V14" s="354" t="str">
        <f>IF(全国標準卸価格表!V14="","",全国標準卸価格表!V14)</f>
        <v/>
      </c>
      <c r="W14" s="213" t="str">
        <f>IF(全国標準卸価格表!W14="","",全国標準卸価格表!W14)</f>
        <v>★</v>
      </c>
      <c r="X14" s="24"/>
      <c r="Y14" s="274">
        <f>IF(全国標準卸価格表!Y14="","",全国標準卸価格表!Y14)</f>
        <v>19</v>
      </c>
      <c r="Z14" s="154">
        <f>IF(全国標準卸価格表!Z14="","",全国標準卸価格表!Z14)</f>
        <v>55</v>
      </c>
      <c r="AA14" s="102" t="str">
        <f>IF(全国標準卸価格表!AA14="","",全国標準卸価格表!AA14)</f>
        <v>225/55R19 99Q</v>
      </c>
      <c r="AB14" s="253" t="str">
        <f>IF(全国標準卸価格表!AB14="","",全国標準卸価格表!AB14)</f>
        <v>05509406</v>
      </c>
      <c r="AC14" s="123">
        <f>IF(全国標準卸価格表!AC14="","",ROUND(全国標準卸価格表!AC14*入力!$D$47%,-入力!$D$39))</f>
        <v>43900</v>
      </c>
      <c r="AD14" s="123" t="str">
        <f>IF(全国標準卸価格表!AD14="","",全国標準卸価格表!AD14)</f>
        <v/>
      </c>
      <c r="AE14" s="214" t="str">
        <f>IF(全国標準卸価格表!AE14="","",全国標準卸価格表!AE14)</f>
        <v/>
      </c>
      <c r="AF14" s="38"/>
      <c r="AG14" s="278" t="str">
        <f>IF(全国標準卸価格表!AG14="","",全国標準卸価格表!AG14)</f>
        <v/>
      </c>
      <c r="AH14" s="157">
        <f>IF(全国標準卸価格表!AH14="","",全国標準卸価格表!AH14)</f>
        <v>75</v>
      </c>
      <c r="AI14" s="102" t="str">
        <f>IF(全国標準卸価格表!AI14="","",全国標準卸価格表!AI14)</f>
        <v>175/75R15 103/101L</v>
      </c>
      <c r="AJ14" s="517" t="str">
        <f>IF(全国標準卸価格表!AJ14="","",全国標準卸価格表!AJ14)</f>
        <v>10B09745</v>
      </c>
      <c r="AK14" s="193">
        <f>IF(全国標準卸価格表!AK14="","",ROUND(全国標準卸価格表!AK14*入力!$D$49%,-入力!$D$39))</f>
        <v>25900</v>
      </c>
      <c r="AL14" s="193" t="str">
        <f>IF(全国標準卸価格表!AL14="","",全国標準卸価格表!AL14)</f>
        <v/>
      </c>
      <c r="AM14" s="214" t="str">
        <f>IF(全国標準卸価格表!AM14="","",全国標準卸価格表!AM14)</f>
        <v/>
      </c>
      <c r="AN14" s="35"/>
      <c r="AO14" s="35"/>
      <c r="AP14" s="35"/>
      <c r="AQ14" s="35"/>
      <c r="AR14" s="35"/>
      <c r="AS14" s="35"/>
      <c r="AT14" s="77"/>
    </row>
    <row r="15" spans="1:46" ht="26.1" customHeight="1">
      <c r="A15" s="212" t="str">
        <f>IF(全国標準卸価格表!A15="","",全国標準卸価格表!A15)</f>
        <v/>
      </c>
      <c r="B15" s="142">
        <f>IF(全国標準卸価格表!B15="","",全国標準卸価格表!B15)</f>
        <v>55</v>
      </c>
      <c r="C15" s="102" t="str">
        <f>IF(全国標準卸価格表!C15="","",全国標準卸価格表!C15)</f>
        <v>225/55R19 99Q</v>
      </c>
      <c r="D15" s="253" t="str">
        <f>IF(全国標準卸価格表!D15="","",全国標準卸価格表!D15)</f>
        <v>05539872</v>
      </c>
      <c r="E15" s="427">
        <f>IF(全国標準卸価格表!E15="","",ROUND(全国標準卸価格表!E15*入力!$D$45%,-入力!$D$39))</f>
        <v>53800</v>
      </c>
      <c r="F15" s="394" t="str">
        <f>IF(全国標準卸価格表!F15="","",全国標準卸価格表!F15)</f>
        <v/>
      </c>
      <c r="G15" s="113" t="str">
        <f>IF(全国標準卸価格表!G15="","",全国標準卸価格表!G15)</f>
        <v/>
      </c>
      <c r="H15" s="197" t="str">
        <f>IF(全国標準卸価格表!H15="","",全国標準卸価格表!H15)</f>
        <v/>
      </c>
      <c r="I15" s="427" t="str">
        <f>IF(全国標準卸価格表!I15="","",ROUND(全国標準卸価格表!I15*入力!$D$46%,-入力!$D$39))</f>
        <v/>
      </c>
      <c r="J15" s="394" t="str">
        <f>IF(全国標準卸価格表!J15="","",全国標準卸価格表!J15)</f>
        <v/>
      </c>
      <c r="K15" s="214" t="str">
        <f>IF(全国標準卸価格表!K15="","",全国標準卸価格表!K15)</f>
        <v/>
      </c>
      <c r="L15" s="49"/>
      <c r="M15" s="227"/>
      <c r="N15" s="147"/>
      <c r="O15" s="103" t="str">
        <f>IF(全国標準卸価格表!O15="","",全国標準卸価格表!O15)</f>
        <v>175/65R15 84Q</v>
      </c>
      <c r="P15" s="408" t="str">
        <f>IF(全国標準卸価格表!P15="","",全国標準卸価格表!P15)</f>
        <v>05539817</v>
      </c>
      <c r="Q15" s="424">
        <f>IF(全国標準卸価格表!Q15="","",ROUND(全国標準卸価格表!Q15*入力!$D$45%,-入力!$D$39))</f>
        <v>21200</v>
      </c>
      <c r="R15" s="354" t="str">
        <f>IF(全国標準卸価格表!R15="","",全国標準卸価格表!R15)</f>
        <v/>
      </c>
      <c r="S15" s="117" t="str">
        <f>IF(全国標準卸価格表!S15="","",全国標準卸価格表!S15)</f>
        <v/>
      </c>
      <c r="T15" s="162" t="str">
        <f>IF(全国標準卸価格表!T15="","",全国標準卸価格表!T15)</f>
        <v>05539638</v>
      </c>
      <c r="U15" s="424">
        <f>IF(全国標準卸価格表!U15="","",ROUND(全国標準卸価格表!U15*入力!$D$46%,-入力!$D$39))</f>
        <v>20600</v>
      </c>
      <c r="V15" s="354" t="str">
        <f>IF(全国標準卸価格表!V15="","",全国標準卸価格表!V15)</f>
        <v/>
      </c>
      <c r="W15" s="213" t="str">
        <f>IF(全国標準卸価格表!W15="","",全国標準卸価格表!W15)</f>
        <v>★</v>
      </c>
      <c r="X15" s="24"/>
      <c r="Y15" s="278" t="str">
        <f>IF(全国標準卸価格表!Y15="","",全国標準卸価格表!Y15)</f>
        <v/>
      </c>
      <c r="Z15" s="158" t="str">
        <f>IF(全国標準卸価格表!Z15="","",全国標準卸価格表!Z15)</f>
        <v/>
      </c>
      <c r="AA15" s="103" t="str">
        <f>IF(全国標準卸価格表!AA15="","",全国標準卸価格表!AA15)</f>
        <v>235/55R19 101Q</v>
      </c>
      <c r="AB15" s="254" t="str">
        <f>IF(全国標準卸価格表!AB15="","",全国標準卸価格表!AB15)</f>
        <v>05509408</v>
      </c>
      <c r="AC15" s="153">
        <f>IF(全国標準卸価格表!AC15="","",ROUND(全国標準卸価格表!AC15*入力!$D$47%,-入力!$D$39))</f>
        <v>46000</v>
      </c>
      <c r="AD15" s="153" t="str">
        <f>IF(全国標準卸価格表!AD15="","",全国標準卸価格表!AD15)</f>
        <v/>
      </c>
      <c r="AE15" s="213" t="str">
        <f>IF(全国標準卸価格表!AE15="","",全国標準卸価格表!AE15)</f>
        <v/>
      </c>
      <c r="AF15" s="38"/>
      <c r="AG15" s="278" t="str">
        <f>IF(全国標準卸価格表!AG15="","",全国標準卸価格表!AG15)</f>
        <v/>
      </c>
      <c r="AH15" s="157" t="str">
        <f>IF(全国標準卸価格表!AH15="","",全国標準卸価格表!AH15)</f>
        <v/>
      </c>
      <c r="AI15" s="103" t="str">
        <f>IF(全国標準卸価格表!AI15="","",全国標準卸価格表!AI15)</f>
        <v>185/75R15 106/104L</v>
      </c>
      <c r="AJ15" s="518" t="str">
        <f>IF(全国標準卸価格表!AJ15="","",全国標準卸価格表!AJ15)</f>
        <v>10B09750</v>
      </c>
      <c r="AK15" s="172">
        <f>IF(全国標準卸価格表!AK15="","",ROUND(全国標準卸価格表!AK15*入力!$D$49%,-入力!$D$39))</f>
        <v>27000</v>
      </c>
      <c r="AL15" s="172" t="str">
        <f>IF(全国標準卸価格表!AL15="","",全国標準卸価格表!AL15)</f>
        <v/>
      </c>
      <c r="AM15" s="213" t="str">
        <f>IF(全国標準卸価格表!AM15="","",全国標準卸価格表!AM15)</f>
        <v/>
      </c>
      <c r="AN15" s="35"/>
      <c r="AO15" s="35"/>
      <c r="AP15" s="35"/>
      <c r="AQ15" s="35"/>
      <c r="AR15" s="35"/>
      <c r="AS15" s="35"/>
      <c r="AT15" s="77"/>
    </row>
    <row r="16" spans="1:46" ht="26.1" customHeight="1">
      <c r="A16" s="212"/>
      <c r="B16" s="146"/>
      <c r="C16" s="101" t="str">
        <f>IF(全国標準卸価格表!C16="","",全国標準卸価格表!C16)</f>
        <v>235/55R19 101Q</v>
      </c>
      <c r="D16" s="255" t="str">
        <f>IF(全国標準卸価格表!D16="","",全国標準卸価格表!D16)</f>
        <v>05539876</v>
      </c>
      <c r="E16" s="429">
        <f>IF(全国標準卸価格表!E16="","",ROUND(全国標準卸価格表!E16*入力!$D$45%,-入力!$D$39))</f>
        <v>54300</v>
      </c>
      <c r="F16" s="393" t="str">
        <f>IF(全国標準卸価格表!F16="","",全国標準卸価格表!F16)</f>
        <v/>
      </c>
      <c r="G16" s="115"/>
      <c r="H16" s="189" t="str">
        <f>IF(全国標準卸価格表!H16="","",全国標準卸価格表!H16)</f>
        <v/>
      </c>
      <c r="I16" s="429" t="str">
        <f>IF(全国標準卸価格表!I16="","",ROUND(全国標準卸価格表!I16*入力!$D$46%,-入力!$D$39))</f>
        <v/>
      </c>
      <c r="J16" s="393" t="str">
        <f>IF(全国標準卸価格表!J16="","",全国標準卸価格表!J16)</f>
        <v/>
      </c>
      <c r="K16" s="217" t="str">
        <f>IF(全国標準卸価格表!K16="","",全国標準卸価格表!K16)</f>
        <v/>
      </c>
      <c r="L16" s="49"/>
      <c r="M16" s="227"/>
      <c r="N16" s="147"/>
      <c r="O16" s="103" t="str">
        <f>IF(全国標準卸価格表!O16="","",全国標準卸価格表!O16)</f>
        <v>185/65R15 88Q</v>
      </c>
      <c r="P16" s="257" t="str">
        <f>IF(全国標準卸価格表!P16="","",全国標準卸価格表!P16)</f>
        <v>05539818</v>
      </c>
      <c r="Q16" s="424">
        <f>IF(全国標準卸価格表!Q16="","",ROUND(全国標準卸価格表!Q16*入力!$D$45%,-入力!$D$39))</f>
        <v>23600</v>
      </c>
      <c r="R16" s="354" t="str">
        <f>IF(全国標準卸価格表!R16="","",全国標準卸価格表!R16)</f>
        <v/>
      </c>
      <c r="S16" s="117" t="str">
        <f>IF(全国標準卸価格表!S16="","",全国標準卸価格表!S16)</f>
        <v/>
      </c>
      <c r="T16" s="188" t="str">
        <f>IF(全国標準卸価格表!T16="","",全国標準卸価格表!T16)</f>
        <v>05539640</v>
      </c>
      <c r="U16" s="424">
        <f>IF(全国標準卸価格表!U16="","",ROUND(全国標準卸価格表!U16*入力!$D$46%,-入力!$D$39))</f>
        <v>23000</v>
      </c>
      <c r="V16" s="354" t="str">
        <f>IF(全国標準卸価格表!V16="","",全国標準卸価格表!V16)</f>
        <v/>
      </c>
      <c r="W16" s="213" t="str">
        <f>IF(全国標準卸価格表!W16="","",全国標準卸価格表!W16)</f>
        <v>★</v>
      </c>
      <c r="X16" s="24"/>
      <c r="Y16" s="276"/>
      <c r="Z16" s="152" t="str">
        <f>IF(全国標準卸価格表!Z16="","",全国標準卸価格表!Z16)</f>
        <v/>
      </c>
      <c r="AA16" s="101" t="str">
        <f>IF(全国標準卸価格表!AA16="","",全国標準卸価格表!AA16)</f>
        <v>265/55R19 109Q</v>
      </c>
      <c r="AB16" s="255" t="str">
        <f>IF(全国標準卸価格表!AB16="","",全国標準卸価格表!AB16)</f>
        <v>05509409</v>
      </c>
      <c r="AC16" s="124">
        <f>IF(全国標準卸価格表!AC16="","",ROUND(全国標準卸価格表!AC16*入力!$D$47%,-入力!$D$39))</f>
        <v>51200</v>
      </c>
      <c r="AD16" s="124" t="str">
        <f>IF(全国標準卸価格表!AD16="","",全国標準卸価格表!AD16)</f>
        <v/>
      </c>
      <c r="AE16" s="217" t="str">
        <f>IF(全国標準卸価格表!AE16="","",全国標準卸価格表!AE16)</f>
        <v/>
      </c>
      <c r="AF16" s="38"/>
      <c r="AG16" s="278" t="str">
        <f>IF(全国標準卸価格表!AG16="","",全国標準卸価格表!AG16)</f>
        <v/>
      </c>
      <c r="AH16" s="157" t="str">
        <f>IF(全国標準卸価格表!AH16="","",全国標準卸価格表!AH16)</f>
        <v/>
      </c>
      <c r="AI16" s="101" t="str">
        <f>IF(全国標準卸価格表!AI16="","",全国標準卸価格表!AI16)</f>
        <v>195/75R15 109/107L</v>
      </c>
      <c r="AJ16" s="514" t="str">
        <f>IF(全国標準卸価格表!AJ16="","",全国標準卸価格表!AJ16)</f>
        <v>10B09755</v>
      </c>
      <c r="AK16" s="191">
        <f>IF(全国標準卸価格表!AK16="","",ROUND(全国標準卸価格表!AK16*入力!$D$49%,-入力!$D$39))</f>
        <v>30200</v>
      </c>
      <c r="AL16" s="191" t="str">
        <f>IF(全国標準卸価格表!AL16="","",全国標準卸価格表!AL16)</f>
        <v/>
      </c>
      <c r="AM16" s="217" t="str">
        <f>IF(全国標準卸価格表!AM16="","",全国標準卸価格表!AM16)</f>
        <v/>
      </c>
      <c r="AN16" s="35"/>
      <c r="AO16" s="35"/>
      <c r="AP16" s="35"/>
      <c r="AQ16" s="35"/>
      <c r="AR16" s="35"/>
      <c r="AS16" s="35"/>
      <c r="AT16" s="77"/>
    </row>
    <row r="17" spans="1:45" ht="26.1" customHeight="1">
      <c r="A17" s="210">
        <f>IF(全国標準卸価格表!A17="","",全国標準卸価格表!A17)</f>
        <v>18</v>
      </c>
      <c r="B17" s="142">
        <f>IF(全国標準卸価格表!B17="","",全国標準卸価格表!B17)</f>
        <v>35</v>
      </c>
      <c r="C17" s="104" t="str">
        <f>IF(全国標準卸価格表!C17="","",全国標準卸価格表!C17)</f>
        <v>255/35R18 90Q</v>
      </c>
      <c r="D17" s="253" t="str">
        <f>IF(全国標準卸価格表!D17="","",全国標準卸価格表!D17)</f>
        <v>05539864</v>
      </c>
      <c r="E17" s="430">
        <f>IF(全国標準卸価格表!E17="","",ROUND(全国標準卸価格表!E17*入力!$D$45%,-入力!$D$39))</f>
        <v>77400</v>
      </c>
      <c r="F17" s="394" t="str">
        <f>IF(全国標準卸価格表!F17="","",全国標準卸価格表!F17)</f>
        <v/>
      </c>
      <c r="G17" s="113" t="str">
        <f>IF(全国標準卸価格表!G17="","",全国標準卸価格表!G17)</f>
        <v/>
      </c>
      <c r="H17" s="197" t="str">
        <f>IF(全国標準卸価格表!H17="","",全国標準卸価格表!H17)</f>
        <v/>
      </c>
      <c r="I17" s="430" t="str">
        <f>IF(全国標準卸価格表!I17="","",ROUND(全国標準卸価格表!I17*入力!$D$46%,-入力!$D$39))</f>
        <v/>
      </c>
      <c r="J17" s="394" t="str">
        <f>IF(全国標準卸価格表!J17="","",全国標準卸価格表!J17)</f>
        <v/>
      </c>
      <c r="K17" s="404" t="str">
        <f>IF(全国標準卸価格表!K17="","",全国標準卸価格表!K17)</f>
        <v/>
      </c>
      <c r="L17" s="49"/>
      <c r="M17" s="227"/>
      <c r="N17" s="147"/>
      <c r="O17" s="103" t="str">
        <f>IF(全国標準卸価格表!O17="","",全国標準卸価格表!O17)</f>
        <v>195/65R15 91Q</v>
      </c>
      <c r="P17" s="257" t="str">
        <f>IF(全国標準卸価格表!P17="","",全国標準卸価格表!P17)</f>
        <v>05539819</v>
      </c>
      <c r="Q17" s="424">
        <f>IF(全国標準卸価格表!Q17="","",ROUND(全国標準卸価格表!Q17*入力!$D$45%,-入力!$D$39))</f>
        <v>26200</v>
      </c>
      <c r="R17" s="354" t="str">
        <f>IF(全国標準卸価格表!R17="","",全国標準卸価格表!R17)</f>
        <v/>
      </c>
      <c r="S17" s="117" t="str">
        <f>IF(全国標準卸価格表!S17="","",全国標準卸価格表!S17)</f>
        <v/>
      </c>
      <c r="T17" s="188" t="str">
        <f>IF(全国標準卸価格表!T17="","",全国標準卸価格表!T17)</f>
        <v>05539642</v>
      </c>
      <c r="U17" s="424">
        <f>IF(全国標準卸価格表!U17="","",ROUND(全国標準卸価格表!U17*入力!$D$46%,-入力!$D$39))</f>
        <v>25400</v>
      </c>
      <c r="V17" s="354" t="str">
        <f>IF(全国標準卸価格表!V17="","",全国標準卸価格表!V17)</f>
        <v/>
      </c>
      <c r="W17" s="213" t="str">
        <f>IF(全国標準卸価格表!W17="","",全国標準卸価格表!W17)</f>
        <v>★</v>
      </c>
      <c r="X17" s="24"/>
      <c r="Y17" s="222">
        <f>IF(全国標準卸価格表!Y17="","",全国標準卸価格表!Y17)</f>
        <v>18</v>
      </c>
      <c r="Z17" s="152">
        <f>IF(全国標準卸価格表!Z17="","",全国標準卸価格表!Z17)</f>
        <v>50</v>
      </c>
      <c r="AA17" s="101" t="str">
        <f>IF(全国標準卸価格表!AA17="","",全国標準卸価格表!AA17)</f>
        <v>215/50R18 92Q</v>
      </c>
      <c r="AB17" s="255" t="str">
        <f>IF(全国標準卸価格表!AB17="","",全国標準卸価格表!AB17)</f>
        <v>05509407</v>
      </c>
      <c r="AC17" s="124">
        <f>IF(全国標準卸価格表!AC17="","",ROUND(全国標準卸価格表!AC17*入力!$D$47%,-入力!$D$39))</f>
        <v>49000</v>
      </c>
      <c r="AD17" s="124" t="str">
        <f>IF(全国標準卸価格表!AD17="","",全国標準卸価格表!AD17)</f>
        <v/>
      </c>
      <c r="AE17" s="217" t="str">
        <f>IF(全国標準卸価格表!AE17="","",全国標準卸価格表!AE17)</f>
        <v/>
      </c>
      <c r="AF17" s="38"/>
      <c r="AG17" s="278" t="str">
        <f>IF(全国標準卸価格表!AG17="","",全国標準卸価格表!AG17)</f>
        <v/>
      </c>
      <c r="AH17" s="154">
        <f>IF(全国標準卸価格表!AH17="","",全国標準卸価格表!AH17)</f>
        <v>80</v>
      </c>
      <c r="AI17" s="102" t="str">
        <f>IF(全国標準卸価格表!AI17="","",全国標準卸価格表!AI17)</f>
        <v>175/80R15 101/99L</v>
      </c>
      <c r="AJ17" s="517" t="str">
        <f>IF(全国標準卸価格表!AJ17="","",全国標準卸価格表!AJ17)</f>
        <v>10B09756</v>
      </c>
      <c r="AK17" s="199">
        <f>IF(全国標準卸価格表!AK17="","",ROUND(全国標準卸価格表!AK17*入力!$D$49%,-入力!$D$39))</f>
        <v>23500</v>
      </c>
      <c r="AL17" s="199" t="str">
        <f>IF(全国標準卸価格表!AL17="","",全国標準卸価格表!AL17)</f>
        <v/>
      </c>
      <c r="AM17" s="214" t="str">
        <f>IF(全国標準卸価格表!AM17="","",全国標準卸価格表!AM17)</f>
        <v/>
      </c>
      <c r="AN17" s="35"/>
      <c r="AO17" s="35"/>
      <c r="AP17" s="35"/>
      <c r="AQ17" s="35"/>
      <c r="AR17" s="35"/>
      <c r="AS17" s="35"/>
    </row>
    <row r="18" spans="1:45" ht="26.1" customHeight="1">
      <c r="A18" s="215" t="str">
        <f>IF(全国標準卸価格表!A18="","",全国標準卸価格表!A18)</f>
        <v/>
      </c>
      <c r="B18" s="142">
        <f>IF(全国標準卸価格表!B18="","",全国標準卸価格表!B18)</f>
        <v>40</v>
      </c>
      <c r="C18" s="102" t="str">
        <f>IF(全国標準卸価格表!C18="","",全国標準卸価格表!C18)</f>
        <v>215/40R18 89Q</v>
      </c>
      <c r="D18" s="253" t="str">
        <f>IF(全国標準卸価格表!D18="","",全国標準卸価格表!D18)</f>
        <v/>
      </c>
      <c r="E18" s="427" t="str">
        <f>IF(全国標準卸価格表!E18="","",ROUND(全国標準卸価格表!E18*入力!$D$45%,-入力!$D$39))</f>
        <v/>
      </c>
      <c r="F18" s="394" t="str">
        <f>IF(全国標準卸価格表!F18="","",全国標準卸価格表!F18)</f>
        <v/>
      </c>
      <c r="G18" s="113" t="str">
        <f>IF(全国標準卸価格表!G18="","",全国標準卸価格表!G18)</f>
        <v/>
      </c>
      <c r="H18" s="197" t="str">
        <f>IF(全国標準卸価格表!H18="","",全国標準卸価格表!H18)</f>
        <v>05539734</v>
      </c>
      <c r="I18" s="427">
        <f>IF(全国標準卸価格表!I18="","",ROUND(全国標準卸価格表!I18*入力!$D$46%,-入力!$D$39))</f>
        <v>60900</v>
      </c>
      <c r="J18" s="394" t="str">
        <f>IF(全国標準卸価格表!J18="","",全国標準卸価格表!J18)</f>
        <v>XL</v>
      </c>
      <c r="K18" s="404" t="str">
        <f>IF(全国標準卸価格表!K18="","",全国標準卸価格表!K18)</f>
        <v/>
      </c>
      <c r="L18" s="49"/>
      <c r="M18" s="227"/>
      <c r="N18" s="147"/>
      <c r="O18" s="103" t="str">
        <f>IF(全国標準卸価格表!O18="","",全国標準卸価格表!O18)</f>
        <v>205/65R15 94Q</v>
      </c>
      <c r="P18" s="257" t="str">
        <f>IF(全国標準卸価格表!P18="","",全国標準卸価格表!P18)</f>
        <v>05539820</v>
      </c>
      <c r="Q18" s="424">
        <f>IF(全国標準卸価格表!Q18="","",ROUND(全国標準卸価格表!Q18*入力!$D$45%,-入力!$D$39))</f>
        <v>28800</v>
      </c>
      <c r="R18" s="354" t="str">
        <f>IF(全国標準卸価格表!R18="","",全国標準卸価格表!R18)</f>
        <v/>
      </c>
      <c r="S18" s="117" t="str">
        <f>IF(全国標準卸価格表!S18="","",全国標準卸価格表!S18)</f>
        <v/>
      </c>
      <c r="T18" s="188" t="str">
        <f>IF(全国標準卸価格表!T18="","",全国標準卸価格表!T18)</f>
        <v>05539644</v>
      </c>
      <c r="U18" s="424">
        <f>IF(全国標準卸価格表!U18="","",ROUND(全国標準卸価格表!U18*入力!$D$46%,-入力!$D$39))</f>
        <v>28500</v>
      </c>
      <c r="V18" s="354" t="str">
        <f>IF(全国標準卸価格表!V18="","",全国標準卸価格表!V18)</f>
        <v/>
      </c>
      <c r="W18" s="213" t="str">
        <f>IF(全国標準卸価格表!W18="","",全国標準卸価格表!W18)</f>
        <v>★</v>
      </c>
      <c r="X18" s="24"/>
      <c r="Y18" s="222" t="str">
        <f>IF(全国標準卸価格表!Y18="","",全国標準卸価格表!Y18)</f>
        <v/>
      </c>
      <c r="Z18" s="156">
        <f>IF(全国標準卸価格表!Z18="","",全国標準卸価格表!Z18)</f>
        <v>55</v>
      </c>
      <c r="AA18" s="102" t="str">
        <f>IF(全国標準卸価格表!AA18="","",全国標準卸価格表!AA18)</f>
        <v>225/55R18 98Q</v>
      </c>
      <c r="AB18" s="253" t="str">
        <f>IF(全国標準卸価格表!AB18="","",全国標準卸価格表!AB18)</f>
        <v>05509398</v>
      </c>
      <c r="AC18" s="123">
        <f>IF(全国標準卸価格表!AC18="","",ROUND(全国標準卸価格表!AC18*入力!$D$47%,-入力!$D$39))</f>
        <v>42500</v>
      </c>
      <c r="AD18" s="123" t="str">
        <f>IF(全国標準卸価格表!AD18="","",全国標準卸価格表!AD18)</f>
        <v/>
      </c>
      <c r="AE18" s="214" t="str">
        <f>IF(全国標準卸価格表!AE18="","",全国標準卸価格表!AE18)</f>
        <v/>
      </c>
      <c r="AF18" s="38"/>
      <c r="AG18" s="278" t="str">
        <f>IF(全国標準卸価格表!AG18="","",全国標準卸価格表!AG18)</f>
        <v/>
      </c>
      <c r="AH18" s="157" t="str">
        <f>IF(全国標準卸価格表!AH18="","",全国標準卸価格表!AH18)</f>
        <v/>
      </c>
      <c r="AI18" s="103" t="str">
        <f>IF(全国標準卸価格表!AI18="","",全国標準卸価格表!AI18)</f>
        <v>195/80R15 103/101L</v>
      </c>
      <c r="AJ18" s="518" t="str">
        <f>IF(全国標準卸価格表!AJ18="","",全国標準卸価格表!AJ18)</f>
        <v>10B09725</v>
      </c>
      <c r="AK18" s="172">
        <f>IF(全国標準卸価格表!AK18="","",ROUND(全国標準卸価格表!AK18*入力!$D$49%,-入力!$D$39))</f>
        <v>26800</v>
      </c>
      <c r="AL18" s="172" t="str">
        <f>IF(全国標準卸価格表!AL18="","",全国標準卸価格表!AL18)</f>
        <v/>
      </c>
      <c r="AM18" s="213" t="str">
        <f>IF(全国標準卸価格表!AM18="","",全国標準卸価格表!AM18)</f>
        <v/>
      </c>
      <c r="AN18" s="35"/>
      <c r="AO18" s="35"/>
      <c r="AP18" s="35"/>
      <c r="AQ18" s="35"/>
      <c r="AR18" s="35"/>
      <c r="AS18" s="35"/>
    </row>
    <row r="19" spans="1:45" ht="26.1" customHeight="1">
      <c r="A19" s="215" t="str">
        <f>IF(全国標準卸価格表!A19="","",全国標準卸価格表!A19)</f>
        <v/>
      </c>
      <c r="B19" s="141" t="str">
        <f>IF(全国標準卸価格表!B19="","",全国標準卸価格表!B19)</f>
        <v/>
      </c>
      <c r="C19" s="103" t="str">
        <f>IF(全国標準卸価格表!C19="","",全国標準卸価格表!C19)</f>
        <v>225/40R18 92Q</v>
      </c>
      <c r="D19" s="254" t="str">
        <f>IF(全国標準卸価格表!D19="","",全国標準卸価格表!D19)</f>
        <v>05539861</v>
      </c>
      <c r="E19" s="424">
        <f>IF(全国標準卸価格表!E19="","",ROUND(全国標準卸価格表!E19*入力!$D$45%,-入力!$D$39))</f>
        <v>65000</v>
      </c>
      <c r="F19" s="354" t="str">
        <f>IF(全国標準卸価格表!F19="","",全国標準卸価格表!F19)</f>
        <v>XL</v>
      </c>
      <c r="G19" s="395" t="str">
        <f>IF(全国標準卸価格表!G19="","",全国標準卸価格表!G19)</f>
        <v/>
      </c>
      <c r="H19" s="188" t="str">
        <f>IF(全国標準卸価格表!H19="","",全国標準卸価格表!H19)</f>
        <v/>
      </c>
      <c r="I19" s="424" t="str">
        <f>IF(全国標準卸価格表!I19="","",ROUND(全国標準卸価格表!I19*入力!$D$46%,-入力!$D$39))</f>
        <v/>
      </c>
      <c r="J19" s="354" t="str">
        <f>IF(全国標準卸価格表!J19="","",全国標準卸価格表!J19)</f>
        <v/>
      </c>
      <c r="K19" s="403" t="str">
        <f>IF(全国標準卸価格表!K19="","",全国標準卸価格表!K19)</f>
        <v/>
      </c>
      <c r="L19" s="49"/>
      <c r="M19" s="227" t="str">
        <f>IF(全国標準卸価格表!M19="","",全国標準卸価格表!M19)</f>
        <v/>
      </c>
      <c r="N19" s="142">
        <v>70</v>
      </c>
      <c r="O19" s="263" t="str">
        <f>IF(全国標準卸価格表!O19="","",全国標準卸価格表!O19)</f>
        <v>205/70R15 96Q</v>
      </c>
      <c r="P19" s="351" t="str">
        <f>IF(全国標準卸価格表!P19="","",全国標準卸価格表!P19)</f>
        <v/>
      </c>
      <c r="Q19" s="427" t="str">
        <f>IF(全国標準卸価格表!Q19="","",ROUND(全国標準卸価格表!Q19*入力!$D$45%,-入力!$D$39))</f>
        <v/>
      </c>
      <c r="R19" s="394" t="str">
        <f>IF(全国標準卸価格表!R19="","",全国標準卸価格表!R19)</f>
        <v/>
      </c>
      <c r="S19" s="397" t="str">
        <f>IF(全国標準卸価格表!S19="","",全国標準卸価格表!S19)</f>
        <v/>
      </c>
      <c r="T19" s="125" t="str">
        <f>IF(全国標準卸価格表!T19="","",全国標準卸価格表!T19)</f>
        <v>05539632</v>
      </c>
      <c r="U19" s="426">
        <f>IF(全国標準卸価格表!U19="","",ROUND(全国標準卸価格表!U19*入力!$D$46%,-入力!$D$39))</f>
        <v>24800</v>
      </c>
      <c r="V19" s="130" t="str">
        <f>IF(全国標準卸価格表!V19="","",全国標準卸価格表!V19)</f>
        <v/>
      </c>
      <c r="W19" s="404" t="str">
        <f>IF(全国標準卸価格表!W19="","",全国標準卸価格表!W19)</f>
        <v/>
      </c>
      <c r="X19" s="24"/>
      <c r="Y19" s="278" t="str">
        <f>IF(全国標準卸価格表!Y19="","",全国標準卸価格表!Y19)</f>
        <v/>
      </c>
      <c r="Z19" s="157" t="str">
        <f>IF(全国標準卸価格表!Z19="","",全国標準卸価格表!Z19)</f>
        <v/>
      </c>
      <c r="AA19" s="103" t="str">
        <f>IF(全国標準卸価格表!AA19="","",全国標準卸価格表!AA19)</f>
        <v>235/55R18 100Q</v>
      </c>
      <c r="AB19" s="254" t="str">
        <f>IF(全国標準卸価格表!AB19="","",全国標準卸価格表!AB19)</f>
        <v>05509402</v>
      </c>
      <c r="AC19" s="153">
        <f>IF(全国標準卸価格表!AC19="","",ROUND(全国標準卸価格表!AC19*入力!$D$47%,-入力!$D$39))</f>
        <v>43200</v>
      </c>
      <c r="AD19" s="153" t="str">
        <f>IF(全国標準卸価格表!AD19="","",全国標準卸価格表!AD19)</f>
        <v/>
      </c>
      <c r="AE19" s="213" t="str">
        <f>IF(全国標準卸価格表!AE19="","",全国標準卸価格表!AE19)</f>
        <v/>
      </c>
      <c r="AF19" s="38"/>
      <c r="AG19" s="278" t="str">
        <f>IF(全国標準卸価格表!AG19="","",全国標準卸価格表!AG19)</f>
        <v/>
      </c>
      <c r="AH19" s="157" t="str">
        <f>IF(全国標準卸価格表!AH19="","",全国標準卸価格表!AH19)</f>
        <v/>
      </c>
      <c r="AI19" s="103" t="str">
        <f>IF(全国標準卸価格表!AI19="","",全国標準卸価格表!AI19)</f>
        <v>195/80R15 107/105N</v>
      </c>
      <c r="AJ19" s="518" t="s">
        <v>196</v>
      </c>
      <c r="AK19" s="194">
        <f>IF(全国標準卸価格表!AK19="","",ROUND(全国標準卸価格表!AK19*入力!$D$49%,-入力!$D$39))</f>
        <v>27200</v>
      </c>
      <c r="AL19" s="194" t="str">
        <f>IF(全国標準卸価格表!AL19="","",全国標準卸価格表!AL19)</f>
        <v/>
      </c>
      <c r="AM19" s="213"/>
      <c r="AN19" s="35"/>
      <c r="AO19" s="35"/>
      <c r="AP19" s="35"/>
      <c r="AQ19" s="35"/>
      <c r="AR19" s="35"/>
      <c r="AS19" s="35"/>
    </row>
    <row r="20" spans="1:45" ht="26.1" customHeight="1">
      <c r="A20" s="215" t="str">
        <f>IF(全国標準卸価格表!A20="","",全国標準卸価格表!A20)</f>
        <v/>
      </c>
      <c r="B20" s="141" t="str">
        <f>IF(全国標準卸価格表!B20="","",全国標準卸価格表!B20)</f>
        <v/>
      </c>
      <c r="C20" s="103" t="str">
        <f>IF(全国標準卸価格表!C20="","",全国標準卸価格表!C20)</f>
        <v>235/40R18 95Q</v>
      </c>
      <c r="D20" s="254" t="str">
        <f>IF(全国標準卸価格表!D20="","",全国標準卸価格表!D20)</f>
        <v>05539862</v>
      </c>
      <c r="E20" s="424">
        <f>IF(全国標準卸価格表!E20="","",ROUND(全国標準卸価格表!E20*入力!$D$45%,-入力!$D$39))</f>
        <v>68400</v>
      </c>
      <c r="F20" s="354" t="str">
        <f>IF(全国標準卸価格表!F20="","",全国標準卸価格表!F20)</f>
        <v>XL</v>
      </c>
      <c r="G20" s="395" t="str">
        <f>IF(全国標準卸価格表!G20="","",全国標準卸価格表!G20)</f>
        <v/>
      </c>
      <c r="H20" s="188" t="str">
        <f>IF(全国標準卸価格表!H20="","",全国標準卸価格表!H20)</f>
        <v/>
      </c>
      <c r="I20" s="424" t="str">
        <f>IF(全国標準卸価格表!I20="","",ROUND(全国標準卸価格表!I20*入力!$D$46%,-入力!$D$39))</f>
        <v/>
      </c>
      <c r="J20" s="354" t="str">
        <f>IF(全国標準卸価格表!J20="","",全国標準卸価格表!J20)</f>
        <v/>
      </c>
      <c r="K20" s="403" t="str">
        <f>IF(全国標準卸価格表!K20="","",全国標準卸価格表!K20)</f>
        <v/>
      </c>
      <c r="L20" s="49"/>
      <c r="M20" s="223" t="str">
        <f>IF(全国標準卸価格表!M20="","",全国標準卸価格表!M20)</f>
        <v/>
      </c>
      <c r="N20" s="143"/>
      <c r="O20" s="101" t="str">
        <f>IF(全国標準卸価格表!O20="","",全国標準卸価格表!O20)</f>
        <v>215/70R15 98Q</v>
      </c>
      <c r="P20" s="350" t="str">
        <f>IF(全国標準卸価格表!P20="","",全国標準卸価格表!P20)</f>
        <v/>
      </c>
      <c r="Q20" s="429" t="str">
        <f>IF(全国標準卸価格表!Q20="","",ROUND(全国標準卸価格表!Q20*入力!$D$45%,-入力!$D$39))</f>
        <v/>
      </c>
      <c r="R20" s="393" t="str">
        <f>IF(全国標準卸価格表!R20="","",全国標準卸価格表!R20)</f>
        <v/>
      </c>
      <c r="S20" s="396" t="str">
        <f>IF(全国標準卸価格表!S20="","",全国標準卸価格表!S20)</f>
        <v/>
      </c>
      <c r="T20" s="134" t="str">
        <f>IF(全国標準卸価格表!T20="","",全国標準卸価格表!T20)</f>
        <v>05539634</v>
      </c>
      <c r="U20" s="425">
        <f>IF(全国標準卸価格表!U20="","",ROUND(全国標準卸価格表!U20*入力!$D$46%,-入力!$D$39))</f>
        <v>26100</v>
      </c>
      <c r="V20" s="133" t="str">
        <f>IF(全国標準卸価格表!V20="","",全国標準卸価格表!V20)</f>
        <v/>
      </c>
      <c r="W20" s="405" t="str">
        <f>IF(全国標準卸価格表!W20="","",全国標準卸価格表!W20)</f>
        <v/>
      </c>
      <c r="X20" s="24"/>
      <c r="Y20" s="278" t="str">
        <f>IF(全国標準卸価格表!Y20="","",全国標準卸価格表!Y20)</f>
        <v/>
      </c>
      <c r="Z20" s="158" t="str">
        <f>IF(全国標準卸価格表!Z20="","",全国標準卸価格表!Z20)</f>
        <v/>
      </c>
      <c r="AA20" s="101" t="str">
        <f>IF(全国標準卸価格表!AA20="","",全国標準卸価格表!AA20)</f>
        <v>255/55R18 109Q</v>
      </c>
      <c r="AB20" s="255" t="str">
        <f>IF(全国標準卸価格表!AB20="","",全国標準卸価格表!AB20)</f>
        <v>05509404</v>
      </c>
      <c r="AC20" s="124">
        <f>IF(全国標準卸価格表!AC20="","",ROUND(全国標準卸価格表!AC20*入力!$D$47%,-入力!$D$39))</f>
        <v>48000</v>
      </c>
      <c r="AD20" s="124" t="str">
        <f>IF(全国標準卸価格表!AD20="","",全国標準卸価格表!AD20)</f>
        <v>XL</v>
      </c>
      <c r="AE20" s="485" t="str">
        <f>IF(全国標準卸価格表!AE20="","",全国標準卸価格表!AE20)</f>
        <v/>
      </c>
      <c r="AF20" s="38"/>
      <c r="AG20" s="278" t="str">
        <f>IF(全国標準卸価格表!AG20="","",全国標準卸価格表!AG20)</f>
        <v/>
      </c>
      <c r="AH20" s="157" t="str">
        <f>IF(全国標準卸価格表!AH20="","",全国標準卸価格表!AH20)</f>
        <v/>
      </c>
      <c r="AI20" s="103" t="str">
        <f>IF(全国標準卸価格表!AI20="","",全国標準卸価格表!AI20)</f>
        <v>205/80R15 109/107L</v>
      </c>
      <c r="AJ20" s="518" t="str">
        <f>IF(全国標準卸価格表!AJ20="","",全国標準卸価格表!AJ20)</f>
        <v>10B09757</v>
      </c>
      <c r="AK20" s="194">
        <f>IF(全国標準卸価格表!AK20="","",ROUND(全国標準卸価格表!AK20*入力!$D$49%,-入力!$D$39))</f>
        <v>28900</v>
      </c>
      <c r="AL20" s="194" t="str">
        <f>IF(全国標準卸価格表!AL20="","",全国標準卸価格表!AL20)</f>
        <v/>
      </c>
      <c r="AM20" s="213" t="str">
        <f>IF(全国標準卸価格表!AM20="","",全国標準卸価格表!AM20)</f>
        <v/>
      </c>
      <c r="AN20" s="35"/>
      <c r="AO20" s="35"/>
      <c r="AP20" s="35"/>
      <c r="AQ20" s="35"/>
      <c r="AR20" s="35"/>
      <c r="AS20" s="35"/>
    </row>
    <row r="21" spans="1:45" ht="26.1" customHeight="1">
      <c r="A21" s="215" t="str">
        <f>IF(全国標準卸価格表!A21="","",全国標準卸価格表!A21)</f>
        <v/>
      </c>
      <c r="B21" s="147" t="str">
        <f>IF(全国標準卸価格表!B21="","",全国標準卸価格表!B21)</f>
        <v/>
      </c>
      <c r="C21" s="103" t="str">
        <f>IF(全国標準卸価格表!C21="","",全国標準卸価格表!C21)</f>
        <v>245/40R18 93Q</v>
      </c>
      <c r="D21" s="254" t="str">
        <f>IF(全国標準卸価格表!D21="","",全国標準卸価格表!D21)</f>
        <v>05539863</v>
      </c>
      <c r="E21" s="424">
        <f>IF(全国標準卸価格表!E21="","",ROUND(全国標準卸価格表!E21*入力!$D$45%,-入力!$D$39))</f>
        <v>72200</v>
      </c>
      <c r="F21" s="354" t="str">
        <f>IF(全国標準卸価格表!F21="","",全国標準卸価格表!F21)</f>
        <v/>
      </c>
      <c r="G21" s="117" t="str">
        <f>IF(全国標準卸価格表!G21="","",全国標準卸価格表!G21)</f>
        <v/>
      </c>
      <c r="H21" s="188" t="str">
        <f>IF(全国標準卸価格表!H21="","",全国標準卸価格表!H21)</f>
        <v/>
      </c>
      <c r="I21" s="424" t="str">
        <f>IF(全国標準卸価格表!I21="","",ROUND(全国標準卸価格表!I21*入力!$D$46%,-入力!$D$39))</f>
        <v/>
      </c>
      <c r="J21" s="354" t="str">
        <f>IF(全国標準卸価格表!J21="","",全国標準卸価格表!J21)</f>
        <v/>
      </c>
      <c r="K21" s="213" t="str">
        <f>IF(全国標準卸価格表!K21="","",全国標準卸価格表!K21)</f>
        <v/>
      </c>
      <c r="L21" s="49"/>
      <c r="M21" s="210">
        <f>IF(全国標準卸価格表!M21="","",全国標準卸価格表!M21)</f>
        <v>14</v>
      </c>
      <c r="N21" s="142">
        <v>55</v>
      </c>
      <c r="O21" s="103" t="str">
        <f>IF(全国標準卸価格表!O21="","",全国標準卸価格表!O21)</f>
        <v>165/55R14 72Q</v>
      </c>
      <c r="P21" s="257" t="str">
        <f>IF(全国標準卸価格表!P21="","",全国標準卸価格表!P21)</f>
        <v>05539815</v>
      </c>
      <c r="Q21" s="424">
        <f>IF(全国標準卸価格表!Q21="","",ROUND(全国標準卸価格表!Q21*入力!$D$45%,-入力!$D$39))</f>
        <v>24000</v>
      </c>
      <c r="R21" s="354" t="str">
        <f>IF(全国標準卸価格表!R21="","",全国標準卸価格表!R21)</f>
        <v/>
      </c>
      <c r="S21" s="395" t="str">
        <f>IF(全国標準卸価格表!S21="","",全国標準卸価格表!S21)</f>
        <v/>
      </c>
      <c r="T21" s="188" t="str">
        <f>IF(全国標準卸価格表!T21="","",全国標準卸価格表!T21)</f>
        <v>05539630</v>
      </c>
      <c r="U21" s="424">
        <f>IF(全国標準卸価格表!U21="","",ROUND(全国標準卸価格表!U21*入力!$D$46%,-入力!$D$39))</f>
        <v>23300</v>
      </c>
      <c r="V21" s="354" t="str">
        <f>IF(全国標準卸価格表!V21="","",全国標準卸価格表!V21)</f>
        <v/>
      </c>
      <c r="W21" s="213" t="str">
        <f>IF(全国標準卸価格表!W21="","",全国標準卸価格表!W21)</f>
        <v>★</v>
      </c>
      <c r="X21" s="24"/>
      <c r="Y21" s="278" t="str">
        <f>IF(全国標準卸価格表!Y21="","",全国標準卸価格表!Y21)</f>
        <v/>
      </c>
      <c r="Z21" s="159">
        <f>IF(全国標準卸価格表!Z21="","",全国標準卸価格表!Z21)</f>
        <v>60</v>
      </c>
      <c r="AA21" s="102" t="str">
        <f>IF(全国標準卸価格表!AA21="","",全国標準卸価格表!AA21)</f>
        <v>225/60R18 100Q</v>
      </c>
      <c r="AB21" s="253" t="str">
        <f>IF(全国標準卸価格表!AB21="","",全国標準卸価格表!AB21)</f>
        <v>05509386</v>
      </c>
      <c r="AC21" s="123">
        <f>IF(全国標準卸価格表!AC21="","",ROUND(全国標準卸価格表!AC21*入力!$D$47%,-入力!$D$39))</f>
        <v>35400</v>
      </c>
      <c r="AD21" s="123" t="str">
        <f>IF(全国標準卸価格表!AD21="","",全国標準卸価格表!AD21)</f>
        <v/>
      </c>
      <c r="AE21" s="486" t="str">
        <f>IF(全国標準卸価格表!AE21="","",全国標準卸価格表!AE21)</f>
        <v/>
      </c>
      <c r="AF21" s="38"/>
      <c r="AG21" s="276" t="str">
        <f>IF(全国標準卸価格表!AG21="","",全国標準卸価格表!AG21)</f>
        <v/>
      </c>
      <c r="AH21" s="174" t="str">
        <f>IF(全国標準卸価格表!AH21="","",全国標準卸価格表!AH21)</f>
        <v/>
      </c>
      <c r="AI21" s="101" t="str">
        <f>IF(全国標準卸価格表!AI21="","",全国標準卸価格表!AI21)</f>
        <v>215/80R15 109/107L</v>
      </c>
      <c r="AJ21" s="514" t="str">
        <f>IF(全国標準卸価格表!AJ21="","",全国標準卸価格表!AJ21)</f>
        <v>10B09735</v>
      </c>
      <c r="AK21" s="201">
        <f>IF(全国標準卸価格表!AK21="","",ROUND(全国標準卸価格表!AK21*入力!$D$49%,-入力!$D$39))</f>
        <v>29000</v>
      </c>
      <c r="AL21" s="201" t="str">
        <f>IF(全国標準卸価格表!AL21="","",全国標準卸価格表!AL21)</f>
        <v/>
      </c>
      <c r="AM21" s="217" t="str">
        <f>IF(全国標準卸価格表!AM21="","",全国標準卸価格表!AM21)</f>
        <v/>
      </c>
      <c r="AN21" s="35"/>
      <c r="AO21" s="35"/>
      <c r="AP21" s="35"/>
      <c r="AQ21" s="35"/>
      <c r="AR21" s="35"/>
      <c r="AS21" s="35"/>
    </row>
    <row r="22" spans="1:45" ht="26.1" customHeight="1">
      <c r="A22" s="215" t="str">
        <f>IF(全国標準卸価格表!A22="","",全国標準卸価格表!A22)</f>
        <v/>
      </c>
      <c r="B22" s="143" t="str">
        <f>IF(全国標準卸価格表!B22="","",全国標準卸価格表!B22)</f>
        <v/>
      </c>
      <c r="C22" s="101" t="str">
        <f>IF(全国標準卸価格表!C22="","",全国標準卸価格表!C22)</f>
        <v>255/40R18 99Q</v>
      </c>
      <c r="D22" s="255" t="str">
        <f>IF(全国標準卸価格表!D22="","",全国標準卸価格表!D22)</f>
        <v/>
      </c>
      <c r="E22" s="429" t="str">
        <f>IF(全国標準卸価格表!E22="","",ROUND(全国標準卸価格表!E22*入力!$D$45%,-入力!$D$39))</f>
        <v/>
      </c>
      <c r="F22" s="393" t="str">
        <f>IF(全国標準卸価格表!F22="","",全国標準卸価格表!F22)</f>
        <v/>
      </c>
      <c r="G22" s="115" t="str">
        <f>IF(全国標準卸価格表!G22="","",全国標準卸価格表!G22)</f>
        <v/>
      </c>
      <c r="H22" s="189" t="str">
        <f>IF(全国標準卸価格表!H22="","",全国標準卸価格表!H22)</f>
        <v>05539739</v>
      </c>
      <c r="I22" s="429">
        <f>IF(全国標準卸価格表!I22="","",ROUND(全国標準卸価格表!I22*入力!$D$46%,-入力!$D$39))</f>
        <v>70700</v>
      </c>
      <c r="J22" s="393" t="str">
        <f>IF(全国標準卸価格表!J22="","",全国標準卸価格表!J22)</f>
        <v>XL</v>
      </c>
      <c r="K22" s="217" t="str">
        <f>IF(全国標準卸価格表!K22="","",全国標準卸価格表!K22)</f>
        <v/>
      </c>
      <c r="L22" s="49"/>
      <c r="M22" s="227"/>
      <c r="N22" s="142">
        <v>60</v>
      </c>
      <c r="O22" s="102" t="str">
        <f>IF(全国標準卸価格表!O22="","",全国標準卸価格表!O22)</f>
        <v>165/60R14 75Q</v>
      </c>
      <c r="P22" s="351" t="str">
        <f>IF(全国標準卸価格表!P22="","",全国標準卸価格表!P22)</f>
        <v>05539814</v>
      </c>
      <c r="Q22" s="427">
        <f>IF(全国標準卸価格表!Q22="","",ROUND(全国標準卸価格表!Q22*入力!$D$45%,-入力!$D$39))</f>
        <v>21900</v>
      </c>
      <c r="R22" s="394" t="str">
        <f>IF(全国標準卸価格表!R22="","",全国標準卸価格表!R22)</f>
        <v/>
      </c>
      <c r="S22" s="113" t="str">
        <f>IF(全国標準卸価格表!S22="","",全国標準卸価格表!S22)</f>
        <v/>
      </c>
      <c r="T22" s="197" t="str">
        <f>IF(全国標準卸価格表!T22="","",全国標準卸価格表!T22)</f>
        <v/>
      </c>
      <c r="U22" s="427" t="str">
        <f>IF(全国標準卸価格表!U22="","",ROUND(全国標準卸価格表!U22*入力!$D$46%,-入力!$D$39))</f>
        <v/>
      </c>
      <c r="V22" s="394" t="str">
        <f>IF(全国標準卸価格表!V22="","",全国標準卸価格表!V22)</f>
        <v/>
      </c>
      <c r="W22" s="214" t="str">
        <f>IF(全国標準卸価格表!W22="","",全国標準卸価格表!W22)</f>
        <v/>
      </c>
      <c r="X22" s="24"/>
      <c r="Y22" s="278" t="str">
        <f>IF(全国標準卸価格表!Y22="","",全国標準卸価格表!Y22)</f>
        <v/>
      </c>
      <c r="Z22" s="160" t="str">
        <f>IF(全国標準卸価格表!Z22="","",全国標準卸価格表!Z22)</f>
        <v/>
      </c>
      <c r="AA22" s="103" t="str">
        <f>IF(全国標準卸価格表!AA22="","",全国標準卸価格表!AA22)</f>
        <v>235/60R18 107Q</v>
      </c>
      <c r="AB22" s="268" t="str">
        <f>IF(全国標準卸価格表!AB22="","",全国標準卸価格表!AB22)</f>
        <v>05509388</v>
      </c>
      <c r="AC22" s="153">
        <f>IF(全国標準卸価格表!AC22="","",ROUND(全国標準卸価格表!AC22*入力!$D$47%,-入力!$D$39))</f>
        <v>36300</v>
      </c>
      <c r="AD22" s="153" t="str">
        <f>IF(全国標準卸価格表!AD22="","",全国標準卸価格表!AD22)</f>
        <v>XL</v>
      </c>
      <c r="AE22" s="487" t="str">
        <f>IF(全国標準卸価格表!AE22="","",全国標準卸価格表!AE22)</f>
        <v/>
      </c>
      <c r="AF22" s="38"/>
      <c r="AG22" s="305">
        <f>IF(全国標準卸価格表!AG22="","",全国標準卸価格表!AG22)</f>
        <v>14.5</v>
      </c>
      <c r="AH22" s="151">
        <f>IF(全国標準卸価格表!AH22="","",全国標準卸価格表!AH22)</f>
        <v>50</v>
      </c>
      <c r="AI22" s="100" t="str">
        <f>IF(全国標準卸価格表!AI22="","",全国標準卸価格表!AI22)</f>
        <v>245/50R14.5 106L</v>
      </c>
      <c r="AJ22" s="519" t="str">
        <f>IF(全国標準卸価格表!AJ22="","",全国標準卸価格表!AJ22)</f>
        <v>10A09790</v>
      </c>
      <c r="AK22" s="192">
        <f>IF(全国標準卸価格表!AK22="","",ROUND(全国標準卸価格表!AK22*入力!$D$48%,-入力!$D$39))</f>
        <v>31500</v>
      </c>
      <c r="AL22" s="192" t="str">
        <f>IF(全国標準卸価格表!AL22="","",全国標準卸価格表!AL22)</f>
        <v/>
      </c>
      <c r="AM22" s="211" t="str">
        <f>IF(全国標準卸価格表!AM22="","",全国標準卸価格表!AM22)</f>
        <v/>
      </c>
      <c r="AN22" s="35"/>
      <c r="AO22" s="35"/>
      <c r="AP22" s="35"/>
      <c r="AQ22" s="35"/>
      <c r="AR22" s="35"/>
      <c r="AS22" s="35"/>
    </row>
    <row r="23" spans="1:45" ht="26.1" customHeight="1">
      <c r="A23" s="215" t="str">
        <f>IF(全国標準卸価格表!A23="","",全国標準卸価格表!A23)</f>
        <v/>
      </c>
      <c r="B23" s="141">
        <f>IF(全国標準卸価格表!B23="","",全国標準卸価格表!B23)</f>
        <v>45</v>
      </c>
      <c r="C23" s="103" t="str">
        <f>IF(全国標準卸価格表!C23="","",全国標準卸価格表!C23)</f>
        <v>215/45R18 89Q</v>
      </c>
      <c r="D23" s="254" t="str">
        <f>IF(全国標準卸価格表!D23="","",全国標準卸価格表!D23)</f>
        <v>05539857</v>
      </c>
      <c r="E23" s="424">
        <f>IF(全国標準卸価格表!E23="","",ROUND(全国標準卸価格表!E23*入力!$D$45%,-入力!$D$39))</f>
        <v>52000</v>
      </c>
      <c r="F23" s="354" t="str">
        <f>IF(全国標準卸価格表!F23="","",全国標準卸価格表!F23)</f>
        <v/>
      </c>
      <c r="G23" s="395" t="str">
        <f>IF(全国標準卸価格表!G23="","",全国標準卸価格表!G23)</f>
        <v/>
      </c>
      <c r="H23" s="188" t="str">
        <f>IF(全国標準卸価格表!H23="","",全国標準卸価格表!H23)</f>
        <v/>
      </c>
      <c r="I23" s="424" t="str">
        <f>IF(全国標準卸価格表!I23="","",ROUND(全国標準卸価格表!I23*入力!$D$46%,-入力!$D$39))</f>
        <v/>
      </c>
      <c r="J23" s="354" t="str">
        <f>IF(全国標準卸価格表!J23="","",全国標準卸価格表!J23)</f>
        <v/>
      </c>
      <c r="K23" s="403" t="str">
        <f>IF(全国標準卸価格表!K23="","",全国標準卸価格表!K23)</f>
        <v/>
      </c>
      <c r="L23" s="49"/>
      <c r="M23" s="227"/>
      <c r="N23" s="142">
        <v>65</v>
      </c>
      <c r="O23" s="102" t="str">
        <f>IF(全国標準卸価格表!O23="","",全国標準卸価格表!O23)</f>
        <v>155/65R14 75Q</v>
      </c>
      <c r="P23" s="351" t="str">
        <f>IF(全国標準卸価格表!P23="","",全国標準卸価格表!P23)</f>
        <v>05539810</v>
      </c>
      <c r="Q23" s="427">
        <f>IF(全国標準卸価格表!Q23="","",ROUND(全国標準卸価格表!Q23*入力!$D$45%,-入力!$D$39))</f>
        <v>15400</v>
      </c>
      <c r="R23" s="394" t="str">
        <f>IF(全国標準卸価格表!R23="","",全国標準卸価格表!R23)</f>
        <v/>
      </c>
      <c r="S23" s="113" t="str">
        <f>IF(全国標準卸価格表!S23="","",全国標準卸価格表!S23)</f>
        <v/>
      </c>
      <c r="T23" s="197" t="str">
        <f>IF(全国標準卸価格表!T23="","",全国標準卸価格表!T23)</f>
        <v>05539620</v>
      </c>
      <c r="U23" s="427">
        <f>IF(全国標準卸価格表!U23="","",ROUND(全国標準卸価格表!U23*入力!$D$46%,-入力!$D$39))</f>
        <v>15000</v>
      </c>
      <c r="V23" s="394" t="str">
        <f>IF(全国標準卸価格表!V23="","",全国標準卸価格表!V23)</f>
        <v/>
      </c>
      <c r="W23" s="214" t="str">
        <f>IF(全国標準卸価格表!W23="","",全国標準卸価格表!W23)</f>
        <v>★</v>
      </c>
      <c r="X23" s="24"/>
      <c r="Y23" s="278" t="str">
        <f>IF(全国標準卸価格表!Y23="","",全国標準卸価格表!Y23)</f>
        <v/>
      </c>
      <c r="Z23" s="160" t="str">
        <f>IF(全国標準卸価格表!Z23="","",全国標準卸価格表!Z23)</f>
        <v/>
      </c>
      <c r="AA23" s="103" t="str">
        <f>IF(全国標準卸価格表!AA23="","",全国標準卸価格表!AA23)</f>
        <v>245/60R18 105Q</v>
      </c>
      <c r="AB23" s="268" t="str">
        <f>IF(全国標準卸価格表!AB23="","",全国標準卸価格表!AB23)</f>
        <v>05509390</v>
      </c>
      <c r="AC23" s="153">
        <f>IF(全国標準卸価格表!AC23="","",ROUND(全国標準卸価格表!AC23*入力!$D$47%,-入力!$D$39))</f>
        <v>37500</v>
      </c>
      <c r="AD23" s="153" t="str">
        <f>IF(全国標準卸価格表!AD23="","",全国標準卸価格表!AD23)</f>
        <v/>
      </c>
      <c r="AE23" s="487" t="str">
        <f>IF(全国標準卸価格表!AE23="","",全国標準卸価格表!AE23)</f>
        <v/>
      </c>
      <c r="AF23" s="38"/>
      <c r="AG23" s="307">
        <f>IF(全国標準卸価格表!AG23="","",全国標準卸価格表!AG23)</f>
        <v>14</v>
      </c>
      <c r="AH23" s="142">
        <f>IF(全国標準卸価格表!AH23="","",全国標準卸価格表!AH23)</f>
        <v>80</v>
      </c>
      <c r="AI23" s="102" t="str">
        <f>IF(全国標準卸価格表!AI23="","",全国標準卸価格表!AI23)</f>
        <v>155/80R14 88/86N</v>
      </c>
      <c r="AJ23" s="517" t="str">
        <f>IF(全国標準卸価格表!AJ23="","",全国標準卸価格表!AJ23)</f>
        <v>10A09760</v>
      </c>
      <c r="AK23" s="193">
        <f>IF(全国標準卸価格表!AK23="","",ROUND(全国標準卸価格表!AK23*入力!$D$48%,-入力!$D$39))</f>
        <v>17900</v>
      </c>
      <c r="AL23" s="193" t="str">
        <f>IF(全国標準卸価格表!AL23="","",全国標準卸価格表!AL23)</f>
        <v/>
      </c>
      <c r="AM23" s="214" t="str">
        <f>IF(全国標準卸価格表!AM23="","",全国標準卸価格表!AM23)</f>
        <v/>
      </c>
      <c r="AN23" s="35"/>
      <c r="AO23" s="35"/>
      <c r="AP23" s="35"/>
      <c r="AQ23" s="35"/>
      <c r="AR23" s="35"/>
      <c r="AS23" s="35"/>
    </row>
    <row r="24" spans="1:45" ht="26.1" customHeight="1">
      <c r="A24" s="215" t="str">
        <f>IF(全国標準卸価格表!A24="","",全国標準卸価格表!A24)</f>
        <v/>
      </c>
      <c r="B24" s="144" t="str">
        <f>IF(全国標準卸価格表!B24="","",全国標準卸価格表!B24)</f>
        <v/>
      </c>
      <c r="C24" s="103" t="str">
        <f>IF(全国標準卸価格表!C24="","",全国標準卸価格表!C24)</f>
        <v>225/45R18 91・95Q</v>
      </c>
      <c r="D24" s="254" t="str">
        <f>IF(全国標準卸価格表!D24="","",全国標準卸価格表!D24)</f>
        <v>05539858</v>
      </c>
      <c r="E24" s="424">
        <f>IF(全国標準卸価格表!E24="","",ROUND(全国標準卸価格表!E24*入力!$D$45%,-入力!$D$39))</f>
        <v>57000</v>
      </c>
      <c r="F24" s="354" t="str">
        <f>IF(全国標準卸価格表!F24="","",全国標準卸価格表!F24)</f>
        <v>XL</v>
      </c>
      <c r="G24" s="395" t="str">
        <f>IF(全国標準卸価格表!G24="","",全国標準卸価格表!G24)</f>
        <v/>
      </c>
      <c r="H24" s="188" t="str">
        <f>IF(全国標準卸価格表!H24="","",全国標準卸価格表!H24)</f>
        <v>05539728</v>
      </c>
      <c r="I24" s="424">
        <f>IF(全国標準卸価格表!I24="","",ROUND(全国標準卸価格表!I24*入力!$D$46%,-入力!$D$39))</f>
        <v>55300</v>
      </c>
      <c r="J24" s="354" t="str">
        <f>IF(全国標準卸価格表!J24="","",全国標準卸価格表!J24)</f>
        <v/>
      </c>
      <c r="K24" s="213" t="str">
        <f>IF(全国標準卸価格表!K24="","",全国標準卸価格表!K24)</f>
        <v>★</v>
      </c>
      <c r="L24" s="49"/>
      <c r="M24" s="227"/>
      <c r="N24" s="147"/>
      <c r="O24" s="103" t="str">
        <f>IF(全国標準卸価格表!O24="","",全国標準卸価格表!O24)</f>
        <v>165/65R14 79Q</v>
      </c>
      <c r="P24" s="257" t="str">
        <f>IF(全国標準卸価格表!P24="","",全国標準卸価格表!P24)</f>
        <v>05539811</v>
      </c>
      <c r="Q24" s="424">
        <f>IF(全国標準卸価格表!Q24="","",ROUND(全国標準卸価格表!Q24*入力!$D$45%,-入力!$D$39))</f>
        <v>16600</v>
      </c>
      <c r="R24" s="354" t="str">
        <f>IF(全国標準卸価格表!R24="","",全国標準卸価格表!R24)</f>
        <v/>
      </c>
      <c r="S24" s="117" t="str">
        <f>IF(全国標準卸価格表!S24="","",全国標準卸価格表!S24)</f>
        <v/>
      </c>
      <c r="T24" s="188" t="str">
        <f>IF(全国標準卸価格表!T24="","",全国標準卸価格表!T24)</f>
        <v>05539622</v>
      </c>
      <c r="U24" s="424">
        <f>IF(全国標準卸価格表!U24="","",ROUND(全国標準卸価格表!U24*入力!$D$46%,-入力!$D$39))</f>
        <v>16500</v>
      </c>
      <c r="V24" s="354" t="str">
        <f>IF(全国標準卸価格表!V24="","",全国標準卸価格表!V24)</f>
        <v/>
      </c>
      <c r="W24" s="213" t="str">
        <f>IF(全国標準卸価格表!W24="","",全国標準卸価格表!W24)</f>
        <v>★</v>
      </c>
      <c r="X24" s="24"/>
      <c r="Y24" s="278" t="str">
        <f>IF(全国標準卸価格表!Y24="","",全国標準卸価格表!Y24)</f>
        <v/>
      </c>
      <c r="Z24" s="160" t="str">
        <f>IF(全国標準卸価格表!Z24="","",全国標準卸価格表!Z24)</f>
        <v/>
      </c>
      <c r="AA24" s="103" t="str">
        <f>IF(全国標準卸価格表!AA24="","",全国標準卸価格表!AA24)</f>
        <v>255/60R18 112Q</v>
      </c>
      <c r="AB24" s="268" t="str">
        <f>IF(全国標準卸価格表!AB24="","",全国標準卸価格表!AB24)</f>
        <v>05509392</v>
      </c>
      <c r="AC24" s="153">
        <f>IF(全国標準卸価格表!AC24="","",ROUND(全国標準卸価格表!AC24*入力!$D$47%,-入力!$D$39))</f>
        <v>38900</v>
      </c>
      <c r="AD24" s="153" t="str">
        <f>IF(全国標準卸価格表!AD24="","",全国標準卸価格表!AD24)</f>
        <v>XL</v>
      </c>
      <c r="AE24" s="487" t="str">
        <f>IF(全国標準卸価格表!AE24="","",全国標準卸価格表!AE24)</f>
        <v/>
      </c>
      <c r="AF24" s="38"/>
      <c r="AG24" s="309" t="str">
        <f>IF(全国標準卸価格表!AG24="","",全国標準卸価格表!AG24)</f>
        <v/>
      </c>
      <c r="AH24" s="157" t="str">
        <f>IF(全国標準卸価格表!AH24="","",全国標準卸価格表!AH24)</f>
        <v/>
      </c>
      <c r="AI24" s="103" t="str">
        <f>IF(全国標準卸価格表!AI24="","",全国標準卸価格表!AI24)</f>
        <v>165/80R14 91/90N</v>
      </c>
      <c r="AJ24" s="518" t="str">
        <f>IF(全国標準卸価格表!AJ24="","",全国標準卸価格表!AJ24)</f>
        <v>10A09762</v>
      </c>
      <c r="AK24" s="172">
        <f>IF(全国標準卸価格表!AK24="","",ROUND(全国標準卸価格表!AK24*入力!$D$48%,-入力!$D$39))</f>
        <v>20200</v>
      </c>
      <c r="AL24" s="172" t="str">
        <f>IF(全国標準卸価格表!AL24="","",全国標準卸価格表!AL24)</f>
        <v/>
      </c>
      <c r="AM24" s="213" t="str">
        <f>IF(全国標準卸価格表!AM24="","",全国標準卸価格表!AM24)</f>
        <v/>
      </c>
      <c r="AN24" s="35"/>
      <c r="AO24" s="35"/>
      <c r="AP24" s="35"/>
      <c r="AQ24" s="35"/>
      <c r="AR24" s="35"/>
      <c r="AS24" s="35"/>
    </row>
    <row r="25" spans="1:45" ht="26.1" customHeight="1">
      <c r="A25" s="215" t="str">
        <f>IF(全国標準卸価格表!A25="","",全国標準卸価格表!A25)</f>
        <v/>
      </c>
      <c r="B25" s="144" t="str">
        <f>IF(全国標準卸価格表!B25="","",全国標準卸価格表!B25)</f>
        <v/>
      </c>
      <c r="C25" s="103" t="str">
        <f>IF(全国標準卸価格表!C25="","",全国標準卸価格表!C25)</f>
        <v>235/45R18 94Q</v>
      </c>
      <c r="D25" s="254" t="str">
        <f>IF(全国標準卸価格表!D25="","",全国標準卸価格表!D25)</f>
        <v>05539859</v>
      </c>
      <c r="E25" s="424">
        <f>IF(全国標準卸価格表!E25="","",ROUND(全国標準卸価格表!E25*入力!$D$45%,-入力!$D$39))</f>
        <v>60200</v>
      </c>
      <c r="F25" s="354" t="str">
        <f>IF(全国標準卸価格表!F25="","",全国標準卸価格表!F25)</f>
        <v/>
      </c>
      <c r="G25" s="117" t="str">
        <f>IF(全国標準卸価格表!G25="","",全国標準卸価格表!G25)</f>
        <v/>
      </c>
      <c r="H25" s="188" t="str">
        <f>IF(全国標準卸価格表!H25="","",全国標準卸価格表!H25)</f>
        <v/>
      </c>
      <c r="I25" s="424" t="str">
        <f>IF(全国標準卸価格表!I25="","",ROUND(全国標準卸価格表!I25*入力!$D$46%,-入力!$D$39))</f>
        <v/>
      </c>
      <c r="J25" s="354" t="str">
        <f>IF(全国標準卸価格表!J25="","",全国標準卸価格表!J25)</f>
        <v/>
      </c>
      <c r="K25" s="213" t="str">
        <f>IF(全国標準卸価格表!K25="","",全国標準卸価格表!K25)</f>
        <v/>
      </c>
      <c r="L25" s="49"/>
      <c r="M25" s="227"/>
      <c r="N25" s="147"/>
      <c r="O25" s="103" t="str">
        <f>IF(全国標準卸価格表!O25="","",全国標準卸価格表!O25)</f>
        <v>175/65R14 82Q</v>
      </c>
      <c r="P25" s="257" t="str">
        <f>IF(全国標準卸価格表!P25="","",全国標準卸価格表!P25)</f>
        <v>05539812</v>
      </c>
      <c r="Q25" s="424">
        <f>IF(全国標準卸価格表!Q25="","",ROUND(全国標準卸価格表!Q25*入力!$D$45%,-入力!$D$39))</f>
        <v>19900</v>
      </c>
      <c r="R25" s="354" t="str">
        <f>IF(全国標準卸価格表!R25="","",全国標準卸価格表!R25)</f>
        <v/>
      </c>
      <c r="S25" s="117" t="str">
        <f>IF(全国標準卸価格表!S25="","",全国標準卸価格表!S25)</f>
        <v/>
      </c>
      <c r="T25" s="188" t="str">
        <f>IF(全国標準卸価格表!T25="","",全国標準卸価格表!T25)</f>
        <v>05539624</v>
      </c>
      <c r="U25" s="424">
        <f>IF(全国標準卸価格表!U25="","",ROUND(全国標準卸価格表!U25*入力!$D$46%,-入力!$D$39))</f>
        <v>19300</v>
      </c>
      <c r="V25" s="354" t="str">
        <f>IF(全国標準卸価格表!V25="","",全国標準卸価格表!V25)</f>
        <v/>
      </c>
      <c r="W25" s="213" t="str">
        <f>IF(全国標準卸価格表!W25="","",全国標準卸価格表!W25)</f>
        <v>★</v>
      </c>
      <c r="X25" s="24"/>
      <c r="Y25" s="278" t="str">
        <f>IF(全国標準卸価格表!Y25="","",全国標準卸価格表!Y25)</f>
        <v/>
      </c>
      <c r="Z25" s="160" t="str">
        <f>IF(全国標準卸価格表!Z25="","",全国標準卸価格表!Z25)</f>
        <v/>
      </c>
      <c r="AA25" s="103" t="str">
        <f>IF(全国標準卸価格表!AA25="","",全国標準卸価格表!AA25)</f>
        <v>265/60R18 110Q</v>
      </c>
      <c r="AB25" s="268" t="str">
        <f>IF(全国標準卸価格表!AB25="","",全国標準卸価格表!AB25)</f>
        <v>05509394</v>
      </c>
      <c r="AC25" s="153">
        <f>IF(全国標準卸価格表!AC25="","",ROUND(全国標準卸価格表!AC25*入力!$D$47%,-入力!$D$39))</f>
        <v>40700</v>
      </c>
      <c r="AD25" s="153" t="str">
        <f>IF(全国標準卸価格表!AD25="","",全国標準卸価格表!AD25)</f>
        <v/>
      </c>
      <c r="AE25" s="487" t="str">
        <f>IF(全国標準卸価格表!AE25="","",全国標準卸価格表!AE25)</f>
        <v/>
      </c>
      <c r="AF25" s="38"/>
      <c r="AG25" s="310" t="str">
        <f>IF(全国標準卸価格表!AG25="","",全国標準卸価格表!AG25)</f>
        <v/>
      </c>
      <c r="AH25" s="75" t="str">
        <f>IF(全国標準卸価格表!AH25="","",全国標準卸価格表!AH25)</f>
        <v/>
      </c>
      <c r="AI25" s="103" t="str">
        <f>IF(全国標準卸価格表!AI25="","",全国標準卸価格表!AI25)</f>
        <v>165/80R14 97/95N</v>
      </c>
      <c r="AJ25" s="518" t="str">
        <f>IF(全国標準卸価格表!AJ25="","",全国標準卸価格表!AJ25)</f>
        <v>10A09764</v>
      </c>
      <c r="AK25" s="172">
        <f>IF(全国標準卸価格表!AK25="","",ROUND(全国標準卸価格表!AK25*入力!$D$48%,-入力!$D$39))</f>
        <v>20200</v>
      </c>
      <c r="AL25" s="172" t="str">
        <f>IF(全国標準卸価格表!AL25="","",全国標準卸価格表!AL25)</f>
        <v/>
      </c>
      <c r="AM25" s="213" t="str">
        <f>IF(全国標準卸価格表!AM25="","",全国標準卸価格表!AM25)</f>
        <v/>
      </c>
      <c r="AN25" s="35"/>
      <c r="AO25" s="35"/>
      <c r="AP25" s="35"/>
      <c r="AQ25" s="35"/>
      <c r="AR25" s="35"/>
      <c r="AS25" s="35"/>
    </row>
    <row r="26" spans="1:45" ht="26.1" customHeight="1">
      <c r="A26" s="215" t="str">
        <f>IF(全国標準卸価格表!A26="","",全国標準卸価格表!A26)</f>
        <v/>
      </c>
      <c r="B26" s="145" t="str">
        <f>IF(全国標準卸価格表!B26="","",全国標準卸価格表!B26)</f>
        <v/>
      </c>
      <c r="C26" s="101" t="str">
        <f>IF(全国標準卸価格表!C26="","",全国標準卸価格表!C26)</f>
        <v>245/45R18 100Q</v>
      </c>
      <c r="D26" s="255" t="str">
        <f>IF(全国標準卸価格表!D26="","",全国標準卸価格表!D26)</f>
        <v>05539860</v>
      </c>
      <c r="E26" s="429">
        <f>IF(全国標準卸価格表!E26="","",ROUND(全国標準卸価格表!E26*入力!$D$45%,-入力!$D$39))</f>
        <v>63200</v>
      </c>
      <c r="F26" s="393" t="str">
        <f>IF(全国標準卸価格表!F26="","",全国標準卸価格表!F26)</f>
        <v>XL</v>
      </c>
      <c r="G26" s="396" t="str">
        <f>IF(全国標準卸価格表!G26="","",全国標準卸価格表!G26)</f>
        <v/>
      </c>
      <c r="H26" s="189" t="str">
        <f>IF(全国標準卸価格表!H26="","",全国標準卸価格表!H26)</f>
        <v/>
      </c>
      <c r="I26" s="429" t="str">
        <f>IF(全国標準卸価格表!I26="","",ROUND(全国標準卸価格表!I26*入力!$D$46%,-入力!$D$39))</f>
        <v/>
      </c>
      <c r="J26" s="393" t="str">
        <f>IF(全国標準卸価格表!J26="","",全国標準卸価格表!J26)</f>
        <v/>
      </c>
      <c r="K26" s="217" t="str">
        <f>IF(全国標準卸価格表!K26="","",全国標準卸価格表!K26)</f>
        <v/>
      </c>
      <c r="L26" s="49"/>
      <c r="M26" s="227"/>
      <c r="N26" s="147"/>
      <c r="O26" s="103" t="str">
        <f>IF(全国標準卸価格表!O26="","",全国標準卸価格表!O26)</f>
        <v>185/65R14 86Q</v>
      </c>
      <c r="P26" s="257" t="str">
        <f>IF(全国標準卸価格表!P26="","",全国標準卸価格表!P26)</f>
        <v>05539813</v>
      </c>
      <c r="Q26" s="424">
        <f>IF(全国標準卸価格表!Q26="","",ROUND(全国標準卸価格表!Q26*入力!$D$45%,-入力!$D$39))</f>
        <v>21600</v>
      </c>
      <c r="R26" s="354" t="str">
        <f>IF(全国標準卸価格表!R26="","",全国標準卸価格表!R26)</f>
        <v/>
      </c>
      <c r="S26" s="117" t="str">
        <f>IF(全国標準卸価格表!S26="","",全国標準卸価格表!S26)</f>
        <v/>
      </c>
      <c r="T26" s="188" t="str">
        <f>IF(全国標準卸価格表!T26="","",全国標準卸価格表!T26)</f>
        <v>05539626</v>
      </c>
      <c r="U26" s="424">
        <f>IF(全国標準卸価格表!U26="","",ROUND(全国標準卸価格表!U26*入力!$D$46%,-入力!$D$39))</f>
        <v>21000</v>
      </c>
      <c r="V26" s="354" t="str">
        <f>IF(全国標準卸価格表!V26="","",全国標準卸価格表!V26)</f>
        <v/>
      </c>
      <c r="W26" s="213" t="str">
        <f>IF(全国標準卸価格表!W26="","",全国標準卸価格表!W26)</f>
        <v>★</v>
      </c>
      <c r="X26" s="24"/>
      <c r="Y26" s="278" t="str">
        <f>IF(全国標準卸価格表!Y26="","",全国標準卸価格表!Y26)</f>
        <v/>
      </c>
      <c r="Z26" s="143" t="str">
        <f>IF(全国標準卸価格表!Z26="","",全国標準卸価格表!Z26)</f>
        <v/>
      </c>
      <c r="AA26" s="101" t="str">
        <f>IF(全国標準卸価格表!AA26="","",全国標準卸価格表!AA26)</f>
        <v>285/60R18 116Q</v>
      </c>
      <c r="AB26" s="347" t="str">
        <f>IF(全国標準卸価格表!AB26="","",全国標準卸価格表!AB26)</f>
        <v>05509396</v>
      </c>
      <c r="AC26" s="124">
        <f>IF(全国標準卸価格表!AC26="","",ROUND(全国標準卸価格表!AC26*入力!$D$47%,-入力!$D$39))</f>
        <v>44000</v>
      </c>
      <c r="AD26" s="124" t="str">
        <f>IF(全国標準卸価格表!AD26="","",全国標準卸価格表!AD26)</f>
        <v/>
      </c>
      <c r="AE26" s="485" t="str">
        <f>IF(全国標準卸価格表!AE26="","",全国標準卸価格表!AE26)</f>
        <v/>
      </c>
      <c r="AF26" s="38"/>
      <c r="AG26" s="310" t="str">
        <f>IF(全国標準卸価格表!AG26="","",全国標準卸価格表!AG26)</f>
        <v/>
      </c>
      <c r="AH26" s="75" t="str">
        <f>IF(全国標準卸価格表!AH26="","",全国標準卸価格表!AH26)</f>
        <v/>
      </c>
      <c r="AI26" s="103" t="str">
        <f>IF(全国標準卸価格表!AI26="","",全国標準卸価格表!AI26)</f>
        <v>175/80R14 94/93N</v>
      </c>
      <c r="AJ26" s="518" t="str">
        <f>IF(全国標準卸価格表!AJ26="","",全国標準卸価格表!AJ26)</f>
        <v>10A09860</v>
      </c>
      <c r="AK26" s="172">
        <f>IF(全国標準卸価格表!AK26="","",ROUND(全国標準卸価格表!AK26*入力!$D$48%,-入力!$D$39))</f>
        <v>21900</v>
      </c>
      <c r="AL26" s="172" t="str">
        <f>IF(全国標準卸価格表!AL26="","",全国標準卸価格表!AL26)</f>
        <v/>
      </c>
      <c r="AM26" s="213" t="str">
        <f>IF(全国標準卸価格表!AM26="","",全国標準卸価格表!AM26)</f>
        <v/>
      </c>
      <c r="AN26" s="35"/>
      <c r="AO26" s="35"/>
      <c r="AP26" s="35"/>
      <c r="AQ26" s="35"/>
      <c r="AR26" s="35"/>
      <c r="AS26" s="35"/>
    </row>
    <row r="27" spans="1:45" ht="26.1" customHeight="1">
      <c r="A27" s="215" t="str">
        <f>IF(全国標準卸価格表!A27="","",全国標準卸価格表!A27)</f>
        <v/>
      </c>
      <c r="B27" s="142">
        <f>IF(全国標準卸価格表!B27="","",全国標準卸価格表!B27)</f>
        <v>50</v>
      </c>
      <c r="C27" s="102" t="str">
        <f>IF(全国標準卸価格表!C27="","",全国標準卸価格表!C27)</f>
        <v>225/50R18 95Q</v>
      </c>
      <c r="D27" s="253" t="str">
        <f>IF(全国標準卸価格表!D27="","",全国標準卸価格表!D27)</f>
        <v>05539854</v>
      </c>
      <c r="E27" s="427">
        <f>IF(全国標準卸価格表!E27="","",ROUND(全国標準卸価格表!E27*入力!$D$45%,-入力!$D$39))</f>
        <v>57500</v>
      </c>
      <c r="F27" s="394" t="str">
        <f>IF(全国標準卸価格表!F27="","",全国標準卸価格表!F27)</f>
        <v/>
      </c>
      <c r="G27" s="397" t="str">
        <f>IF(全国標準卸価格表!G27="","",全国標準卸価格表!G27)</f>
        <v/>
      </c>
      <c r="H27" s="197" t="str">
        <f>IF(全国標準卸価格表!H27="","",全国標準卸価格表!H27)</f>
        <v/>
      </c>
      <c r="I27" s="426" t="str">
        <f>IF(全国標準卸価格表!I27="","",ROUND(全国標準卸価格表!I27*入力!$D$46%,-入力!$D$39))</f>
        <v/>
      </c>
      <c r="J27" s="130" t="str">
        <f>IF(全国標準卸価格表!J27="","",全国標準卸価格表!J27)</f>
        <v/>
      </c>
      <c r="K27" s="214" t="str">
        <f>IF(全国標準卸価格表!K27="","",全国標準卸価格表!K27)</f>
        <v/>
      </c>
      <c r="L27" s="49"/>
      <c r="M27" s="227"/>
      <c r="N27" s="142">
        <v>70</v>
      </c>
      <c r="O27" s="102" t="str">
        <f>IF(全国標準卸価格表!O27="","",全国標準卸価格表!O27)</f>
        <v>165/70R14 81Q</v>
      </c>
      <c r="P27" s="351" t="str">
        <f>IF(全国標準卸価格表!P27="","",全国標準卸価格表!P27)</f>
        <v>05539807</v>
      </c>
      <c r="Q27" s="427">
        <f>IF(全国標準卸価格表!Q27="","",ROUND(全国標準卸価格表!Q27*入力!$D$45%,-入力!$D$39))</f>
        <v>17400</v>
      </c>
      <c r="R27" s="394" t="str">
        <f>IF(全国標準卸価格表!R27="","",全国標準卸価格表!R27)</f>
        <v/>
      </c>
      <c r="S27" s="397" t="str">
        <f>IF(全国標準卸価格表!S27="","",全国標準卸価格表!S27)</f>
        <v/>
      </c>
      <c r="T27" s="197" t="str">
        <f>IF(全国標準卸価格表!T27="","",全国標準卸価格表!T27)</f>
        <v>05539612</v>
      </c>
      <c r="U27" s="427">
        <f>IF(全国標準卸価格表!U27="","",ROUND(全国標準卸価格表!U27*入力!$D$46%,-入力!$D$39))</f>
        <v>17000</v>
      </c>
      <c r="V27" s="394" t="str">
        <f>IF(全国標準卸価格表!V27="","",全国標準卸価格表!V27)</f>
        <v/>
      </c>
      <c r="W27" s="214" t="str">
        <f>IF(全国標準卸価格表!W27="","",全国標準卸価格表!W27)</f>
        <v>★</v>
      </c>
      <c r="X27" s="24"/>
      <c r="Y27" s="278" t="str">
        <f>IF(全国標準卸価格表!Y27="","",全国標準卸価格表!Y27)</f>
        <v/>
      </c>
      <c r="Z27" s="159">
        <f>IF(全国標準卸価格表!Z27="","",全国標準卸価格表!Z27)</f>
        <v>65</v>
      </c>
      <c r="AA27" s="102" t="str">
        <f>IF(全国標準卸価格表!AA27="","",全国標準卸価格表!AA27)</f>
        <v>235/65R18 106Q</v>
      </c>
      <c r="AB27" s="253" t="str">
        <f>IF(全国標準卸価格表!AB27="","",全国標準卸価格表!AB27)</f>
        <v>05509385</v>
      </c>
      <c r="AC27" s="123">
        <f>IF(全国標準卸価格表!AC27="","",ROUND(全国標準卸価格表!AC27*入力!$D$47%,-入力!$D$39))</f>
        <v>35800</v>
      </c>
      <c r="AD27" s="123" t="str">
        <f>IF(全国標準卸価格表!AD27="","",全国標準卸価格表!AD27)</f>
        <v/>
      </c>
      <c r="AE27" s="214" t="str">
        <f>IF(全国標準卸価格表!AE27="","",全国標準卸価格表!AE27)</f>
        <v/>
      </c>
      <c r="AF27" s="38"/>
      <c r="AG27" s="310" t="str">
        <f>IF(全国標準卸価格表!AG27="","",全国標準卸価格表!AG27)</f>
        <v/>
      </c>
      <c r="AH27" s="177" t="str">
        <f>IF(全国標準卸価格表!AH27="","",全国標準卸価格表!AH27)</f>
        <v/>
      </c>
      <c r="AI27" s="103" t="str">
        <f>IF(全国標準卸価格表!AI27="","",全国標準卸価格表!AI27)</f>
        <v>175/80R14 99/98N</v>
      </c>
      <c r="AJ27" s="518" t="str">
        <f>IF(全国標準卸価格表!AJ27="","",全国標準卸価格表!AJ27)</f>
        <v>10A09865</v>
      </c>
      <c r="AK27" s="172">
        <f>IF(全国標準卸価格表!AK27="","",ROUND(全国標準卸価格表!AK27*入力!$D$48%,-入力!$D$39))</f>
        <v>22700</v>
      </c>
      <c r="AL27" s="172" t="str">
        <f>IF(全国標準卸価格表!AL27="","",全国標準卸価格表!AL27)</f>
        <v/>
      </c>
      <c r="AM27" s="213" t="str">
        <f>IF(全国標準卸価格表!AM27="","",全国標準卸価格表!AM27)</f>
        <v/>
      </c>
      <c r="AN27" s="35"/>
      <c r="AO27" s="35"/>
      <c r="AP27" s="35"/>
      <c r="AQ27" s="35"/>
      <c r="AR27" s="35"/>
      <c r="AS27" s="35"/>
    </row>
    <row r="28" spans="1:45" ht="26.1" customHeight="1">
      <c r="A28" s="215" t="str">
        <f>IF(全国標準卸価格表!A28="","",全国標準卸価格表!A28)</f>
        <v/>
      </c>
      <c r="B28" s="147" t="str">
        <f>IF(全国標準卸価格表!B28="","",全国標準卸価格表!B28)</f>
        <v/>
      </c>
      <c r="C28" s="103" t="str">
        <f>IF(全国標準卸価格表!C28="","",全国標準卸価格表!C28)</f>
        <v>235/50R18 97Q</v>
      </c>
      <c r="D28" s="254" t="str">
        <f>IF(全国標準卸価格表!D28="","",全国標準卸価格表!D28)</f>
        <v>05539855</v>
      </c>
      <c r="E28" s="424">
        <f>IF(全国標準卸価格表!E28="","",ROUND(全国標準卸価格表!E28*入力!$D$45%,-入力!$D$39))</f>
        <v>59300</v>
      </c>
      <c r="F28" s="354" t="str">
        <f>IF(全国標準卸価格表!F28="","",全国標準卸価格表!F28)</f>
        <v/>
      </c>
      <c r="G28" s="395" t="str">
        <f>IF(全国標準卸価格表!G28="","",全国標準卸価格表!G28)</f>
        <v/>
      </c>
      <c r="H28" s="188" t="str">
        <f>IF(全国標準卸価格表!H28="","",全国標準卸価格表!H28)</f>
        <v>05539724</v>
      </c>
      <c r="I28" s="424">
        <f>IF(全国標準卸価格表!I28="","",ROUND(全国標準卸価格表!I28*入力!$D$46%,-入力!$D$39))</f>
        <v>56900</v>
      </c>
      <c r="J28" s="354" t="str">
        <f>IF(全国標準卸価格表!J28="","",全国標準卸価格表!J28)</f>
        <v/>
      </c>
      <c r="K28" s="213" t="str">
        <f>IF(全国標準卸価格表!K28="","",全国標準卸価格表!K28)</f>
        <v>★</v>
      </c>
      <c r="L28" s="49"/>
      <c r="M28" s="227"/>
      <c r="N28" s="147"/>
      <c r="O28" s="103" t="str">
        <f>IF(全国標準卸価格表!O28="","",全国標準卸価格表!O28)</f>
        <v>175/70R14 84Q</v>
      </c>
      <c r="P28" s="257" t="str">
        <f>IF(全国標準卸価格表!P28="","",全国標準卸価格表!P28)</f>
        <v>05539808</v>
      </c>
      <c r="Q28" s="424">
        <f>IF(全国標準卸価格表!Q28="","",ROUND(全国標準卸価格表!Q28*入力!$D$45%,-入力!$D$39))</f>
        <v>18900</v>
      </c>
      <c r="R28" s="354" t="str">
        <f>IF(全国標準卸価格表!R28="","",全国標準卸価格表!R28)</f>
        <v/>
      </c>
      <c r="S28" s="395" t="str">
        <f>IF(全国標準卸価格表!S28="","",全国標準卸価格表!S28)</f>
        <v/>
      </c>
      <c r="T28" s="188" t="str">
        <f>IF(全国標準卸価格表!T28="","",全国標準卸価格表!T28)</f>
        <v>05539614</v>
      </c>
      <c r="U28" s="424">
        <f>IF(全国標準卸価格表!U28="","",ROUND(全国標準卸価格表!U28*入力!$D$46%,-入力!$D$39))</f>
        <v>18100</v>
      </c>
      <c r="V28" s="354" t="str">
        <f>IF(全国標準卸価格表!V28="","",全国標準卸価格表!V28)</f>
        <v/>
      </c>
      <c r="W28" s="213" t="str">
        <f>IF(全国標準卸価格表!W28="","",全国標準卸価格表!W28)</f>
        <v>★</v>
      </c>
      <c r="X28" s="24"/>
      <c r="Y28" s="278"/>
      <c r="Z28" s="416" t="str">
        <f>IF(全国標準卸価格表!Z28="","",全国標準卸価格表!Z28)</f>
        <v/>
      </c>
      <c r="AA28" s="101" t="str">
        <f>IF(全国標準卸価格表!AA28="","",全国標準卸価格表!AA28)</f>
        <v>265/65R18 114Q</v>
      </c>
      <c r="AB28" s="255" t="str">
        <f>IF(全国標準卸価格表!AB28="","",全国標準卸価格表!AB28)</f>
        <v>05509419</v>
      </c>
      <c r="AC28" s="124">
        <f>IF(全国標準卸価格表!AC28="","",ROUND(全国標準卸価格表!AC28*入力!$D$47%,-入力!$D$39))</f>
        <v>40200</v>
      </c>
      <c r="AD28" s="124" t="str">
        <f>IF(全国標準卸価格表!AD28="","",全国標準卸価格表!AD28)</f>
        <v/>
      </c>
      <c r="AE28" s="217" t="str">
        <f>IF(全国標準卸価格表!AE28="","",全国標準卸価格表!AE28)</f>
        <v/>
      </c>
      <c r="AF28" s="42"/>
      <c r="AG28" s="310" t="str">
        <f>IF(全国標準卸価格表!AG28="","",全国標準卸価格表!AG28)</f>
        <v/>
      </c>
      <c r="AH28" s="157" t="str">
        <f>IF(全国標準卸価格表!AH28="","",全国標準卸価格表!AH28)</f>
        <v/>
      </c>
      <c r="AI28" s="103" t="str">
        <f>IF(全国標準卸価格表!AI28="","",全国標準卸価格表!AI28)</f>
        <v>185/80R14 97/95N</v>
      </c>
      <c r="AJ28" s="518" t="str">
        <f>IF(全国標準卸価格表!AJ28="","",全国標準卸価格表!AJ28)</f>
        <v>10A09766</v>
      </c>
      <c r="AK28" s="172">
        <f>IF(全国標準卸価格表!AK28="","",ROUND(全国標準卸価格表!AK28*入力!$D$48%,-入力!$D$39))</f>
        <v>22900</v>
      </c>
      <c r="AL28" s="172" t="str">
        <f>IF(全国標準卸価格表!AL28="","",全国標準卸価格表!AL28)</f>
        <v/>
      </c>
      <c r="AM28" s="213" t="str">
        <f>IF(全国標準卸価格表!AM28="","",全国標準卸価格表!AM28)</f>
        <v/>
      </c>
      <c r="AN28" s="35"/>
      <c r="AO28" s="35"/>
      <c r="AP28" s="35"/>
      <c r="AQ28" s="35"/>
      <c r="AR28" s="35"/>
      <c r="AS28" s="35"/>
    </row>
    <row r="29" spans="1:45" ht="26.1" customHeight="1">
      <c r="A29" s="215" t="str">
        <f>IF(全国標準卸価格表!A29="","",全国標準卸価格表!A29)</f>
        <v/>
      </c>
      <c r="B29" s="143" t="str">
        <f>IF(全国標準卸価格表!B29="","",全国標準卸価格表!B29)</f>
        <v/>
      </c>
      <c r="C29" s="101" t="str">
        <f>IF(全国標準卸価格表!C29="","",全国標準卸価格表!C29)</f>
        <v>245/50R18 104Q</v>
      </c>
      <c r="D29" s="255" t="str">
        <f>IF(全国標準卸価格表!D29="","",全国標準卸価格表!D29)</f>
        <v>05539856</v>
      </c>
      <c r="E29" s="429">
        <f>IF(全国標準卸価格表!E29="","",ROUND(全国標準卸価格表!E29*入力!$D$45%,-入力!$D$39))</f>
        <v>62400</v>
      </c>
      <c r="F29" s="393" t="str">
        <f>IF(全国標準卸価格表!F29="","",全国標準卸価格表!F29)</f>
        <v>XL</v>
      </c>
      <c r="G29" s="396" t="str">
        <f>IF(全国標準卸価格表!G29="","",全国標準卸価格表!G29)</f>
        <v/>
      </c>
      <c r="H29" s="189" t="str">
        <f>IF(全国標準卸価格表!H29="","",全国標準卸価格表!H29)</f>
        <v/>
      </c>
      <c r="I29" s="429" t="str">
        <f>IF(全国標準卸価格表!I29="","",ROUND(全国標準卸価格表!I29*入力!$D$46%,-入力!$D$39))</f>
        <v/>
      </c>
      <c r="J29" s="393" t="str">
        <f>IF(全国標準卸価格表!J29="","",全国標準卸価格表!J29)</f>
        <v/>
      </c>
      <c r="K29" s="217" t="str">
        <f>IF(全国標準卸価格表!K29="","",全国標準卸価格表!K29)</f>
        <v/>
      </c>
      <c r="L29" s="49"/>
      <c r="M29" s="227"/>
      <c r="N29" s="147"/>
      <c r="O29" s="103" t="str">
        <f>IF(全国標準卸価格表!O29="","",全国標準卸価格表!O29)</f>
        <v>185/70R14 88Q</v>
      </c>
      <c r="P29" s="257" t="str">
        <f>IF(全国標準卸価格表!P29="","",全国標準卸価格表!P29)</f>
        <v>05539809</v>
      </c>
      <c r="Q29" s="424">
        <f>IF(全国標準卸価格表!Q29="","",ROUND(全国標準卸価格表!Q29*入力!$D$45%,-入力!$D$39))</f>
        <v>21200</v>
      </c>
      <c r="R29" s="354" t="str">
        <f>IF(全国標準卸価格表!R29="","",全国標準卸価格表!R29)</f>
        <v/>
      </c>
      <c r="S29" s="117" t="str">
        <f>IF(全国標準卸価格表!S29="","",全国標準卸価格表!S29)</f>
        <v/>
      </c>
      <c r="T29" s="188" t="str">
        <f>IF(全国標準卸価格表!T29="","",全国標準卸価格表!T29)</f>
        <v>05539616</v>
      </c>
      <c r="U29" s="424">
        <f>IF(全国標準卸価格表!U29="","",ROUND(全国標準卸価格表!U29*入力!$D$46%,-入力!$D$39))</f>
        <v>20400</v>
      </c>
      <c r="V29" s="354" t="str">
        <f>IF(全国標準卸価格表!V29="","",全国標準卸価格表!V29)</f>
        <v/>
      </c>
      <c r="W29" s="213" t="str">
        <f>IF(全国標準卸価格表!W29="","",全国標準卸価格表!W29)</f>
        <v>★</v>
      </c>
      <c r="X29" s="24"/>
      <c r="Y29" s="276"/>
      <c r="Z29" s="416">
        <f>IF(全国標準卸価格表!Z29="","",全国標準卸価格表!Z29)</f>
        <v>70</v>
      </c>
      <c r="AA29" s="101" t="str">
        <f>IF(全国標準卸価格表!AA29="","",全国標準卸価格表!AA29)</f>
        <v>245/70R18 110Q</v>
      </c>
      <c r="AB29" s="255" t="str">
        <f>IF(全国標準卸価格表!AB29="","",全国標準卸価格表!AB29)</f>
        <v>05509429</v>
      </c>
      <c r="AC29" s="124">
        <f>IF(全国標準卸価格表!AC29="","",ROUND(全国標準卸価格表!AC29*入力!$D$47%,-入力!$D$39))</f>
        <v>36000</v>
      </c>
      <c r="AD29" s="124" t="str">
        <f>IF(全国標準卸価格表!AD29="","",全国標準卸価格表!AD29)</f>
        <v/>
      </c>
      <c r="AE29" s="217" t="str">
        <f>IF(全国標準卸価格表!AE29="","",全国標準卸価格表!AE29)</f>
        <v>⑪</v>
      </c>
      <c r="AF29" s="42"/>
      <c r="AG29" s="310" t="str">
        <f>IF(全国標準卸価格表!AG29="","",全国標準卸価格表!AG29)</f>
        <v/>
      </c>
      <c r="AH29" s="75" t="str">
        <f>IF(全国標準卸価格表!AH29="","",全国標準卸価格表!AH29)</f>
        <v/>
      </c>
      <c r="AI29" s="103" t="str">
        <f>IF(全国標準卸価格表!AI29="","",全国標準卸価格表!AI29)</f>
        <v>185/80R14 102/100N</v>
      </c>
      <c r="AJ29" s="518" t="str">
        <f>IF(全国標準卸価格表!AJ29="","",全国標準卸価格表!AJ29)</f>
        <v>10A09768</v>
      </c>
      <c r="AK29" s="172">
        <f>IF(全国標準卸価格表!AK29="","",ROUND(全国標準卸価格表!AK29*入力!$D$48%,-入力!$D$39))</f>
        <v>23900</v>
      </c>
      <c r="AL29" s="172" t="str">
        <f>IF(全国標準卸価格表!AL29="","",全国標準卸価格表!AL29)</f>
        <v/>
      </c>
      <c r="AM29" s="213" t="str">
        <f>IF(全国標準卸価格表!AM29="","",全国標準卸価格表!AM29)</f>
        <v/>
      </c>
      <c r="AN29" s="35"/>
      <c r="AO29" s="35"/>
      <c r="AP29" s="35"/>
      <c r="AQ29" s="35"/>
      <c r="AR29" s="35"/>
      <c r="AS29" s="35"/>
    </row>
    <row r="30" spans="1:45" ht="26.1" customHeight="1">
      <c r="A30" s="215" t="str">
        <f>IF(全国標準卸価格表!A30="","",全国標準卸価格表!A30)</f>
        <v/>
      </c>
      <c r="B30" s="142">
        <f>IF(全国標準卸価格表!B30="","",全国標準卸価格表!B30)</f>
        <v>55</v>
      </c>
      <c r="C30" s="102" t="str">
        <f>IF(全国標準卸価格表!C30="","",全国標準卸価格表!C30)</f>
        <v>215/55R18 95Q</v>
      </c>
      <c r="D30" s="253" t="str">
        <f>IF(全国標準卸価格表!D30="","",全国標準卸価格表!D30)</f>
        <v>05539852</v>
      </c>
      <c r="E30" s="427">
        <f>IF(全国標準卸価格表!E30="","",ROUND(全国標準卸価格表!E30*入力!$D$45%,-入力!$D$39))</f>
        <v>54000</v>
      </c>
      <c r="F30" s="394" t="str">
        <f>IF(全国標準卸価格表!F30="","",全国標準卸価格表!F30)</f>
        <v/>
      </c>
      <c r="G30" s="397" t="str">
        <f>IF(全国標準卸価格表!G30="","",全国標準卸価格表!G30)</f>
        <v/>
      </c>
      <c r="H30" s="197" t="str">
        <f>IF(全国標準卸価格表!H30="","",全国標準卸価格表!H30)</f>
        <v/>
      </c>
      <c r="I30" s="427" t="str">
        <f>IF(全国標準卸価格表!I30="","",ROUND(全国標準卸価格表!I30*入力!$D$46%,-入力!$D$39))</f>
        <v/>
      </c>
      <c r="J30" s="394" t="str">
        <f>IF(全国標準卸価格表!J30="","",全国標準卸価格表!J30)</f>
        <v/>
      </c>
      <c r="K30" s="214" t="str">
        <f>IF(全国標準卸価格表!K30="","",全国標準卸価格表!K30)</f>
        <v/>
      </c>
      <c r="L30" s="49"/>
      <c r="M30" s="227"/>
      <c r="N30" s="147"/>
      <c r="O30" s="101" t="str">
        <f>IF(全国標準卸価格表!O30="","",全国標準卸価格表!O30)</f>
        <v>195/70R14 91Q</v>
      </c>
      <c r="P30" s="350" t="str">
        <f>IF(全国標準卸価格表!P30="","",全国標準卸価格表!P30)</f>
        <v/>
      </c>
      <c r="Q30" s="429" t="str">
        <f>IF(全国標準卸価格表!Q30="","",ROUND(全国標準卸価格表!Q30*入力!$D$45%,-入力!$D$39))</f>
        <v/>
      </c>
      <c r="R30" s="393" t="str">
        <f>IF(全国標準卸価格表!R30="","",全国標準卸価格表!R30)</f>
        <v/>
      </c>
      <c r="S30" s="115" t="str">
        <f>IF(全国標準卸価格表!S30="","",全国標準卸価格表!S30)</f>
        <v/>
      </c>
      <c r="T30" s="134" t="str">
        <f>IF(全国標準卸価格表!T30="","",全国標準卸価格表!T30)</f>
        <v>05539618</v>
      </c>
      <c r="U30" s="425">
        <f>IF(全国標準卸価格表!U30="","",ROUND(全国標準卸価格表!U30*入力!$D$46%,-入力!$D$39))</f>
        <v>22900</v>
      </c>
      <c r="V30" s="133" t="str">
        <f>IF(全国標準卸価格表!V30="","",全国標準卸価格表!V30)</f>
        <v/>
      </c>
      <c r="W30" s="217" t="str">
        <f>IF(全国標準卸価格表!W30="","",全国標準卸価格表!W30)</f>
        <v/>
      </c>
      <c r="X30" s="24"/>
      <c r="Y30" s="222">
        <f>IF(全国標準卸価格表!Y30="","",全国標準卸価格表!Y30)</f>
        <v>17</v>
      </c>
      <c r="Z30" s="380">
        <f>IF(全国標準卸価格表!Z30="","",全国標準卸価格表!Z30)</f>
        <v>60</v>
      </c>
      <c r="AA30" s="103" t="str">
        <f>IF(全国標準卸価格表!AA30="","",全国標準卸価格表!AA30)</f>
        <v>215/60R17 96Q</v>
      </c>
      <c r="AB30" s="254" t="str">
        <f>IF(全国標準卸価格表!AB30="","",全国標準卸価格表!AB30)</f>
        <v>05509375</v>
      </c>
      <c r="AC30" s="153">
        <f>IF(全国標準卸価格表!AC30="","",ROUND(全国標準卸価格表!AC30*入力!$D$47%,-入力!$D$39))</f>
        <v>31900</v>
      </c>
      <c r="AD30" s="153" t="str">
        <f>IF(全国標準卸価格表!AD30="","",全国標準卸価格表!AD30)</f>
        <v/>
      </c>
      <c r="AE30" s="213" t="str">
        <f>IF(全国標準卸価格表!AE30="","",全国標準卸価格表!AE30)</f>
        <v/>
      </c>
      <c r="AF30" s="39"/>
      <c r="AG30" s="310" t="str">
        <f>IF(全国標準卸価格表!AG30="","",全国標準卸価格表!AG30)</f>
        <v/>
      </c>
      <c r="AH30" s="75" t="str">
        <f>IF(全国標準卸価格表!AH30="","",全国標準卸価格表!AH30)</f>
        <v/>
      </c>
      <c r="AI30" s="103" t="str">
        <f>IF(全国標準卸価格表!AI30="","",全国標準卸価格表!AI30)</f>
        <v>195/80R14 101/99N</v>
      </c>
      <c r="AJ30" s="518" t="str">
        <f>IF(全国標準卸価格表!AJ30="","",全国標準卸価格表!AJ30)</f>
        <v>10A09870</v>
      </c>
      <c r="AK30" s="172">
        <f>IF(全国標準卸価格表!AK30="","",ROUND(全国標準卸価格表!AK30*入力!$D$48%,-入力!$D$39))</f>
        <v>26000</v>
      </c>
      <c r="AL30" s="172" t="str">
        <f>IF(全国標準卸価格表!AL30="","",全国標準卸価格表!AL30)</f>
        <v/>
      </c>
      <c r="AM30" s="213" t="str">
        <f>IF(全国標準卸価格表!AM30="","",全国標準卸価格表!AM30)</f>
        <v/>
      </c>
      <c r="AN30" s="35"/>
      <c r="AO30" s="35"/>
      <c r="AP30" s="35"/>
      <c r="AQ30" s="35"/>
      <c r="AR30" s="35"/>
      <c r="AS30" s="35"/>
    </row>
    <row r="31" spans="1:45" ht="26.1" customHeight="1">
      <c r="A31" s="215" t="str">
        <f>IF(全国標準卸価格表!A31="","",全国標準卸価格表!A31)</f>
        <v/>
      </c>
      <c r="B31" s="543" t="str">
        <f>IF(全国標準卸価格表!B31="","",全国標準卸価格表!B31)</f>
        <v/>
      </c>
      <c r="C31" s="101" t="str">
        <f>IF(全国標準卸価格表!C31="","",全国標準卸価格表!C31)</f>
        <v>225/55R18 98Q</v>
      </c>
      <c r="D31" s="255" t="str">
        <f>IF(全国標準卸価格表!D31="","",全国標準卸価格表!D31)</f>
        <v>05539853</v>
      </c>
      <c r="E31" s="429">
        <f>IF(全国標準卸価格表!E31="","",ROUND(全国標準卸価格表!E31*入力!$D$45%,-入力!$D$39))</f>
        <v>50000</v>
      </c>
      <c r="F31" s="393" t="str">
        <f>IF(全国標準卸価格表!F31="","",全国標準卸価格表!F31)</f>
        <v/>
      </c>
      <c r="G31" s="396" t="str">
        <f>IF(全国標準卸価格表!G31="","",全国標準卸価格表!G31)</f>
        <v/>
      </c>
      <c r="H31" s="189" t="str">
        <f>IF(全国標準卸価格表!H31="","",全国標準卸価格表!H31)</f>
        <v/>
      </c>
      <c r="I31" s="425" t="str">
        <f>IF(全国標準卸価格表!I31="","",ROUND(全国標準卸価格表!I31*入力!$D$46%,-入力!$D$39))</f>
        <v/>
      </c>
      <c r="J31" s="133" t="str">
        <f>IF(全国標準卸価格表!J31="","",全国標準卸価格表!J31)</f>
        <v/>
      </c>
      <c r="K31" s="405" t="str">
        <f>IF(全国標準卸価格表!K31="","",全国標準卸価格表!K31)</f>
        <v/>
      </c>
      <c r="L31" s="49"/>
      <c r="M31" s="236">
        <f>IF(全国標準卸価格表!M31="","",全国標準卸価格表!M31)</f>
        <v>13</v>
      </c>
      <c r="N31" s="142">
        <v>65</v>
      </c>
      <c r="O31" s="102" t="str">
        <f>IF(全国標準卸価格表!O31="","",全国標準卸価格表!O31)</f>
        <v>155/65R13 73Q</v>
      </c>
      <c r="P31" s="351" t="str">
        <f>IF(全国標準卸価格表!P31="","",全国標準卸価格表!P31)</f>
        <v>05539805</v>
      </c>
      <c r="Q31" s="427">
        <f>IF(全国標準卸価格表!Q31="","",ROUND(全国標準卸価格表!Q31*入力!$D$45%,-入力!$D$39))</f>
        <v>15000</v>
      </c>
      <c r="R31" s="394" t="str">
        <f>IF(全国標準卸価格表!R31="","",全国標準卸価格表!R31)</f>
        <v/>
      </c>
      <c r="S31" s="113" t="str">
        <f>IF(全国標準卸価格表!S31="","",全国標準卸価格表!S31)</f>
        <v/>
      </c>
      <c r="T31" s="197" t="str">
        <f>IF(全国標準卸価格表!T31="","",全国標準卸価格表!T31)</f>
        <v>05539608</v>
      </c>
      <c r="U31" s="427">
        <f>IF(全国標準卸価格表!U31="","",ROUND(全国標準卸価格表!U31*入力!$D$46%,-入力!$D$39))</f>
        <v>14300</v>
      </c>
      <c r="V31" s="394" t="str">
        <f>IF(全国標準卸価格表!V31="","",全国標準卸価格表!V31)</f>
        <v/>
      </c>
      <c r="W31" s="214" t="str">
        <f>IF(全国標準卸価格表!W31="","",全国標準卸価格表!W31)</f>
        <v>★</v>
      </c>
      <c r="X31" s="24"/>
      <c r="Y31" s="278" t="str">
        <f>IF(全国標準卸価格表!Y31="","",全国標準卸価格表!Y31)</f>
        <v/>
      </c>
      <c r="Z31" s="146" t="str">
        <f>IF(全国標準卸価格表!Z31="","",全国標準卸価格表!Z31)</f>
        <v/>
      </c>
      <c r="AA31" s="101" t="str">
        <f>IF(全国標準卸価格表!AA31="","",全国標準卸価格表!AA31)</f>
        <v>225/60R17 99Q</v>
      </c>
      <c r="AB31" s="255" t="str">
        <f>IF(全国標準卸価格表!AB31="","",全国標準卸価格表!AB31)</f>
        <v>05509377</v>
      </c>
      <c r="AC31" s="124">
        <f>IF(全国標準卸価格表!AC31="","",ROUND(全国標準卸価格表!AC31*入力!$D$47%,-入力!$D$39))</f>
        <v>33600</v>
      </c>
      <c r="AD31" s="124" t="str">
        <f>IF(全国標準卸価格表!AD31="","",全国標準卸価格表!AD31)</f>
        <v/>
      </c>
      <c r="AE31" s="217" t="str">
        <f>IF(全国標準卸価格表!AE31="","",全国標準卸価格表!AE31)</f>
        <v/>
      </c>
      <c r="AF31" s="39"/>
      <c r="AG31" s="312" t="str">
        <f>IF(全国標準卸価格表!AG31="","",全国標準卸価格表!AG31)</f>
        <v/>
      </c>
      <c r="AH31" s="176" t="str">
        <f>IF(全国標準卸価格表!AH31="","",全国標準卸価格表!AH31)</f>
        <v/>
      </c>
      <c r="AI31" s="101" t="str">
        <f>IF(全国標準卸価格表!AI31="","",全国標準卸価格表!AI31)</f>
        <v>195/80R14 106/104N</v>
      </c>
      <c r="AJ31" s="514" t="str">
        <f>IF(全国標準卸価格表!AJ31="","",全国標準卸価格表!AJ31)</f>
        <v>10A09875</v>
      </c>
      <c r="AK31" s="191">
        <f>IF(全国標準卸価格表!AK31="","",ROUND(全国標準卸価格表!AK31*入力!$D$48%,-入力!$D$39))</f>
        <v>27200</v>
      </c>
      <c r="AL31" s="191" t="str">
        <f>IF(全国標準卸価格表!AL31="","",全国標準卸価格表!AL31)</f>
        <v/>
      </c>
      <c r="AM31" s="217" t="str">
        <f>IF(全国標準卸価格表!AM31="","",全国標準卸価格表!AM31)</f>
        <v/>
      </c>
      <c r="AN31" s="35"/>
      <c r="AO31" s="35"/>
      <c r="AP31" s="35"/>
      <c r="AQ31" s="35"/>
      <c r="AR31" s="35"/>
      <c r="AS31" s="35"/>
    </row>
    <row r="32" spans="1:45" ht="26.1" customHeight="1">
      <c r="A32" s="220" t="str">
        <f>IF(全国標準卸価格表!A32="","",全国標準卸価格表!A32)</f>
        <v/>
      </c>
      <c r="B32" s="146">
        <f>IF(全国標準卸価格表!B32="","",全国標準卸価格表!B32)</f>
        <v>60</v>
      </c>
      <c r="C32" s="101" t="str">
        <f>IF(全国標準卸価格表!C32="","",全国標準卸価格表!C32)</f>
        <v>225/60R18 100Q</v>
      </c>
      <c r="D32" s="255" t="str">
        <f>IF(全国標準卸価格表!D32="","",全国標準卸価格表!D32)</f>
        <v>05539871</v>
      </c>
      <c r="E32" s="429">
        <f>IF(全国標準卸価格表!E32="","",ROUND(全国標準卸価格表!E32*入力!$D$45%,-入力!$D$39))</f>
        <v>45700</v>
      </c>
      <c r="F32" s="393" t="str">
        <f>IF(全国標準卸価格表!F32="","",全国標準卸価格表!F32)</f>
        <v/>
      </c>
      <c r="G32" s="396" t="str">
        <f>IF(全国標準卸価格表!G32="","",全国標準卸価格表!G32)</f>
        <v/>
      </c>
      <c r="H32" s="189" t="str">
        <f>IF(全国標準卸価格表!H32="","",全国標準卸価格表!H32)</f>
        <v/>
      </c>
      <c r="I32" s="425" t="str">
        <f>IF(全国標準卸価格表!I32="","",ROUND(全国標準卸価格表!I32*入力!$D$46%,-入力!$D$39))</f>
        <v/>
      </c>
      <c r="J32" s="133" t="str">
        <f>IF(全国標準卸価格表!J32="","",全国標準卸価格表!J32)</f>
        <v/>
      </c>
      <c r="K32" s="405" t="str">
        <f>IF(全国標準卸価格表!K32="","",全国標準卸価格表!K32)</f>
        <v/>
      </c>
      <c r="L32" s="49"/>
      <c r="M32" s="227"/>
      <c r="N32" s="141"/>
      <c r="O32" s="103" t="str">
        <f>IF(全国標準卸価格表!O32="","",全国標準卸価格表!O32)</f>
        <v>165/65R13 77Q</v>
      </c>
      <c r="P32" s="257" t="str">
        <f>IF(全国標準卸価格表!P32="","",全国標準卸価格表!P32)</f>
        <v>05539806</v>
      </c>
      <c r="Q32" s="424">
        <f>IF(全国標準卸価格表!Q32="","",ROUND(全国標準卸価格表!Q32*入力!$D$45%,-入力!$D$39))</f>
        <v>16800</v>
      </c>
      <c r="R32" s="354" t="str">
        <f>IF(全国標準卸価格表!R32="","",全国標準卸価格表!R32)</f>
        <v/>
      </c>
      <c r="S32" s="117" t="str">
        <f>IF(全国標準卸価格表!S32="","",全国標準卸価格表!S32)</f>
        <v/>
      </c>
      <c r="T32" s="126" t="str">
        <f>IF(全国標準卸価格表!T32="","",全国標準卸価格表!T32)</f>
        <v/>
      </c>
      <c r="U32" s="496" t="str">
        <f>IF(全国標準卸価格表!U32="","",ROUND(全国標準卸価格表!U32*入力!$D$46%,-入力!$D$39))</f>
        <v/>
      </c>
      <c r="V32" s="96" t="str">
        <f>IF(全国標準卸価格表!V32="","",全国標準卸価格表!V32)</f>
        <v/>
      </c>
      <c r="W32" s="213" t="str">
        <f>IF(全国標準卸価格表!W32="","",全国標準卸価格表!W32)</f>
        <v/>
      </c>
      <c r="X32" s="24"/>
      <c r="Y32" s="222" t="str">
        <f>IF(全国標準卸価格表!Y32="","",全国標準卸価格表!Y32)</f>
        <v/>
      </c>
      <c r="Z32" s="159">
        <f>IF(全国標準卸価格表!Z32="","",全国標準卸価格表!Z32)</f>
        <v>65</v>
      </c>
      <c r="AA32" s="102" t="str">
        <f>IF(全国標準卸価格表!AA32="","",全国標準卸価格表!AA32)</f>
        <v>225/65R17 102Q</v>
      </c>
      <c r="AB32" s="253" t="str">
        <f>IF(全国標準卸価格表!AB32="","",全国標準卸価格表!AB32)</f>
        <v>05509378</v>
      </c>
      <c r="AC32" s="123">
        <f>IF(全国標準卸価格表!AC32="","",ROUND(全国標準卸価格表!AC32*入力!$D$47%,-入力!$D$39))</f>
        <v>30900</v>
      </c>
      <c r="AD32" s="123" t="str">
        <f>IF(全国標準卸価格表!AD32="","",全国標準卸価格表!AD32)</f>
        <v/>
      </c>
      <c r="AE32" s="228" t="str">
        <f>IF(全国標準卸価格表!AE32="","",全国標準卸価格表!AE32)</f>
        <v/>
      </c>
      <c r="AF32" s="39"/>
      <c r="AG32" s="314">
        <f>IF(全国標準卸価格表!AG32="","",全国標準卸価格表!AG32)</f>
        <v>13.5</v>
      </c>
      <c r="AH32" s="140">
        <f>IF(全国標準卸価格表!AH32="","",全国標準卸価格表!AH32)</f>
        <v>50</v>
      </c>
      <c r="AI32" s="104" t="str">
        <f>IF(全国標準卸価格表!AI32="","",全国標準卸価格表!AI32)</f>
        <v>235/50R13.5 102L</v>
      </c>
      <c r="AJ32" s="521" t="str">
        <f>IF(全国標準卸価格表!AJ32="","",全国標準卸価格表!AJ32)</f>
        <v>10A09785</v>
      </c>
      <c r="AK32" s="192">
        <f>IF(全国標準卸価格表!AK32="","",ROUND(全国標準卸価格表!AK32*入力!$D$48%,-入力!$D$39))</f>
        <v>27300</v>
      </c>
      <c r="AL32" s="202" t="str">
        <f>IF(全国標準卸価格表!AL32="","",全国標準卸価格表!AL32)</f>
        <v/>
      </c>
      <c r="AM32" s="324" t="str">
        <f>IF(全国標準卸価格表!AM32="","",全国標準卸価格表!AM32)</f>
        <v/>
      </c>
      <c r="AN32" s="35"/>
      <c r="AO32" s="35"/>
      <c r="AP32" s="35"/>
      <c r="AQ32" s="35"/>
      <c r="AR32" s="35"/>
      <c r="AS32" s="35"/>
    </row>
    <row r="33" spans="1:45" ht="26.1" customHeight="1">
      <c r="A33" s="215">
        <f>IF(全国標準卸価格表!A33="","",全国標準卸価格表!A33)</f>
        <v>17</v>
      </c>
      <c r="B33" s="141">
        <f>IF(全国標準卸価格表!B33="","",全国標準卸価格表!B33)</f>
        <v>45</v>
      </c>
      <c r="C33" s="103" t="str">
        <f>IF(全国標準卸価格表!C33="","",全国標準卸価格表!C33)</f>
        <v>195/45R17 81Q</v>
      </c>
      <c r="D33" s="254" t="str">
        <f>IF(全国標準卸価格表!D33="","",全国標準卸価格表!D33)</f>
        <v/>
      </c>
      <c r="E33" s="424" t="str">
        <f>IF(全国標準卸価格表!E33="","",ROUND(全国標準卸価格表!E33*入力!$D$45%,-入力!$D$39))</f>
        <v/>
      </c>
      <c r="F33" s="354" t="str">
        <f>IF(全国標準卸価格表!F33="","",全国標準卸価格表!F33)</f>
        <v/>
      </c>
      <c r="G33" s="395" t="str">
        <f>IF(全国標準卸価格表!G33="","",全国標準卸価格表!G33)</f>
        <v/>
      </c>
      <c r="H33" s="188" t="str">
        <f>IF(全国標準卸価格表!H33="","",全国標準卸価格表!H33)</f>
        <v>05539711</v>
      </c>
      <c r="I33" s="496">
        <f>IF(全国標準卸価格表!I33="","",ROUND(全国標準卸価格表!I33*入力!$D$46%,-入力!$D$39))</f>
        <v>42000</v>
      </c>
      <c r="J33" s="96" t="str">
        <f>IF(全国標準卸価格表!J33="","",全国標準卸価格表!J33)</f>
        <v/>
      </c>
      <c r="K33" s="403" t="str">
        <f>IF(全国標準卸価格表!K33="","",全国標準卸価格表!K33)</f>
        <v/>
      </c>
      <c r="L33" s="49"/>
      <c r="M33" s="227"/>
      <c r="N33" s="142">
        <v>70</v>
      </c>
      <c r="O33" s="102" t="str">
        <f>IF(全国標準卸価格表!O33="","",全国標準卸価格表!O33)</f>
        <v>155/70R13 75Q</v>
      </c>
      <c r="P33" s="351" t="str">
        <f>IF(全国標準卸価格表!P33="","",全国標準卸価格表!P33)</f>
        <v>05539804</v>
      </c>
      <c r="Q33" s="427">
        <f>IF(全国標準卸価格表!Q33="","",ROUND(全国標準卸価格表!Q33*入力!$D$45%,-入力!$D$39))</f>
        <v>14900</v>
      </c>
      <c r="R33" s="394" t="str">
        <f>IF(全国標準卸価格表!R33="","",全国標準卸価格表!R33)</f>
        <v/>
      </c>
      <c r="S33" s="397" t="str">
        <f>IF(全国標準卸価格表!S33="","",全国標準卸価格表!S33)</f>
        <v/>
      </c>
      <c r="T33" s="197" t="str">
        <f>IF(全国標準卸価格表!T33="","",全国標準卸価格表!T33)</f>
        <v>05539606</v>
      </c>
      <c r="U33" s="427">
        <f>IF(全国標準卸価格表!U33="","",ROUND(全国標準卸価格表!U33*入力!$D$46%,-入力!$D$39))</f>
        <v>14500</v>
      </c>
      <c r="V33" s="394" t="str">
        <f>IF(全国標準卸価格表!V33="","",全国標準卸価格表!V33)</f>
        <v/>
      </c>
      <c r="W33" s="214" t="str">
        <f>IF(全国標準卸価格表!W33="","",全国標準卸価格表!W33)</f>
        <v>★</v>
      </c>
      <c r="X33" s="24"/>
      <c r="Y33" s="280" t="str">
        <f>IF(全国標準卸価格表!Y33="","",全国標準卸価格表!Y33)</f>
        <v/>
      </c>
      <c r="Z33" s="163" t="str">
        <f>IF(全国標準卸価格表!Z33="","",全国標準卸価格表!Z33)</f>
        <v/>
      </c>
      <c r="AA33" s="103" t="str">
        <f>IF(全国標準卸価格表!AA33="","",全国標準卸価格表!AA33)</f>
        <v>235/65R17 108Q</v>
      </c>
      <c r="AB33" s="254" t="str">
        <f>IF(全国標準卸価格表!AB33="","",全国標準卸価格表!AB33)</f>
        <v>05509380</v>
      </c>
      <c r="AC33" s="153">
        <f>IF(全国標準卸価格表!AC33="","",ROUND(全国標準卸価格表!AC33*入力!$D$47%,-入力!$D$39))</f>
        <v>33000</v>
      </c>
      <c r="AD33" s="153" t="str">
        <f>IF(全国標準卸価格表!AD33="","",全国標準卸価格表!AD33)</f>
        <v>XL</v>
      </c>
      <c r="AE33" s="235" t="str">
        <f>IF(全国標準卸価格表!AE33="","",全国標準卸価格表!AE33)</f>
        <v/>
      </c>
      <c r="AF33" s="39"/>
      <c r="AG33" s="307">
        <f>IF(全国標準卸価格表!AG33="","",全国標準卸価格表!AG33)</f>
        <v>13</v>
      </c>
      <c r="AH33" s="157">
        <f>IF(全国標準卸価格表!AH33="","",全国標準卸価格表!AH33)</f>
        <v>80</v>
      </c>
      <c r="AI33" s="102" t="str">
        <f>IF(全国標準卸価格表!AI33="","",全国標準卸価格表!AI33)</f>
        <v>145/80R13 82/80N</v>
      </c>
      <c r="AJ33" s="517" t="str">
        <f>IF(全国標準卸価格表!AJ33="","",全国標準卸価格表!AJ33)</f>
        <v>10A09820</v>
      </c>
      <c r="AK33" s="193">
        <f>IF(全国標準卸価格表!AK33="","",ROUND(全国標準卸価格表!AK33*入力!$D$48%,-入力!$D$39))</f>
        <v>14000</v>
      </c>
      <c r="AL33" s="193" t="str">
        <f>IF(全国標準卸価格表!AL33="","",全国標準卸価格表!AL33)</f>
        <v/>
      </c>
      <c r="AM33" s="214" t="str">
        <f>IF(全国標準卸価格表!AM33="","",全国標準卸価格表!AM33)</f>
        <v/>
      </c>
      <c r="AN33" s="62"/>
      <c r="AO33" s="62"/>
      <c r="AP33" s="62"/>
      <c r="AQ33" s="35"/>
      <c r="AR33" s="35"/>
      <c r="AS33" s="35"/>
    </row>
    <row r="34" spans="1:45" ht="26.1" customHeight="1">
      <c r="A34" s="215" t="str">
        <f>IF(全国標準卸価格表!A34="","",全国標準卸価格表!A34)</f>
        <v/>
      </c>
      <c r="B34" s="141" t="str">
        <f>IF(全国標準卸価格表!B34="","",全国標準卸価格表!B34)</f>
        <v/>
      </c>
      <c r="C34" s="103" t="str">
        <f>IF(全国標準卸価格表!C34="","",全国標準卸価格表!C34)</f>
        <v>205/45R17 88Q</v>
      </c>
      <c r="D34" s="254" t="str">
        <f>IF(全国標準卸価格表!D34="","",全国標準卸価格表!D34)</f>
        <v>05539848</v>
      </c>
      <c r="E34" s="424">
        <f>IF(全国標準卸価格表!E34="","",ROUND(全国標準卸価格表!E34*入力!$D$45%,-入力!$D$39))</f>
        <v>46200</v>
      </c>
      <c r="F34" s="354" t="str">
        <f>IF(全国標準卸価格表!F34="","",全国標準卸価格表!F34)</f>
        <v>XL</v>
      </c>
      <c r="G34" s="395" t="str">
        <f>IF(全国標準卸価格表!G34="","",全国標準卸価格表!G34)</f>
        <v/>
      </c>
      <c r="H34" s="188" t="str">
        <f>IF(全国標準卸価格表!H34="","",全国標準卸価格表!H34)</f>
        <v/>
      </c>
      <c r="I34" s="424" t="str">
        <f>IF(全国標準卸価格表!I34="","",ROUND(全国標準卸価格表!I34*入力!$D$46%,-入力!$D$39))</f>
        <v/>
      </c>
      <c r="J34" s="354" t="str">
        <f>IF(全国標準卸価格表!J34="","",全国標準卸価格表!J34)</f>
        <v/>
      </c>
      <c r="K34" s="213" t="str">
        <f>IF(全国標準卸価格表!K34="","",全国標準卸価格表!K34)</f>
        <v/>
      </c>
      <c r="L34" s="49"/>
      <c r="M34" s="227"/>
      <c r="N34" s="149">
        <v>80</v>
      </c>
      <c r="O34" s="263" t="str">
        <f>IF(全国標準卸価格表!O34="","",全国標準卸価格表!O34)</f>
        <v>145/80R13 75Q</v>
      </c>
      <c r="P34" s="351" t="str">
        <f>IF(全国標準卸価格表!P34="","",全国標準卸価格表!P34)</f>
        <v>05539801</v>
      </c>
      <c r="Q34" s="427">
        <f>IF(全国標準卸価格表!Q34="","",ROUND(全国標準卸価格表!Q34*入力!$D$45%,-入力!$D$39))</f>
        <v>11800</v>
      </c>
      <c r="R34" s="394" t="str">
        <f>IF(全国標準卸価格表!R34="","",全国標準卸価格表!R34)</f>
        <v/>
      </c>
      <c r="S34" s="113" t="str">
        <f>IF(全国標準卸価格表!S34="","",全国標準卸価格表!S34)</f>
        <v/>
      </c>
      <c r="T34" s="197" t="str">
        <f>IF(全国標準卸価格表!T34="","",全国標準卸価格表!T34)</f>
        <v>05539600</v>
      </c>
      <c r="U34" s="427">
        <f>IF(全国標準卸価格表!U34="","",ROUND(全国標準卸価格表!U34*入力!$D$46%,-入力!$D$39))</f>
        <v>11600</v>
      </c>
      <c r="V34" s="394" t="str">
        <f>IF(全国標準卸価格表!V34="","",全国標準卸価格表!V34)</f>
        <v/>
      </c>
      <c r="W34" s="214" t="str">
        <f>IF(全国標準卸価格表!W34="","",全国標準卸価格表!W34)</f>
        <v>★</v>
      </c>
      <c r="X34" s="24"/>
      <c r="Y34" s="280" t="str">
        <f>IF(全国標準卸価格表!Y34="","",全国標準卸価格表!Y34)</f>
        <v/>
      </c>
      <c r="Z34" s="163" t="str">
        <f>IF(全国標準卸価格表!Z34="","",全国標準卸価格表!Z34)</f>
        <v/>
      </c>
      <c r="AA34" s="103" t="str">
        <f>IF(全国標準卸価格表!AA34="","",全国標準卸価格表!AA34)</f>
        <v>265/65R17 112Q</v>
      </c>
      <c r="AB34" s="254" t="str">
        <f>IF(全国標準卸価格表!AB34="","",全国標準卸価格表!AB34)</f>
        <v>05509382</v>
      </c>
      <c r="AC34" s="153">
        <f>IF(全国標準卸価格表!AC34="","",ROUND(全国標準卸価格表!AC34*入力!$D$47%,-入力!$D$39))</f>
        <v>37400</v>
      </c>
      <c r="AD34" s="153" t="str">
        <f>IF(全国標準卸価格表!AD34="","",全国標準卸価格表!AD34)</f>
        <v/>
      </c>
      <c r="AE34" s="235" t="str">
        <f>IF(全国標準卸価格表!AE34="","",全国標準卸価格表!AE34)</f>
        <v/>
      </c>
      <c r="AF34" s="39"/>
      <c r="AG34" s="310" t="str">
        <f>IF(全国標準卸価格表!AG34="","",全国標準卸価格表!AG34)</f>
        <v/>
      </c>
      <c r="AH34" s="75" t="str">
        <f>IF(全国標準卸価格表!AH34="","",全国標準卸価格表!AH34)</f>
        <v/>
      </c>
      <c r="AI34" s="103" t="str">
        <f>IF(全国標準卸価格表!AI34="","",全国標準卸価格表!AI34)</f>
        <v>145/80R13 88/86N</v>
      </c>
      <c r="AJ34" s="518" t="str">
        <f>IF(全国標準卸価格表!AJ34="","",全国標準卸価格表!AJ34)</f>
        <v>10A09825</v>
      </c>
      <c r="AK34" s="172">
        <f>IF(全国標準卸価格表!AK34="","",ROUND(全国標準卸価格表!AK34*入力!$D$48%,-入力!$D$39))</f>
        <v>14600</v>
      </c>
      <c r="AL34" s="172" t="str">
        <f>IF(全国標準卸価格表!AL34="","",全国標準卸価格表!AL34)</f>
        <v/>
      </c>
      <c r="AM34" s="213" t="str">
        <f>IF(全国標準卸価格表!AM34="","",全国標準卸価格表!AM34)</f>
        <v/>
      </c>
      <c r="AN34" s="35"/>
      <c r="AO34" s="35"/>
      <c r="AP34" s="35"/>
      <c r="AQ34" s="35"/>
      <c r="AR34" s="35"/>
      <c r="AS34" s="35"/>
    </row>
    <row r="35" spans="1:45" ht="26.1" customHeight="1">
      <c r="A35" s="221" t="str">
        <f>IF(全国標準卸価格表!A35="","",全国標準卸価格表!A35)</f>
        <v/>
      </c>
      <c r="B35" s="147" t="str">
        <f>IF(全国標準卸価格表!B35="","",全国標準卸価格表!B35)</f>
        <v/>
      </c>
      <c r="C35" s="103" t="str">
        <f>IF(全国標準卸価格表!C35="","",全国標準卸価格表!C35)</f>
        <v>215/45R17 87Q</v>
      </c>
      <c r="D35" s="254" t="str">
        <f>IF(全国標準卸価格表!D35="","",全国標準卸価格表!D35)</f>
        <v>05539849</v>
      </c>
      <c r="E35" s="424">
        <f>IF(全国標準卸価格表!E35="","",ROUND(全国標準卸価格表!E35*入力!$D$45%,-入力!$D$39))</f>
        <v>49500</v>
      </c>
      <c r="F35" s="354" t="str">
        <f>IF(全国標準卸価格表!F35="","",全国標準卸価格表!F35)</f>
        <v/>
      </c>
      <c r="G35" s="117" t="str">
        <f>IF(全国標準卸価格表!G35="","",全国標準卸価格表!G35)</f>
        <v/>
      </c>
      <c r="H35" s="188" t="str">
        <f>IF(全国標準卸価格表!H35="","",全国標準卸価格表!H35)</f>
        <v>05539714</v>
      </c>
      <c r="I35" s="424">
        <f>IF(全国標準卸価格表!I35="","",ROUND(全国標準卸価格表!I35*入力!$D$46%,-入力!$D$39))</f>
        <v>47800</v>
      </c>
      <c r="J35" s="354" t="str">
        <f>IF(全国標準卸価格表!J35="","",全国標準卸価格表!J35)</f>
        <v/>
      </c>
      <c r="K35" s="213" t="str">
        <f>IF(全国標準卸価格表!K35="","",全国標準卸価格表!K35)</f>
        <v>★</v>
      </c>
      <c r="L35" s="49"/>
      <c r="M35" s="227"/>
      <c r="N35" s="144"/>
      <c r="O35" s="264" t="str">
        <f>IF(全国標準卸価格表!O35="","",全国標準卸価格表!O35)</f>
        <v>155/80R13 79Q</v>
      </c>
      <c r="P35" s="257" t="str">
        <f>IF(全国標準卸価格表!P35="","",全国標準卸価格表!P35)</f>
        <v>05539802</v>
      </c>
      <c r="Q35" s="424">
        <f>IF(全国標準卸価格表!Q35="","",ROUND(全国標準卸価格表!Q35*入力!$D$45%,-入力!$D$39))</f>
        <v>13900</v>
      </c>
      <c r="R35" s="354" t="str">
        <f>IF(全国標準卸価格表!R35="","",全国標準卸価格表!R35)</f>
        <v/>
      </c>
      <c r="S35" s="395" t="str">
        <f>IF(全国標準卸価格表!S35="","",全国標準卸価格表!S35)</f>
        <v/>
      </c>
      <c r="T35" s="188" t="str">
        <f>IF(全国標準卸価格表!T35="","",全国標準卸価格表!T35)</f>
        <v>05539602</v>
      </c>
      <c r="U35" s="424">
        <f>IF(全国標準卸価格表!U35="","",ROUND(全国標準卸価格表!U35*入力!$D$46%,-入力!$D$39))</f>
        <v>13600</v>
      </c>
      <c r="V35" s="354" t="str">
        <f>IF(全国標準卸価格表!V35="","",全国標準卸価格表!V35)</f>
        <v/>
      </c>
      <c r="W35" s="213" t="str">
        <f>IF(全国標準卸価格表!W35="","",全国標準卸価格表!W35)</f>
        <v>★</v>
      </c>
      <c r="X35" s="24"/>
      <c r="Y35" s="280" t="str">
        <f>IF(全国標準卸価格表!Y35="","",全国標準卸価格表!Y35)</f>
        <v/>
      </c>
      <c r="Z35" s="164" t="str">
        <f>IF(全国標準卸価格表!Z35="","",全国標準卸価格表!Z35)</f>
        <v/>
      </c>
      <c r="AA35" s="101" t="str">
        <f>IF(全国標準卸価格表!AA35="","",全国標準卸価格表!AA35)</f>
        <v>275/65R17 115Q</v>
      </c>
      <c r="AB35" s="255" t="str">
        <f>IF(全国標準卸価格表!AB35="","",全国標準卸価格表!AB35)</f>
        <v>05509384</v>
      </c>
      <c r="AC35" s="132">
        <f>IF(全国標準卸価格表!AC35="","",ROUND(全国標準卸価格表!AC35*入力!$D$47%,-入力!$D$39))</f>
        <v>39000</v>
      </c>
      <c r="AD35" s="132" t="str">
        <f>IF(全国標準卸価格表!AD35="","",全国標準卸価格表!AD35)</f>
        <v/>
      </c>
      <c r="AE35" s="219" t="str">
        <f>IF(全国標準卸価格表!AE35="","",全国標準卸価格表!AE35)</f>
        <v/>
      </c>
      <c r="AF35" s="39"/>
      <c r="AG35" s="310" t="str">
        <f>IF(全国標準卸価格表!AG35="","",全国標準卸価格表!AG35)</f>
        <v/>
      </c>
      <c r="AH35" s="75" t="str">
        <f>IF(全国標準卸価格表!AH35="","",全国標準卸価格表!AH35)</f>
        <v/>
      </c>
      <c r="AI35" s="103" t="str">
        <f>IF(全国標準卸価格表!AI35="","",全国標準卸価格表!AI35)</f>
        <v>155/80R13 85/84N</v>
      </c>
      <c r="AJ35" s="518" t="str">
        <f>IF(全国標準卸価格表!AJ35="","",全国標準卸価格表!AJ35)</f>
        <v>10A09830</v>
      </c>
      <c r="AK35" s="172">
        <f>IF(全国標準卸価格表!AK35="","",ROUND(全国標準卸価格表!AK35*入力!$D$48%,-入力!$D$39))</f>
        <v>16200</v>
      </c>
      <c r="AL35" s="172" t="str">
        <f>IF(全国標準卸価格表!AL35="","",全国標準卸価格表!AL35)</f>
        <v/>
      </c>
      <c r="AM35" s="213" t="str">
        <f>IF(全国標準卸価格表!AM35="","",全国標準卸価格表!AM35)</f>
        <v/>
      </c>
      <c r="AN35" s="35"/>
      <c r="AO35" s="35"/>
      <c r="AP35" s="35"/>
      <c r="AQ35" s="35"/>
      <c r="AR35" s="35"/>
      <c r="AS35" s="35"/>
    </row>
    <row r="36" spans="1:45" ht="26.1" customHeight="1" thickBot="1">
      <c r="A36" s="221" t="str">
        <f>IF(全国標準卸価格表!A36="","",全国標準卸価格表!A36)</f>
        <v/>
      </c>
      <c r="B36" s="147" t="str">
        <f>IF(全国標準卸価格表!B36="","",全国標準卸価格表!B36)</f>
        <v/>
      </c>
      <c r="C36" s="103" t="str">
        <f>IF(全国標準卸価格表!C36="","",全国標準卸価格表!C36)</f>
        <v>225/45R17 91Q</v>
      </c>
      <c r="D36" s="254" t="str">
        <f>IF(全国標準卸価格表!D36="","",全国標準卸価格表!D36)</f>
        <v>05539850</v>
      </c>
      <c r="E36" s="424">
        <f>IF(全国標準卸価格表!E36="","",ROUND(全国標準卸価格表!E36*入力!$D$45%,-入力!$D$39))</f>
        <v>52500</v>
      </c>
      <c r="F36" s="354" t="str">
        <f>IF(全国標準卸価格表!F36="","",全国標準卸価格表!F36)</f>
        <v/>
      </c>
      <c r="G36" s="395" t="str">
        <f>IF(全国標準卸価格表!G36="","",全国標準卸価格表!G36)</f>
        <v/>
      </c>
      <c r="H36" s="188" t="str">
        <f>IF(全国標準卸価格表!H36="","",全国標準卸価格表!H36)</f>
        <v/>
      </c>
      <c r="I36" s="496" t="str">
        <f>IF(全国標準卸価格表!I36="","",ROUND(全国標準卸価格表!I36*入力!$D$46%,-入力!$D$39))</f>
        <v/>
      </c>
      <c r="J36" s="96" t="str">
        <f>IF(全国標準卸価格表!J36="","",全国標準卸価格表!J36)</f>
        <v/>
      </c>
      <c r="K36" s="403" t="str">
        <f>IF(全国標準卸価格表!K36="","",全国標準卸価格表!K36)</f>
        <v/>
      </c>
      <c r="L36" s="49"/>
      <c r="M36" s="229" t="str">
        <f>IF(全国標準卸価格表!M36="","",全国標準卸価格表!M36)</f>
        <v/>
      </c>
      <c r="N36" s="237"/>
      <c r="O36" s="265" t="str">
        <f>IF(全国標準卸価格表!O36="","",全国標準卸価格表!O36)</f>
        <v>165/80R13 83Q</v>
      </c>
      <c r="P36" s="392" t="str">
        <f>IF(全国標準卸価格表!P36="","",全国標準卸価格表!P36)</f>
        <v>05539803</v>
      </c>
      <c r="Q36" s="428">
        <f>IF(全国標準卸価格表!Q36="","",ROUND(全国標準卸価格表!Q36*入力!$D$45%,-入力!$D$39))</f>
        <v>15100</v>
      </c>
      <c r="R36" s="407" t="str">
        <f>IF(全国標準卸価格表!R36="","",全国標準卸価格表!R36)</f>
        <v/>
      </c>
      <c r="S36" s="402" t="str">
        <f>IF(全国標準卸価格表!S36="","",全国標準卸価格表!S36)</f>
        <v/>
      </c>
      <c r="T36" s="288" t="str">
        <f>IF(全国標準卸価格表!T36="","",全国標準卸価格表!T36)</f>
        <v/>
      </c>
      <c r="U36" s="428" t="str">
        <f>IF(全国標準卸価格表!U36="","",ROUND(全国標準卸価格表!U36*入力!$D$46%,-入力!$D$39))</f>
        <v/>
      </c>
      <c r="V36" s="407" t="str">
        <f>IF(全国標準卸価格表!V36="","",全国標準卸価格表!V36)</f>
        <v/>
      </c>
      <c r="W36" s="326" t="str">
        <f>IF(全国標準卸価格表!W36="","",全国標準卸価格表!W36)</f>
        <v/>
      </c>
      <c r="X36" s="24"/>
      <c r="Y36" s="280" t="str">
        <f>IF(全国標準卸価格表!Y36="","",全国標準卸価格表!Y36)</f>
        <v/>
      </c>
      <c r="Z36" s="159">
        <f>IF(全国標準卸価格表!Z36="","",全国標準卸価格表!Z36)</f>
        <v>70</v>
      </c>
      <c r="AA36" s="102" t="str">
        <f>IF(全国標準卸価格表!AA36="","",全国標準卸価格表!AA36)</f>
        <v>265/70R17 115Q</v>
      </c>
      <c r="AB36" s="258" t="str">
        <f>IF(全国標準卸価格表!AB36="","",全国標準卸価格表!AB36)</f>
        <v>05509376</v>
      </c>
      <c r="AC36" s="131">
        <f>IF(全国標準卸価格表!AC36="","",ROUND(全国標準卸価格表!AC36*入力!$D$47%,-入力!$D$39))</f>
        <v>35400</v>
      </c>
      <c r="AD36" s="131" t="str">
        <f>IF(全国標準卸価格表!AD36="","",全国標準卸価格表!AD36)</f>
        <v/>
      </c>
      <c r="AE36" s="218" t="str">
        <f>IF(全国標準卸価格表!AE36="","",全国標準卸価格表!AE36)</f>
        <v/>
      </c>
      <c r="AF36" s="39"/>
      <c r="AG36" s="310" t="str">
        <f>IF(全国標準卸価格表!AG36="","",全国標準卸価格表!AG36)</f>
        <v/>
      </c>
      <c r="AH36" s="75" t="str">
        <f>IF(全国標準卸価格表!AH36="","",全国標準卸価格表!AH36)</f>
        <v/>
      </c>
      <c r="AI36" s="103" t="str">
        <f>IF(全国標準卸価格表!AI36="","",全国標準卸価格表!AI36)</f>
        <v>155/80R13 90/89N</v>
      </c>
      <c r="AJ36" s="518" t="str">
        <f>IF(全国標準卸価格表!AJ36="","",全国標準卸価格表!AJ36)</f>
        <v>10A09835</v>
      </c>
      <c r="AK36" s="172">
        <f>IF(全国標準卸価格表!AK36="","",ROUND(全国標準卸価格表!AK36*入力!$D$48%,-入力!$D$39))</f>
        <v>16800</v>
      </c>
      <c r="AL36" s="172" t="str">
        <f>IF(全国標準卸価格表!AL36="","",全国標準卸価格表!AL36)</f>
        <v/>
      </c>
      <c r="AM36" s="213" t="str">
        <f>IF(全国標準卸価格表!AM36="","",全国標準卸価格表!AM36)</f>
        <v/>
      </c>
      <c r="AN36" s="35"/>
      <c r="AO36" s="35"/>
      <c r="AP36" s="35"/>
      <c r="AQ36" s="35"/>
      <c r="AR36" s="35"/>
      <c r="AS36" s="35"/>
    </row>
    <row r="37" spans="1:45" ht="26.1" customHeight="1">
      <c r="A37" s="221" t="str">
        <f>IF(全国標準卸価格表!A37="","",全国標準卸価格表!A37)</f>
        <v/>
      </c>
      <c r="B37" s="143" t="str">
        <f>IF(全国標準卸価格表!B37="","",全国標準卸価格表!B37)</f>
        <v/>
      </c>
      <c r="C37" s="101" t="str">
        <f>IF(全国標準卸価格表!C37="","",全国標準卸価格表!C37)</f>
        <v>245/45R17 99Q</v>
      </c>
      <c r="D37" s="255" t="str">
        <f>IF(全国標準卸価格表!D37="","",全国標準卸価格表!D37)</f>
        <v>05539851</v>
      </c>
      <c r="E37" s="429">
        <f>IF(全国標準卸価格表!E37="","",ROUND(全国標準卸価格表!E37*入力!$D$45%,-入力!$D$39))</f>
        <v>59200</v>
      </c>
      <c r="F37" s="393" t="str">
        <f>IF(全国標準卸価格表!F37="","",全国標準卸価格表!F37)</f>
        <v>XL</v>
      </c>
      <c r="G37" s="115" t="str">
        <f>IF(全国標準卸価格表!G37="","",全国標準卸価格表!G37)</f>
        <v/>
      </c>
      <c r="H37" s="189" t="str">
        <f>IF(全国標準卸価格表!H37="","",全国標準卸価格表!H37)</f>
        <v/>
      </c>
      <c r="I37" s="425" t="str">
        <f>IF(全国標準卸価格表!I37="","",ROUND(全国標準卸価格表!I37*入力!$D$46%,-入力!$D$39))</f>
        <v/>
      </c>
      <c r="J37" s="133" t="str">
        <f>IF(全国標準卸価格表!J37="","",全国標準卸価格表!J37)</f>
        <v/>
      </c>
      <c r="K37" s="217" t="str">
        <f>IF(全国標準卸価格表!K37="","",全国標準卸価格表!K37)</f>
        <v/>
      </c>
      <c r="L37" s="49"/>
      <c r="M37" s="86"/>
      <c r="N37" s="64"/>
      <c r="O37" s="170"/>
      <c r="P37" s="170"/>
      <c r="Q37" s="170"/>
      <c r="R37" s="170"/>
      <c r="S37" s="170"/>
      <c r="T37" s="171"/>
      <c r="U37" s="65"/>
      <c r="V37" s="65"/>
      <c r="W37" s="173" t="s">
        <v>348</v>
      </c>
      <c r="X37" s="24"/>
      <c r="Y37" s="274">
        <f>IF(全国標準卸価格表!Y37="","",全国標準卸価格表!Y37)</f>
        <v>16</v>
      </c>
      <c r="Z37" s="159">
        <f>IF(全国標準卸価格表!Z37="","",全国標準卸価格表!Z37)</f>
        <v>65</v>
      </c>
      <c r="AA37" s="104" t="str">
        <f>IF(全国標準卸価格表!AA37="","",全国標準卸価格表!AA37)</f>
        <v>215/65R16 98Q</v>
      </c>
      <c r="AB37" s="348" t="str">
        <f>IF(全国標準卸価格表!AB37="","",全国標準卸価格表!AB37)</f>
        <v>05509372</v>
      </c>
      <c r="AC37" s="129">
        <f>IF(全国標準卸価格表!AC37="","",ROUND(全国標準卸価格表!AC37*入力!$D$47%,-入力!$D$39))</f>
        <v>26100</v>
      </c>
      <c r="AD37" s="129" t="str">
        <f>IF(全国標準卸価格表!AD37="","",全国標準卸価格表!AD37)</f>
        <v/>
      </c>
      <c r="AE37" s="489" t="str">
        <f>IF(全国標準卸価格表!AE37="","",全国標準卸価格表!AE37)</f>
        <v/>
      </c>
      <c r="AF37" s="42"/>
      <c r="AG37" s="310" t="str">
        <f>IF(全国標準卸価格表!AG37="","",全国標準卸価格表!AG37)</f>
        <v/>
      </c>
      <c r="AH37" s="75" t="str">
        <f>IF(全国標準卸価格表!AH37="","",全国標準卸価格表!AH37)</f>
        <v/>
      </c>
      <c r="AI37" s="103" t="str">
        <f>IF(全国標準卸価格表!AI37="","",全国標準卸価格表!AI37)</f>
        <v>165/80R13 90/88N</v>
      </c>
      <c r="AJ37" s="518" t="str">
        <f>IF(全国標準卸価格表!AJ37="","",全国標準卸価格表!AJ37)</f>
        <v>10A09840</v>
      </c>
      <c r="AK37" s="172">
        <f>IF(全国標準卸価格表!AK37="","",ROUND(全国標準卸価格表!AK37*入力!$D$48%,-入力!$D$39))</f>
        <v>17300</v>
      </c>
      <c r="AL37" s="172" t="str">
        <f>IF(全国標準卸価格表!AL37="","",全国標準卸価格表!AL37)</f>
        <v/>
      </c>
      <c r="AM37" s="213" t="str">
        <f>IF(全国標準卸価格表!AM37="","",全国標準卸価格表!AM37)</f>
        <v/>
      </c>
      <c r="AN37" s="35"/>
      <c r="AO37" s="35"/>
      <c r="AP37" s="35"/>
      <c r="AQ37" s="35"/>
      <c r="AR37" s="35"/>
      <c r="AS37" s="35"/>
    </row>
    <row r="38" spans="1:45" ht="26.1" customHeight="1">
      <c r="A38" s="221" t="str">
        <f>IF(全国標準卸価格表!A38="","",全国標準卸価格表!A38)</f>
        <v/>
      </c>
      <c r="B38" s="142">
        <f>IF(全国標準卸価格表!B38="","",全国標準卸価格表!B38)</f>
        <v>50</v>
      </c>
      <c r="C38" s="102" t="str">
        <f>IF(全国標準卸価格表!C38="","",全国標準卸価格表!C38)</f>
        <v>205/50R17 93Q</v>
      </c>
      <c r="D38" s="253" t="str">
        <f>IF(全国標準卸価格表!D38="","",全国標準卸価格表!D38)</f>
        <v>05539845</v>
      </c>
      <c r="E38" s="427">
        <f>IF(全国標準卸価格表!E38="","",ROUND(全国標準卸価格表!E38*入力!$D$45%,-入力!$D$39))</f>
        <v>46600</v>
      </c>
      <c r="F38" s="394" t="str">
        <f>IF(全国標準卸価格表!F38="","",全国標準卸価格表!F38)</f>
        <v>XL</v>
      </c>
      <c r="G38" s="397" t="str">
        <f>IF(全国標準卸価格表!G38="","",全国標準卸価格表!G38)</f>
        <v/>
      </c>
      <c r="H38" s="197" t="str">
        <f>IF(全国標準卸価格表!H38="","",全国標準卸価格表!H38)</f>
        <v/>
      </c>
      <c r="I38" s="427" t="str">
        <f>IF(全国標準卸価格表!I38="","",ROUND(全国標準卸価格表!I38*入力!$D$46%,-入力!$D$39))</f>
        <v/>
      </c>
      <c r="J38" s="394" t="str">
        <f>IF(全国標準卸価格表!J38="","",全国標準卸価格表!J38)</f>
        <v/>
      </c>
      <c r="K38" s="404" t="str">
        <f>IF(全国標準卸価格表!K38="","",全国標準卸価格表!K38)</f>
        <v/>
      </c>
      <c r="L38" s="49"/>
      <c r="M38" s="86"/>
      <c r="N38" s="24"/>
      <c r="O38" s="170"/>
      <c r="P38" s="170"/>
      <c r="Q38" s="170"/>
      <c r="R38" s="170"/>
      <c r="S38" s="170"/>
      <c r="T38" s="171"/>
      <c r="U38" s="173"/>
      <c r="V38" s="173"/>
      <c r="W38" s="72"/>
      <c r="X38" s="24"/>
      <c r="Y38" s="283" t="str">
        <f>IF(全国標準卸価格表!Y38="","",全国標準卸価格表!Y38)</f>
        <v/>
      </c>
      <c r="Z38" s="159">
        <f>IF(全国標準卸価格表!Z38="","",全国標準卸価格表!Z38)</f>
        <v>70</v>
      </c>
      <c r="AA38" s="102" t="str">
        <f>IF(全国標準卸価格表!AA38="","",全国標準卸価格表!AA38)</f>
        <v>215/70R16 100Q</v>
      </c>
      <c r="AB38" s="253" t="str">
        <f>IF(全国標準卸価格表!AB38="","",全国標準卸価格表!AB38)</f>
        <v>05509362</v>
      </c>
      <c r="AC38" s="129">
        <f>IF(全国標準卸価格表!AC38="","",ROUND(全国標準卸価格表!AC38*入力!$D$47%,-入力!$D$39))</f>
        <v>25700</v>
      </c>
      <c r="AD38" s="129" t="str">
        <f>IF(全国標準卸価格表!AD38="","",全国標準卸価格表!AD38)</f>
        <v/>
      </c>
      <c r="AE38" s="218" t="str">
        <f>IF(全国標準卸価格表!AE38="","",全国標準卸価格表!AE38)</f>
        <v/>
      </c>
      <c r="AF38" s="42"/>
      <c r="AG38" s="310" t="str">
        <f>IF(全国標準卸価格表!AG38="","",全国標準卸価格表!AG38)</f>
        <v/>
      </c>
      <c r="AH38" s="177" t="str">
        <f>IF(全国標準卸価格表!AH38="","",全国標準卸価格表!AH38)</f>
        <v/>
      </c>
      <c r="AI38" s="103" t="str">
        <f>IF(全国標準卸価格表!AI38="","",全国標準卸価格表!AI38)</f>
        <v>165/80R13 94/93N</v>
      </c>
      <c r="AJ38" s="518" t="str">
        <f>IF(全国標準卸価格表!AJ38="","",全国標準卸価格表!AJ38)</f>
        <v>10A09845</v>
      </c>
      <c r="AK38" s="172">
        <f>IF(全国標準卸価格表!AK38="","",ROUND(全国標準卸価格表!AK38*入力!$D$48%,-入力!$D$39))</f>
        <v>18400</v>
      </c>
      <c r="AL38" s="172" t="str">
        <f>IF(全国標準卸価格表!AL38="","",全国標準卸価格表!AL38)</f>
        <v/>
      </c>
      <c r="AM38" s="213" t="str">
        <f>IF(全国標準卸価格表!AM38="","",全国標準卸価格表!AM38)</f>
        <v/>
      </c>
      <c r="AN38" s="43"/>
      <c r="AO38" s="43"/>
      <c r="AP38" s="43"/>
      <c r="AQ38" s="43"/>
      <c r="AR38" s="43"/>
      <c r="AS38" s="43"/>
    </row>
    <row r="39" spans="1:45" ht="26.1" customHeight="1">
      <c r="A39" s="221" t="str">
        <f>IF(全国標準卸価格表!A39="","",全国標準卸価格表!A39)</f>
        <v/>
      </c>
      <c r="B39" s="144" t="str">
        <f>IF(全国標準卸価格表!B39="","",全国標準卸価格表!B39)</f>
        <v/>
      </c>
      <c r="C39" s="103" t="str">
        <f>IF(全国標準卸価格表!C39="","",全国標準卸価格表!C39)</f>
        <v>215/50R17 91Q</v>
      </c>
      <c r="D39" s="254" t="str">
        <f>IF(全国標準卸価格表!D39="","",全国標準卸価格表!D39)</f>
        <v>05539846</v>
      </c>
      <c r="E39" s="424">
        <f>IF(全国標準卸価格表!E39="","",ROUND(全国標準卸価格表!E39*入力!$D$45%,-入力!$D$39))</f>
        <v>51300</v>
      </c>
      <c r="F39" s="354" t="str">
        <f>IF(全国標準卸価格表!F39="","",全国標準卸価格表!F39)</f>
        <v/>
      </c>
      <c r="G39" s="117" t="str">
        <f>IF(全国標準卸価格表!G39="","",全国標準卸価格表!G39)</f>
        <v/>
      </c>
      <c r="H39" s="188" t="str">
        <f>IF(全国標準卸価格表!H39="","",全国標準卸価格表!H39)</f>
        <v>05539708</v>
      </c>
      <c r="I39" s="496">
        <f>IF(全国標準卸価格表!I39="","",ROUND(全国標準卸価格表!I39*入力!$D$46%,-入力!$D$39))</f>
        <v>50200</v>
      </c>
      <c r="J39" s="96" t="str">
        <f>IF(全国標準卸価格表!J39="","",全国標準卸価格表!J39)</f>
        <v/>
      </c>
      <c r="K39" s="213" t="str">
        <f>IF(全国標準卸価格表!K39="","",全国標準卸価格表!K39)</f>
        <v>★</v>
      </c>
      <c r="L39" s="49"/>
      <c r="M39" s="86"/>
      <c r="N39" s="24"/>
      <c r="O39" s="170"/>
      <c r="P39" s="170"/>
      <c r="Q39" s="170"/>
      <c r="R39" s="170"/>
      <c r="S39" s="170"/>
      <c r="T39" s="171"/>
      <c r="U39" s="173"/>
      <c r="V39" s="173"/>
      <c r="W39" s="172"/>
      <c r="X39" s="24"/>
      <c r="Y39" s="283" t="str">
        <f>IF(全国標準卸価格表!Y39="","",全国標準卸価格表!Y39)</f>
        <v/>
      </c>
      <c r="Z39" s="163" t="str">
        <f>IF(全国標準卸価格表!Z39="","",全国標準卸価格表!Z39)</f>
        <v/>
      </c>
      <c r="AA39" s="103" t="str">
        <f>IF(全国標準卸価格表!AA39="","",全国標準卸価格表!AA39)</f>
        <v>225/70R16 103Q</v>
      </c>
      <c r="AB39" s="254" t="str">
        <f>IF(全国標準卸価格表!AB39="","",全国標準卸価格表!AB39)</f>
        <v>05509364</v>
      </c>
      <c r="AC39" s="131">
        <f>IF(全国標準卸価格表!AC39="","",ROUND(全国標準卸価格表!AC39*入力!$D$47%,-入力!$D$39))</f>
        <v>27400</v>
      </c>
      <c r="AD39" s="131" t="str">
        <f>IF(全国標準卸価格表!AD39="","",全国標準卸価格表!AD39)</f>
        <v/>
      </c>
      <c r="AE39" s="216" t="str">
        <f>IF(全国標準卸価格表!AE39="","",全国標準卸価格表!AE39)</f>
        <v/>
      </c>
      <c r="AF39" s="39"/>
      <c r="AG39" s="310" t="str">
        <f>IF(全国標準卸価格表!AG39="","",全国標準卸価格表!AG39)</f>
        <v/>
      </c>
      <c r="AH39" s="175" t="str">
        <f>IF(全国標準卸価格表!AH39="","",全国標準卸価格表!AH39)</f>
        <v/>
      </c>
      <c r="AI39" s="101" t="str">
        <f>IF(全国標準卸価格表!AI39="","",全国標準卸価格表!AI39)</f>
        <v>175/80R13 97/95N</v>
      </c>
      <c r="AJ39" s="514" t="str">
        <f>IF(全国標準卸価格表!AJ39="","",全国標準卸価格表!AJ39)</f>
        <v>10A09850</v>
      </c>
      <c r="AK39" s="191">
        <f>IF(全国標準卸価格表!AK39="","",ROUND(全国標準卸価格表!AK39*入力!$D$48%,-入力!$D$39))</f>
        <v>20700</v>
      </c>
      <c r="AL39" s="191" t="str">
        <f>IF(全国標準卸価格表!AL39="","",全国標準卸価格表!AL39)</f>
        <v/>
      </c>
      <c r="AM39" s="217" t="str">
        <f>IF(全国標準卸価格表!AM39="","",全国標準卸価格表!AM39)</f>
        <v/>
      </c>
      <c r="AN39" s="35"/>
      <c r="AO39" s="35"/>
      <c r="AP39" s="35"/>
      <c r="AQ39" s="35"/>
      <c r="AR39" s="44"/>
      <c r="AS39" s="35"/>
    </row>
    <row r="40" spans="1:45" ht="26.1" customHeight="1">
      <c r="A40" s="221" t="str">
        <f>IF(全国標準卸価格表!A40="","",全国標準卸価格表!A40)</f>
        <v/>
      </c>
      <c r="B40" s="144" t="str">
        <f>IF(全国標準卸価格表!B40="","",全国標準卸価格表!B40)</f>
        <v/>
      </c>
      <c r="C40" s="101" t="str">
        <f>IF(全国標準卸価格表!C40="","",全国標準卸価格表!C40)</f>
        <v>225/50R17 94Q</v>
      </c>
      <c r="D40" s="255" t="str">
        <f>IF(全国標準卸価格表!D40="","",全国標準卸価格表!D40)</f>
        <v>05539847</v>
      </c>
      <c r="E40" s="429">
        <f>IF(全国標準卸価格表!E40="","",ROUND(全国標準卸価格表!E40*入力!$D$45%,-入力!$D$39))</f>
        <v>54200</v>
      </c>
      <c r="F40" s="393" t="str">
        <f>IF(全国標準卸価格表!F40="","",全国標準卸価格表!F40)</f>
        <v/>
      </c>
      <c r="G40" s="115" t="str">
        <f>IF(全国標準卸価格表!G40="","",全国標準卸価格表!G40)</f>
        <v/>
      </c>
      <c r="H40" s="189" t="str">
        <f>IF(全国標準卸価格表!H40="","",全国標準卸価格表!H40)</f>
        <v/>
      </c>
      <c r="I40" s="425" t="str">
        <f>IF(全国標準卸価格表!I40="","",ROUND(全国標準卸価格表!I40*入力!$D$46%,-入力!$D$39))</f>
        <v/>
      </c>
      <c r="J40" s="133" t="str">
        <f>IF(全国標準卸価格表!J40="","",全国標準卸価格表!J40)</f>
        <v/>
      </c>
      <c r="K40" s="217" t="str">
        <f>IF(全国標準卸価格表!K40="","",全国標準卸価格表!K40)</f>
        <v/>
      </c>
      <c r="L40" s="49"/>
      <c r="M40" s="24"/>
      <c r="N40" s="24"/>
      <c r="O40" s="24"/>
      <c r="P40" s="24"/>
      <c r="Q40" s="24"/>
      <c r="R40" s="24"/>
      <c r="S40" s="24"/>
      <c r="T40" s="24"/>
      <c r="U40" s="87"/>
      <c r="V40" s="87"/>
      <c r="W40" s="72"/>
      <c r="X40" s="24"/>
      <c r="Y40" s="283" t="str">
        <f>IF(全国標準卸価格表!Y40="","",全国標準卸価格表!Y40)</f>
        <v/>
      </c>
      <c r="Z40" s="163" t="str">
        <f>IF(全国標準卸価格表!Z40="","",全国標準卸価格表!Z40)</f>
        <v/>
      </c>
      <c r="AA40" s="103" t="str">
        <f>IF(全国標準卸価格表!AA40="","",全国標準卸価格表!AA40)</f>
        <v>235/70R16 106Q</v>
      </c>
      <c r="AB40" s="254" t="str">
        <f>IF(全国標準卸価格表!AB40="","",全国標準卸価格表!AB40)</f>
        <v>05509366</v>
      </c>
      <c r="AC40" s="131">
        <f>IF(全国標準卸価格表!AC40="","",ROUND(全国標準卸価格表!AC40*入力!$D$47%,-入力!$D$39))</f>
        <v>29500</v>
      </c>
      <c r="AD40" s="131" t="str">
        <f>IF(全国標準卸価格表!AD40="","",全国標準卸価格表!AD40)</f>
        <v/>
      </c>
      <c r="AE40" s="216" t="str">
        <f>IF(全国標準卸価格表!AE40="","",全国標準卸価格表!AE40)</f>
        <v/>
      </c>
      <c r="AF40" s="39"/>
      <c r="AG40" s="316">
        <f>IF(全国標準卸価格表!AG40="","",全国標準卸価格表!AG40)</f>
        <v>12.5</v>
      </c>
      <c r="AH40" s="140">
        <f>IF(全国標準卸価格表!AH40="","",全国標準卸価格表!AH40)</f>
        <v>50</v>
      </c>
      <c r="AI40" s="104" t="str">
        <f>IF(全国標準卸価格表!AI40="","",全国標準卸価格表!AI40)</f>
        <v>225/50R12.5 98L</v>
      </c>
      <c r="AJ40" s="521" t="str">
        <f>IF(全国標準卸価格表!AJ40="","",全国標準卸価格表!AJ40)</f>
        <v>10A09780</v>
      </c>
      <c r="AK40" s="202">
        <f>IF(全国標準卸価格表!AK40="","",ROUND(全国標準卸価格表!AK40*入力!$D$48%,-入力!$D$39))</f>
        <v>23300</v>
      </c>
      <c r="AL40" s="202" t="str">
        <f>IF(全国標準卸価格表!AL40="","",全国標準卸価格表!AL40)</f>
        <v/>
      </c>
      <c r="AM40" s="324" t="str">
        <f>IF(全国標準卸価格表!AM40="","",全国標準卸価格表!AM40)</f>
        <v/>
      </c>
      <c r="AN40" s="35"/>
      <c r="AO40" s="35"/>
      <c r="AP40" s="35"/>
      <c r="AQ40" s="35"/>
      <c r="AR40" s="44"/>
      <c r="AS40" s="35"/>
    </row>
    <row r="41" spans="1:45" ht="26.1" customHeight="1">
      <c r="A41" s="221" t="str">
        <f>IF(全国標準卸価格表!A41="","",全国標準卸価格表!A41)</f>
        <v/>
      </c>
      <c r="B41" s="142">
        <f>IF(全国標準卸価格表!B41="","",全国標準卸価格表!B41)</f>
        <v>55</v>
      </c>
      <c r="C41" s="102" t="s">
        <v>372</v>
      </c>
      <c r="D41" s="253" t="str">
        <f>IF(全国標準卸価格表!D41="","",全国標準卸価格表!D41)</f>
        <v>05539875</v>
      </c>
      <c r="E41" s="427">
        <f>IF(全国標準卸価格表!E41="","",ROUND(全国標準卸価格表!E41*入力!$D$45%,-入力!$D$39))</f>
        <v>47800</v>
      </c>
      <c r="F41" s="394" t="s">
        <v>89</v>
      </c>
      <c r="G41" s="113" t="str">
        <f>IF(全国標準卸価格表!G41="","",全国標準卸価格表!G41)</f>
        <v/>
      </c>
      <c r="H41" s="197" t="str">
        <f>IF(全国標準卸価格表!H41="","",全国標準卸価格表!H41)</f>
        <v/>
      </c>
      <c r="I41" s="426" t="str">
        <f>IF(全国標準卸価格表!I41="","",ROUND(全国標準卸価格表!I41*入力!$D$46%,-入力!$D$39))</f>
        <v/>
      </c>
      <c r="J41" s="130" t="str">
        <f>IF(全国標準卸価格表!J41="","",全国標準卸価格表!J41)</f>
        <v/>
      </c>
      <c r="K41" s="214" t="str">
        <f>IF(全国標準卸価格表!K41="","",全国標準卸価格表!K41)</f>
        <v/>
      </c>
      <c r="L41" s="49"/>
      <c r="M41" s="24"/>
      <c r="N41" s="24"/>
      <c r="O41" s="24"/>
      <c r="P41" s="24"/>
      <c r="Q41" s="24"/>
      <c r="R41" s="24"/>
      <c r="S41" s="24"/>
      <c r="T41" s="24"/>
      <c r="U41" s="87"/>
      <c r="V41" s="87"/>
      <c r="W41" s="72"/>
      <c r="X41" s="24"/>
      <c r="Y41" s="283" t="str">
        <f>IF(全国標準卸価格表!Y41="","",全国標準卸価格表!Y41)</f>
        <v/>
      </c>
      <c r="Z41" s="163" t="str">
        <f>IF(全国標準卸価格表!Z41="","",全国標準卸価格表!Z41)</f>
        <v/>
      </c>
      <c r="AA41" s="103" t="str">
        <f>IF(全国標準卸価格表!AA41="","",全国標準卸価格表!AA41)</f>
        <v>245/70R16 107Q</v>
      </c>
      <c r="AB41" s="254" t="str">
        <f>IF(全国標準卸価格表!AB41="","",全国標準卸価格表!AB41)</f>
        <v>05509368</v>
      </c>
      <c r="AC41" s="131">
        <f>IF(全国標準卸価格表!AC41="","",ROUND(全国標準卸価格表!AC41*入力!$D$47%,-入力!$D$39))</f>
        <v>31700</v>
      </c>
      <c r="AD41" s="131" t="str">
        <f>IF(全国標準卸価格表!AD41="","",全国標準卸価格表!AD41)</f>
        <v/>
      </c>
      <c r="AE41" s="216" t="str">
        <f>IF(全国標準卸価格表!AE41="","",全国標準卸価格表!AE41)</f>
        <v/>
      </c>
      <c r="AF41" s="39"/>
      <c r="AG41" s="307">
        <f>IF(全国標準卸価格表!AG41="","",全国標準卸価格表!AG41)</f>
        <v>12</v>
      </c>
      <c r="AH41" s="142">
        <f>IF(全国標準卸価格表!AH41="","",全国標準卸価格表!AH41)</f>
        <v>80</v>
      </c>
      <c r="AI41" s="102" t="str">
        <f>IF(全国標準卸価格表!AI41="","",全国標準卸価格表!AI41)</f>
        <v>145/80R12 80/78N</v>
      </c>
      <c r="AJ41" s="517" t="str">
        <f>IF(全国標準卸価格表!AJ41="","",全国標準卸価格表!AJ41)</f>
        <v>10A09800</v>
      </c>
      <c r="AK41" s="193">
        <f>IF(全国標準卸価格表!AK41="","",ROUND(全国標準卸価格表!AK41*入力!$D$48%,-入力!$D$39))</f>
        <v>10600</v>
      </c>
      <c r="AL41" s="193" t="str">
        <f>IF(全国標準卸価格表!AL41="","",全国標準卸価格表!AL41)</f>
        <v/>
      </c>
      <c r="AM41" s="214" t="str">
        <f>IF(全国標準卸価格表!AM41="","",全国標準卸価格表!AM41)</f>
        <v/>
      </c>
      <c r="AN41" s="35"/>
      <c r="AO41" s="35"/>
      <c r="AP41" s="35"/>
      <c r="AQ41" s="35"/>
      <c r="AR41" s="35"/>
      <c r="AS41" s="77"/>
    </row>
    <row r="42" spans="1:45" ht="26.1" customHeight="1">
      <c r="A42" s="221" t="str">
        <f>IF(全国標準卸価格表!A42="","",全国標準卸価格表!A42)</f>
        <v/>
      </c>
      <c r="B42" s="144" t="str">
        <f>IF(全国標準卸価格表!B42="","",全国標準卸価格表!B42)</f>
        <v/>
      </c>
      <c r="C42" s="103" t="str">
        <f>IF(全国標準卸価格表!C42="","",全国標準卸価格表!C42)</f>
        <v>215/55R17 94Q</v>
      </c>
      <c r="D42" s="254" t="str">
        <f>IF(全国標準卸価格表!D42="","",全国標準卸価格表!D42)</f>
        <v>05539843</v>
      </c>
      <c r="E42" s="424">
        <f>IF(全国標準卸価格表!E42="","",ROUND(全国標準卸価格表!E42*入力!$D$45%,-入力!$D$39))</f>
        <v>49600</v>
      </c>
      <c r="F42" s="354" t="str">
        <f>IF(全国標準卸価格表!F42="","",全国標準卸価格表!F42)</f>
        <v/>
      </c>
      <c r="G42" s="117" t="str">
        <f>IF(全国標準卸価格表!G42="","",全国標準卸価格表!G42)</f>
        <v/>
      </c>
      <c r="H42" s="188" t="str">
        <f>IF(全国標準卸価格表!H42="","",全国標準卸価格表!H42)</f>
        <v>05539702</v>
      </c>
      <c r="I42" s="424">
        <f>IF(全国標準卸価格表!I42="","",ROUND(全国標準卸価格表!I42*入力!$D$46%,-入力!$D$39))</f>
        <v>48300</v>
      </c>
      <c r="J42" s="354" t="str">
        <f>IF(全国標準卸価格表!J42="","",全国標準卸価格表!J42)</f>
        <v/>
      </c>
      <c r="K42" s="213" t="str">
        <f>IF(全国標準卸価格表!K42="","",全国標準卸価格表!K42)</f>
        <v>★</v>
      </c>
      <c r="L42" s="49"/>
      <c r="M42" s="24"/>
      <c r="N42" s="24"/>
      <c r="O42" s="24"/>
      <c r="P42" s="24"/>
      <c r="Q42" s="24"/>
      <c r="R42" s="24"/>
      <c r="S42" s="24"/>
      <c r="T42" s="24"/>
      <c r="U42" s="87"/>
      <c r="V42" s="87"/>
      <c r="W42" s="72"/>
      <c r="X42" s="24"/>
      <c r="Y42" s="283" t="str">
        <f>IF(全国標準卸価格表!Y42="","",全国標準卸価格表!Y42)</f>
        <v/>
      </c>
      <c r="Z42" s="163" t="str">
        <f>IF(全国標準卸価格表!Z42="","",全国標準卸価格表!Z42)</f>
        <v/>
      </c>
      <c r="AA42" s="103" t="str">
        <f>IF(全国標準卸価格表!AA42="","",全国標準卸価格表!AA42)</f>
        <v>265/70R16 112Q</v>
      </c>
      <c r="AB42" s="254" t="str">
        <f>IF(全国標準卸価格表!AB42="","",全国標準卸価格表!AB42)</f>
        <v>05509370</v>
      </c>
      <c r="AC42" s="131">
        <f>IF(全国標準卸価格表!AC42="","",ROUND(全国標準卸価格表!AC42*入力!$D$47%,-入力!$D$39))</f>
        <v>32600</v>
      </c>
      <c r="AD42" s="131" t="str">
        <f>IF(全国標準卸価格表!AD42="","",全国標準卸価格表!AD42)</f>
        <v/>
      </c>
      <c r="AE42" s="216" t="str">
        <f>IF(全国標準卸価格表!AE42="","",全国標準卸価格表!AE42)</f>
        <v/>
      </c>
      <c r="AF42" s="39"/>
      <c r="AG42" s="309" t="str">
        <f>IF(全国標準卸価格表!AG42="","",全国標準卸価格表!AG42)</f>
        <v/>
      </c>
      <c r="AH42" s="157" t="str">
        <f>IF(全国標準卸価格表!AH42="","",全国標準卸価格表!AH42)</f>
        <v/>
      </c>
      <c r="AI42" s="103" t="str">
        <f>IF(全国標準卸価格表!AI42="","",全国標準卸価格表!AI42)</f>
        <v>145/80R12 86/84N</v>
      </c>
      <c r="AJ42" s="518" t="str">
        <f>IF(全国標準卸価格表!AJ42="","",全国標準卸価格表!AJ42)</f>
        <v>10A09805</v>
      </c>
      <c r="AK42" s="172">
        <f>IF(全国標準卸価格表!AK42="","",ROUND(全国標準卸価格表!AK42*入力!$D$48%,-入力!$D$39))</f>
        <v>13400</v>
      </c>
      <c r="AL42" s="172" t="str">
        <f>IF(全国標準卸価格表!AL42="","",全国標準卸価格表!AL42)</f>
        <v/>
      </c>
      <c r="AM42" s="213" t="str">
        <f>IF(全国標準卸価格表!AM42="","",全国標準卸価格表!AM42)</f>
        <v/>
      </c>
      <c r="AN42" s="35"/>
      <c r="AO42" s="35"/>
      <c r="AP42" s="35"/>
      <c r="AQ42" s="35"/>
      <c r="AR42" s="35"/>
      <c r="AS42" s="77"/>
    </row>
    <row r="43" spans="1:45" ht="26.1" customHeight="1">
      <c r="A43" s="221" t="str">
        <f>IF(全国標準卸価格表!A43="","",全国標準卸価格表!A43)</f>
        <v/>
      </c>
      <c r="B43" s="145" t="str">
        <f>IF(全国標準卸価格表!B43="","",全国標準卸価格表!B43)</f>
        <v/>
      </c>
      <c r="C43" s="101" t="str">
        <f>IF(全国標準卸価格表!C43="","",全国標準卸価格表!C43)</f>
        <v>225/55R17 97Q</v>
      </c>
      <c r="D43" s="255" t="str">
        <f>IF(全国標準卸価格表!D43="","",全国標準卸価格表!D43)</f>
        <v>05539844</v>
      </c>
      <c r="E43" s="429">
        <f>IF(全国標準卸価格表!E43="","",ROUND(全国標準卸価格表!E43*入力!$D$45%,-入力!$D$39))</f>
        <v>51800</v>
      </c>
      <c r="F43" s="393" t="str">
        <f>IF(全国標準卸価格表!F43="","",全国標準卸価格表!F43)</f>
        <v/>
      </c>
      <c r="G43" s="396" t="str">
        <f>IF(全国標準卸価格表!G43="","",全国標準卸価格表!G43)</f>
        <v/>
      </c>
      <c r="H43" s="189" t="str">
        <f>IF(全国標準卸価格表!H43="","",全国標準卸価格表!H43)</f>
        <v>05539704</v>
      </c>
      <c r="I43" s="429">
        <f>IF(全国標準卸価格表!I43="","",ROUND(全国標準卸価格表!I43*入力!$D$46%,-入力!$D$39))</f>
        <v>50400</v>
      </c>
      <c r="J43" s="393" t="str">
        <f>IF(全国標準卸価格表!J43="","",全国標準卸価格表!J43)</f>
        <v/>
      </c>
      <c r="K43" s="217" t="str">
        <f>IF(全国標準卸価格表!K43="","",全国標準卸価格表!K43)</f>
        <v>★</v>
      </c>
      <c r="L43" s="49"/>
      <c r="M43" s="24"/>
      <c r="N43" s="24"/>
      <c r="O43" s="24"/>
      <c r="P43" s="24"/>
      <c r="Q43" s="24"/>
      <c r="R43" s="24"/>
      <c r="S43" s="24"/>
      <c r="T43" s="24"/>
      <c r="U43" s="87"/>
      <c r="V43" s="87"/>
      <c r="W43" s="72"/>
      <c r="X43" s="24"/>
      <c r="Y43" s="283" t="str">
        <f>IF(全国標準卸価格表!Y43="","",全国標準卸価格表!Y43)</f>
        <v/>
      </c>
      <c r="Z43" s="164" t="str">
        <f>IF(全国標準卸価格表!Z43="","",全国標準卸価格表!Z43)</f>
        <v/>
      </c>
      <c r="AA43" s="101" t="str">
        <f>IF(全国標準卸価格表!AA43="","",全国標準卸価格表!AA43)</f>
        <v>275/70R16 114Q</v>
      </c>
      <c r="AB43" s="255" t="str">
        <f>IF(全国標準卸価格表!AB43="","",全国標準卸価格表!AB43)</f>
        <v>05509374</v>
      </c>
      <c r="AC43" s="132">
        <f>IF(全国標準卸価格表!AC43="","",ROUND(全国標準卸価格表!AC43*入力!$D$47%,-入力!$D$39))</f>
        <v>34700</v>
      </c>
      <c r="AD43" s="132" t="str">
        <f>IF(全国標準卸価格表!AD43="","",全国標準卸価格表!AD43)</f>
        <v/>
      </c>
      <c r="AE43" s="219" t="str">
        <f>IF(全国標準卸価格表!AE43="","",全国標準卸価格表!AE43)</f>
        <v/>
      </c>
      <c r="AF43" s="39"/>
      <c r="AG43" s="309" t="str">
        <f>IF(全国標準卸価格表!AG43="","",全国標準卸価格表!AG43)</f>
        <v/>
      </c>
      <c r="AH43" s="177" t="str">
        <f>IF(全国標準卸価格表!AH43="","",全国標準卸価格表!AH43)</f>
        <v/>
      </c>
      <c r="AI43" s="103" t="str">
        <f>IF(全国標準卸価格表!AI43="","",全国標準卸価格表!AI43)</f>
        <v>155/80R12 83/81N</v>
      </c>
      <c r="AJ43" s="518" t="str">
        <f>IF(全国標準卸価格表!AJ43="","",全国標準卸価格表!AJ43)</f>
        <v>10A09810</v>
      </c>
      <c r="AK43" s="172">
        <f>IF(全国標準卸価格表!AK43="","",ROUND(全国標準卸価格表!AK43*入力!$D$48%,-入力!$D$39))</f>
        <v>15200</v>
      </c>
      <c r="AL43" s="172" t="str">
        <f>IF(全国標準卸価格表!AL43="","",全国標準卸価格表!AL43)</f>
        <v/>
      </c>
      <c r="AM43" s="213" t="str">
        <f>IF(全国標準卸価格表!AM43="","",全国標準卸価格表!AM43)</f>
        <v/>
      </c>
      <c r="AN43" s="35"/>
      <c r="AO43" s="35"/>
      <c r="AP43" s="35"/>
      <c r="AQ43" s="35"/>
      <c r="AR43" s="35"/>
      <c r="AS43" s="77"/>
    </row>
    <row r="44" spans="1:45" ht="26.1" customHeight="1" thickBot="1">
      <c r="A44" s="221" t="str">
        <f>IF(全国標準卸価格表!A44="","",全国標準卸価格表!A44)</f>
        <v/>
      </c>
      <c r="B44" s="142">
        <f>IF(全国標準卸価格表!B44="","",全国標準卸価格表!B44)</f>
        <v>60</v>
      </c>
      <c r="C44" s="102" t="str">
        <f>IF(全国標準卸価格表!C44="","",全国標準卸価格表!C44)</f>
        <v>195/60R17 90Q</v>
      </c>
      <c r="D44" s="253" t="str">
        <f>IF(全国標準卸価格表!D44="","",全国標準卸価格表!D44)</f>
        <v>05539839</v>
      </c>
      <c r="E44" s="424">
        <f>IF(全国標準卸価格表!E44="","",ROUND(全国標準卸価格表!E44*入力!$D$45%,-入力!$D$39))</f>
        <v>38400</v>
      </c>
      <c r="F44" s="394" t="str">
        <f>IF(全国標準卸価格表!F44="","",全国標準卸価格表!F44)</f>
        <v/>
      </c>
      <c r="G44" s="397" t="str">
        <f>IF(全国標準卸価格表!G44="","",全国標準卸価格表!G44)</f>
        <v/>
      </c>
      <c r="H44" s="188" t="str">
        <f>IF(全国標準卸価格表!H44="","",全国標準卸価格表!H44)</f>
        <v>05539695</v>
      </c>
      <c r="I44" s="424">
        <f>IF(全国標準卸価格表!I44="","",ROUND(全国標準卸価格表!I44*入力!$D$46%,-入力!$D$39))</f>
        <v>37300</v>
      </c>
      <c r="J44" s="354" t="str">
        <f>IF(全国標準卸価格表!J44="","",全国標準卸価格表!J44)</f>
        <v/>
      </c>
      <c r="K44" s="213" t="str">
        <f>IF(全国標準卸価格表!K44="","",全国標準卸価格表!K44)</f>
        <v>★</v>
      </c>
      <c r="L44" s="49"/>
      <c r="M44" s="24"/>
      <c r="N44" s="77"/>
      <c r="O44" s="75"/>
      <c r="P44" s="75"/>
      <c r="Q44" s="75"/>
      <c r="R44" s="75"/>
      <c r="S44" s="75"/>
      <c r="T44" s="76"/>
      <c r="U44" s="65"/>
      <c r="V44" s="65"/>
      <c r="W44" s="65"/>
      <c r="X44" s="24"/>
      <c r="Y44" s="284" t="str">
        <f>IF(全国標準卸価格表!Y44="","",全国標準卸価格表!Y44)</f>
        <v/>
      </c>
      <c r="Z44" s="159">
        <f>IF(全国標準卸価格表!Z44="","",全国標準卸価格表!Z44)</f>
        <v>80</v>
      </c>
      <c r="AA44" s="100" t="str">
        <f>IF(全国標準卸価格表!AA44="","",全国標準卸価格表!AA44)</f>
        <v>175/80R16 91Q</v>
      </c>
      <c r="AB44" s="256" t="str">
        <f>IF(全国標準卸価格表!AB44="","",全国標準卸価格表!AB44)</f>
        <v>05509356</v>
      </c>
      <c r="AC44" s="138">
        <f>IF(全国標準卸価格表!AC44="","",ROUND(全国標準卸価格表!AC44*入力!$D$47%,-入力!$D$39))</f>
        <v>20500</v>
      </c>
      <c r="AD44" s="138" t="str">
        <f>IF(全国標準卸価格表!AD44="","",全国標準卸価格表!AD44)</f>
        <v/>
      </c>
      <c r="AE44" s="488" t="str">
        <f>IF(全国標準卸価格表!AE44="","",全国標準卸価格表!AE44)</f>
        <v/>
      </c>
      <c r="AF44" s="39"/>
      <c r="AG44" s="317" t="str">
        <f>IF(全国標準卸価格表!AG44="","",全国標準卸価格表!AG44)</f>
        <v/>
      </c>
      <c r="AH44" s="327" t="str">
        <f>IF(全国標準卸価格表!AH44="","",全国標準卸価格表!AH44)</f>
        <v/>
      </c>
      <c r="AI44" s="250" t="str">
        <f>IF(全国標準卸価格表!AI44="","",全国標準卸価格表!AI44)</f>
        <v>155/80R12 88/87N</v>
      </c>
      <c r="AJ44" s="513" t="str">
        <f>IF(全国標準卸価格表!AJ44="","",全国標準卸価格表!AJ44)</f>
        <v>10A09815</v>
      </c>
      <c r="AK44" s="325">
        <f>IF(全国標準卸価格表!AK44="","",ROUND(全国標準卸価格表!AK44*入力!$D$48%,-入力!$D$39))</f>
        <v>16200</v>
      </c>
      <c r="AL44" s="325" t="str">
        <f>IF(全国標準卸価格表!AL44="","",全国標準卸価格表!AL44)</f>
        <v/>
      </c>
      <c r="AM44" s="326" t="str">
        <f>IF(全国標準卸価格表!AM44="","",全国標準卸価格表!AM44)</f>
        <v/>
      </c>
      <c r="AN44" s="35"/>
      <c r="AO44" s="35"/>
      <c r="AP44" s="35"/>
      <c r="AQ44" s="44"/>
      <c r="AR44" s="35"/>
      <c r="AS44" s="77"/>
    </row>
    <row r="45" spans="1:45" ht="26.1" customHeight="1">
      <c r="A45" s="222" t="str">
        <f>IF(全国標準卸価格表!A45="","",全国標準卸価格表!A45)</f>
        <v/>
      </c>
      <c r="B45" s="141" t="str">
        <f>IF(全国標準卸価格表!B45="","",全国標準卸価格表!B45)</f>
        <v/>
      </c>
      <c r="C45" s="103" t="str">
        <f>IF(全国標準卸価格表!C45="","",全国標準卸価格表!C45)</f>
        <v>215/60R17 96Q</v>
      </c>
      <c r="D45" s="254" t="str">
        <f>IF(全国標準卸価格表!D45="","",全国標準卸価格表!D45)</f>
        <v>05539840</v>
      </c>
      <c r="E45" s="424">
        <f>IF(全国標準卸価格表!E45="","",ROUND(全国標準卸価格表!E45*入力!$D$45%,-入力!$D$39))</f>
        <v>38300</v>
      </c>
      <c r="F45" s="354" t="str">
        <f>IF(全国標準卸価格表!F45="","",全国標準卸価格表!F45)</f>
        <v/>
      </c>
      <c r="G45" s="395" t="str">
        <f>IF(全国標準卸価格表!G45="","",全国標準卸価格表!G45)</f>
        <v/>
      </c>
      <c r="H45" s="188" t="str">
        <f>IF(全国標準卸価格表!H45="","",全国標準卸価格表!H45)</f>
        <v>05539696</v>
      </c>
      <c r="I45" s="424">
        <f>IF(全国標準卸価格表!I45="","",ROUND(全国標準卸価格表!I45*入力!$D$46%,-入力!$D$39))</f>
        <v>36800</v>
      </c>
      <c r="J45" s="354" t="str">
        <f>IF(全国標準卸価格表!J45="","",全国標準卸価格表!J45)</f>
        <v/>
      </c>
      <c r="K45" s="213" t="str">
        <f>IF(全国標準卸価格表!K45="","",全国標準卸価格表!K45)</f>
        <v>★</v>
      </c>
      <c r="L45" s="49"/>
      <c r="M45" s="24"/>
      <c r="N45" s="77"/>
      <c r="O45" s="75"/>
      <c r="P45" s="75"/>
      <c r="Q45" s="75"/>
      <c r="R45" s="75"/>
      <c r="S45" s="75"/>
      <c r="T45" s="76"/>
      <c r="U45" s="65"/>
      <c r="V45" s="65"/>
      <c r="W45" s="65"/>
      <c r="X45" s="24"/>
      <c r="Y45" s="274">
        <f>IF(全国標準卸価格表!Y45="","",全国標準卸価格表!Y45)</f>
        <v>15</v>
      </c>
      <c r="Z45" s="159">
        <f>IF(全国標準卸価格表!Z45="","",全国標準卸価格表!Z45)</f>
        <v>70</v>
      </c>
      <c r="AA45" s="102" t="str">
        <f>IF(全国標準卸価格表!AA45="","",全国標準卸価格表!AA45)</f>
        <v>205/70R15 96Q</v>
      </c>
      <c r="AB45" s="253" t="str">
        <f>IF(全国標準卸価格表!AB45="","",全国標準卸価格表!AB45)</f>
        <v>05509358</v>
      </c>
      <c r="AC45" s="123">
        <f>IF(全国標準卸価格表!AC45="","",ROUND(全国標準卸価格表!AC45*入力!$D$47%,-入力!$D$39))</f>
        <v>22900</v>
      </c>
      <c r="AD45" s="123" t="str">
        <f>IF(全国標準卸価格表!AD45="","",全国標準卸価格表!AD45)</f>
        <v/>
      </c>
      <c r="AE45" s="228" t="str">
        <f>IF(全国標準卸価格表!AE45="","",全国標準卸価格表!AE45)</f>
        <v/>
      </c>
      <c r="AF45" s="77"/>
      <c r="AG45" s="86"/>
      <c r="AH45" s="99"/>
      <c r="AI45" s="99"/>
      <c r="AJ45" s="99"/>
      <c r="AK45" s="99"/>
      <c r="AL45" s="99"/>
      <c r="AM45" s="173"/>
      <c r="AN45" s="35"/>
      <c r="AO45" s="35"/>
      <c r="AP45" s="35"/>
      <c r="AQ45" s="35"/>
      <c r="AR45" s="35"/>
      <c r="AS45" s="77"/>
    </row>
    <row r="46" spans="1:45" ht="26.1" customHeight="1">
      <c r="A46" s="221" t="str">
        <f>IF(全国標準卸価格表!A46="","",全国標準卸価格表!A46)</f>
        <v/>
      </c>
      <c r="B46" s="145" t="str">
        <f>IF(全国標準卸価格表!B46="","",全国標準卸価格表!B46)</f>
        <v/>
      </c>
      <c r="C46" s="101" t="str">
        <f>IF(全国標準卸価格表!C46="","",全国標準卸価格表!C46)</f>
        <v>225/60R17 99Q</v>
      </c>
      <c r="D46" s="255" t="str">
        <f>IF(全国標準卸価格表!D46="","",全国標準卸価格表!D46)</f>
        <v>05539841</v>
      </c>
      <c r="E46" s="429">
        <f>IF(全国標準卸価格表!E46="","",ROUND(全国標準卸価格表!E46*入力!$D$45%,-入力!$D$39))</f>
        <v>40000</v>
      </c>
      <c r="F46" s="393" t="str">
        <f>IF(全国標準卸価格表!F46="","",全国標準卸価格表!F46)</f>
        <v/>
      </c>
      <c r="G46" s="119" t="str">
        <f>IF(全国標準卸価格表!G46="","",全国標準卸価格表!G46)</f>
        <v/>
      </c>
      <c r="H46" s="189" t="str">
        <f>IF(全国標準卸価格表!H46="","",全国標準卸価格表!H46)</f>
        <v>05539698</v>
      </c>
      <c r="I46" s="429">
        <f>IF(全国標準卸価格表!I46="","",ROUND(全国標準卸価格表!I46*入力!$D$46%,-入力!$D$39))</f>
        <v>38200</v>
      </c>
      <c r="J46" s="393" t="str">
        <f>IF(全国標準卸価格表!J46="","",全国標準卸価格表!J46)</f>
        <v/>
      </c>
      <c r="K46" s="217" t="str">
        <f>IF(全国標準卸価格表!K46="","",全国標準卸価格表!K46)</f>
        <v>★</v>
      </c>
      <c r="L46" s="49"/>
      <c r="M46" s="24"/>
      <c r="N46" s="77"/>
      <c r="O46" s="75"/>
      <c r="P46" s="75"/>
      <c r="Q46" s="75"/>
      <c r="R46" s="75"/>
      <c r="S46" s="75"/>
      <c r="T46" s="76"/>
      <c r="U46" s="70"/>
      <c r="V46" s="70"/>
      <c r="W46" s="67"/>
      <c r="X46" s="24"/>
      <c r="Y46" s="285" t="str">
        <f>IF(全国標準卸価格表!Y46="","",全国標準卸価格表!Y46)</f>
        <v/>
      </c>
      <c r="Z46" s="164" t="str">
        <f>IF(全国標準卸価格表!Z46="","",全国標準卸価格表!Z46)</f>
        <v/>
      </c>
      <c r="AA46" s="101" t="str">
        <f>IF(全国標準卸価格表!AA46="","",全国標準卸価格表!AA46)</f>
        <v>265/70R15 112Q</v>
      </c>
      <c r="AB46" s="255" t="str">
        <f>IF(全国標準卸価格表!AB46="","",全国標準卸価格表!AB46)</f>
        <v>05509360</v>
      </c>
      <c r="AC46" s="132">
        <f>IF(全国標準卸価格表!AC46="","",ROUND(全国標準卸価格表!AC46*入力!$D$47%,-入力!$D$39))</f>
        <v>32100</v>
      </c>
      <c r="AD46" s="132" t="str">
        <f>IF(全国標準卸価格表!AD46="","",全国標準卸価格表!AD46)</f>
        <v/>
      </c>
      <c r="AE46" s="219" t="str">
        <f>IF(全国標準卸価格表!AE46="","",全国標準卸価格表!AE46)</f>
        <v/>
      </c>
      <c r="AF46" s="77"/>
      <c r="AG46" s="86"/>
      <c r="AH46" s="99"/>
      <c r="AI46" s="99"/>
      <c r="AJ46" s="99"/>
      <c r="AK46" s="99"/>
      <c r="AL46" s="99"/>
      <c r="AM46" s="99"/>
      <c r="AN46" s="35"/>
      <c r="AO46" s="35"/>
      <c r="AP46" s="35"/>
      <c r="AQ46" s="35"/>
      <c r="AR46" s="35"/>
      <c r="AS46" s="77"/>
    </row>
    <row r="47" spans="1:45" ht="26.1" customHeight="1">
      <c r="A47" s="223" t="str">
        <f>IF(全国標準卸価格表!A47="","",全国標準卸価格表!A47)</f>
        <v/>
      </c>
      <c r="B47" s="142">
        <f>IF(全国標準卸価格表!B47="","",全国標準卸価格表!B47)</f>
        <v>65</v>
      </c>
      <c r="C47" s="100" t="str">
        <f>IF(全国標準卸価格表!C47="","",全国標準卸価格表!C47)</f>
        <v>215/65R17 99Q</v>
      </c>
      <c r="D47" s="256" t="str">
        <f>IF(全国標準卸価格表!D47="","",全国標準卸価格表!D47)</f>
        <v/>
      </c>
      <c r="E47" s="430" t="str">
        <f>IF(全国標準卸価格表!E47="","",ROUND(全国標準卸価格表!E47*入力!$D$45%,-入力!$D$39))</f>
        <v/>
      </c>
      <c r="F47" s="398" t="str">
        <f>IF(全国標準卸価格表!F47="","",全国標準卸価格表!F47)</f>
        <v/>
      </c>
      <c r="G47" s="399" t="str">
        <f>IF(全国標準卸価格表!G47="","",全国標準卸価格表!G47)</f>
        <v/>
      </c>
      <c r="H47" s="188" t="str">
        <f>IF(全国標準卸価格表!H47="","",全国標準卸価格表!H47)</f>
        <v>05539699</v>
      </c>
      <c r="I47" s="430">
        <f>IF(全国標準卸価格表!I47="","",ROUND(全国標準卸価格表!I47*入力!$D$46%,-入力!$D$39))</f>
        <v>34800</v>
      </c>
      <c r="J47" s="398" t="str">
        <f>IF(全国標準卸価格表!J47="","",全国標準卸価格表!J47)</f>
        <v/>
      </c>
      <c r="K47" s="211" t="str">
        <f>IF(全国標準卸価格表!K47="","",全国標準卸価格表!K47)</f>
        <v/>
      </c>
      <c r="L47" s="49"/>
      <c r="M47" s="24"/>
      <c r="N47" s="77"/>
      <c r="O47" s="75"/>
      <c r="P47" s="75"/>
      <c r="Q47" s="75"/>
      <c r="R47" s="75"/>
      <c r="S47" s="75"/>
      <c r="T47" s="76"/>
      <c r="U47" s="68"/>
      <c r="V47" s="68"/>
      <c r="W47" s="68"/>
      <c r="X47" s="24"/>
      <c r="Y47" s="285" t="str">
        <f>IF(全国標準卸価格表!Y47="","",全国標準卸価格表!Y47)</f>
        <v/>
      </c>
      <c r="Z47" s="159">
        <f>IF(全国標準卸価格表!Z47="","",全国標準卸価格表!Z47)</f>
        <v>80</v>
      </c>
      <c r="AA47" s="102" t="str">
        <f>IF(全国標準卸価格表!AA47="","",全国標準卸価格表!AA47)</f>
        <v>175/80R15 90Q</v>
      </c>
      <c r="AB47" s="253" t="str">
        <f>IF(全国標準卸価格表!AB47="","",全国標準卸価格表!AB47)</f>
        <v>05509350</v>
      </c>
      <c r="AC47" s="129">
        <f>IF(全国標準卸価格表!AC47="","",ROUND(全国標準卸価格表!AC47*入力!$D$47%,-入力!$D$39))</f>
        <v>18600</v>
      </c>
      <c r="AD47" s="129" t="str">
        <f>IF(全国標準卸価格表!AD47="","",全国標準卸価格表!AD47)</f>
        <v/>
      </c>
      <c r="AE47" s="218" t="str">
        <f>IF(全国標準卸価格表!AE47="","",全国標準卸価格表!AE47)</f>
        <v/>
      </c>
      <c r="AF47" s="77"/>
      <c r="AG47" s="86"/>
      <c r="AH47" s="99"/>
      <c r="AI47" s="99"/>
      <c r="AJ47" s="99"/>
      <c r="AK47" s="99"/>
      <c r="AL47" s="99"/>
      <c r="AM47" s="99"/>
      <c r="AN47" s="35"/>
      <c r="AO47" s="35"/>
      <c r="AP47" s="35"/>
      <c r="AQ47" s="35"/>
      <c r="AR47" s="35"/>
      <c r="AS47" s="77"/>
    </row>
    <row r="48" spans="1:45" ht="26.1" customHeight="1">
      <c r="A48" s="210">
        <f>IF(全国標準卸価格表!A48="","",全国標準卸価格表!A48)</f>
        <v>16</v>
      </c>
      <c r="B48" s="140">
        <f>IF(全国標準卸価格表!B48="","",全国標準卸価格表!B48)</f>
        <v>45</v>
      </c>
      <c r="C48" s="100" t="str">
        <f>IF(全国標準卸価格表!C48="","",全国標準卸価格表!C48)</f>
        <v>195/45R16 80Q</v>
      </c>
      <c r="D48" s="256" t="str">
        <f>IF(全国標準卸価格表!D48="","",全国標準卸価格表!D48)</f>
        <v>05539838</v>
      </c>
      <c r="E48" s="430">
        <f>IF(全国標準卸価格表!E48="","",ROUND(全国標準卸価格表!E48*入力!$D$45%,-入力!$D$39))</f>
        <v>39000</v>
      </c>
      <c r="F48" s="398" t="str">
        <f>IF(全国標準卸価格表!F48="","",全国標準卸価格表!F48)</f>
        <v/>
      </c>
      <c r="G48" s="128" t="str">
        <f>IF(全国標準卸価格表!G48="","",全国標準卸価格表!G48)</f>
        <v/>
      </c>
      <c r="H48" s="195" t="str">
        <f>IF(全国標準卸価格表!H48="","",全国標準卸価格表!H48)</f>
        <v/>
      </c>
      <c r="I48" s="430" t="str">
        <f>IF(全国標準卸価格表!I48="","",ROUND(全国標準卸価格表!I48*入力!$D$46%,-入力!$D$39))</f>
        <v/>
      </c>
      <c r="J48" s="398" t="str">
        <f>IF(全国標準卸価格表!J48="","",全国標準卸価格表!J48)</f>
        <v/>
      </c>
      <c r="K48" s="500" t="str">
        <f>IF(全国標準卸価格表!K48="","",全国標準卸価格表!K48)</f>
        <v/>
      </c>
      <c r="L48" s="49"/>
      <c r="M48" s="24"/>
      <c r="N48" s="77"/>
      <c r="O48" s="75"/>
      <c r="P48" s="77"/>
      <c r="Q48" s="77"/>
      <c r="R48" s="77"/>
      <c r="S48" s="77"/>
      <c r="T48" s="77"/>
      <c r="U48" s="69"/>
      <c r="V48" s="69"/>
      <c r="W48" s="69"/>
      <c r="X48" s="24"/>
      <c r="Y48" s="285"/>
      <c r="Z48" s="380"/>
      <c r="AA48" s="103" t="s">
        <v>413</v>
      </c>
      <c r="AB48" s="254" t="str">
        <f>IF(全国標準卸価格表!AB48="","",全国標準卸価格表!AB48)</f>
        <v>05509351</v>
      </c>
      <c r="AC48" s="131">
        <f>IF(全国標準卸価格表!AC48="","",ROUND(全国標準卸価格表!AC48*入力!$D$47%,-入力!$D$39))</f>
        <v>22600</v>
      </c>
      <c r="AD48" s="131" t="str">
        <f>IF(全国標準卸価格表!AD48="","",全国標準卸価格表!AD48)</f>
        <v/>
      </c>
      <c r="AE48" s="216" t="str">
        <f>IF(全国標準卸価格表!AE48="","",全国標準卸価格表!AE48)</f>
        <v/>
      </c>
      <c r="AF48" s="77"/>
      <c r="AG48" s="86"/>
      <c r="AH48" s="99"/>
      <c r="AI48" s="99"/>
      <c r="AJ48" s="99"/>
      <c r="AK48" s="99"/>
      <c r="AL48" s="99"/>
      <c r="AM48" s="99"/>
      <c r="AN48" s="35"/>
      <c r="AO48" s="35"/>
      <c r="AP48" s="44"/>
      <c r="AQ48" s="44"/>
      <c r="AR48" s="77"/>
      <c r="AS48" s="77"/>
    </row>
    <row r="49" spans="1:45" ht="26.1" customHeight="1">
      <c r="A49" s="215" t="str">
        <f>IF(全国標準卸価格表!A49="","",全国標準卸価格表!A49)</f>
        <v/>
      </c>
      <c r="B49" s="141">
        <f>IF(全国標準卸価格表!B49="","",全国標準卸価格表!B49)</f>
        <v>50</v>
      </c>
      <c r="C49" s="103" t="str">
        <f>IF(全国標準卸価格表!C49="","",全国標準卸価格表!C49)</f>
        <v>195/50R16 84Q</v>
      </c>
      <c r="D49" s="254" t="str">
        <f>IF(全国標準卸価格表!D49="","",全国標準卸価格表!D49)</f>
        <v>05539837</v>
      </c>
      <c r="E49" s="424">
        <f>IF(全国標準卸価格表!E49="","",ROUND(全国標準卸価格表!E49*入力!$D$45%,-入力!$D$39))</f>
        <v>41100</v>
      </c>
      <c r="F49" s="354" t="str">
        <f>IF(全国標準卸価格表!F49="","",全国標準卸価格表!F49)</f>
        <v/>
      </c>
      <c r="G49" s="117" t="str">
        <f>IF(全国標準卸価格表!G49="","",全国標準卸価格表!G49)</f>
        <v/>
      </c>
      <c r="H49" s="188" t="str">
        <f>IF(全国標準卸価格表!H49="","",全国標準卸価格表!H49)</f>
        <v/>
      </c>
      <c r="I49" s="424" t="str">
        <f>IF(全国標準卸価格表!I49="","",ROUND(全国標準卸価格表!I49*入力!$D$46%,-入力!$D$39))</f>
        <v/>
      </c>
      <c r="J49" s="354" t="str">
        <f>IF(全国標準卸価格表!J49="","",全国標準卸価格表!J49)</f>
        <v/>
      </c>
      <c r="K49" s="213" t="str">
        <f>IF(全国標準卸価格表!K49="","",全国標準卸価格表!K49)</f>
        <v/>
      </c>
      <c r="L49" s="49"/>
      <c r="M49" s="24"/>
      <c r="N49" s="77"/>
      <c r="O49" s="75"/>
      <c r="P49" s="77"/>
      <c r="Q49" s="77"/>
      <c r="R49" s="77"/>
      <c r="S49" s="77"/>
      <c r="T49" s="77"/>
      <c r="U49" s="65"/>
      <c r="V49" s="65"/>
      <c r="W49" s="65"/>
      <c r="X49" s="24"/>
      <c r="Y49" s="285" t="str">
        <f>IF(全国標準卸価格表!Y49="","",全国標準卸価格表!Y49)</f>
        <v/>
      </c>
      <c r="Z49" s="163" t="str">
        <f>IF(全国標準卸価格表!Z49="","",全国標準卸価格表!Z49)</f>
        <v/>
      </c>
      <c r="AA49" s="103" t="str">
        <f>IF(全国標準卸価格表!AA49="","",全国標準卸価格表!AA49)</f>
        <v>215/80R15 102Q</v>
      </c>
      <c r="AB49" s="254" t="str">
        <f>IF(全国標準卸価格表!AB49="","",全国標準卸価格表!AB49)</f>
        <v>05509352</v>
      </c>
      <c r="AC49" s="131">
        <f>IF(全国標準卸価格表!AC49="","",ROUND(全国標準卸価格表!AC49*入力!$D$47%,-入力!$D$39))</f>
        <v>26100</v>
      </c>
      <c r="AD49" s="131" t="str">
        <f>IF(全国標準卸価格表!AD49="","",全国標準卸価格表!AD49)</f>
        <v/>
      </c>
      <c r="AE49" s="216" t="str">
        <f>IF(全国標準卸価格表!AE49="","",全国標準卸価格表!AE49)</f>
        <v/>
      </c>
      <c r="AF49" s="21"/>
      <c r="AG49" s="99"/>
      <c r="AH49" s="99"/>
      <c r="AI49" s="99"/>
      <c r="AJ49" s="99"/>
      <c r="AK49" s="99"/>
      <c r="AL49" s="99"/>
      <c r="AM49" s="99"/>
      <c r="AN49" s="35"/>
      <c r="AO49" s="35"/>
      <c r="AP49" s="35"/>
      <c r="AQ49" s="35"/>
      <c r="AR49" s="77"/>
      <c r="AS49" s="77"/>
    </row>
    <row r="50" spans="1:45" ht="26.1" customHeight="1" thickBot="1">
      <c r="A50" s="215" t="str">
        <f>IF(全国標準卸価格表!A50="","",全国標準卸価格表!A50)</f>
        <v/>
      </c>
      <c r="B50" s="142">
        <f>IF(全国標準卸価格表!B50="","",全国標準卸価格表!B50)</f>
        <v>55</v>
      </c>
      <c r="C50" s="102" t="str">
        <f>IF(全国標準卸価格表!C50="","",全国標準卸価格表!C50)</f>
        <v>185/55R16 83Q</v>
      </c>
      <c r="D50" s="258" t="str">
        <f>IF(全国標準卸価格表!D50="","",全国標準卸価格表!D50)</f>
        <v>05539834</v>
      </c>
      <c r="E50" s="427">
        <f>IF(全国標準卸価格表!E50="","",ROUND(全国標準卸価格表!E50*入力!$D$45%,-入力!$D$39))</f>
        <v>38200</v>
      </c>
      <c r="F50" s="394" t="str">
        <f>IF(全国標準卸価格表!F50="","",全国標準卸価格表!F50)</f>
        <v/>
      </c>
      <c r="G50" s="113" t="str">
        <f>IF(全国標準卸価格表!G50="","",全国標準卸価格表!G50)</f>
        <v/>
      </c>
      <c r="H50" s="390" t="str">
        <f>IF(全国標準卸価格表!H50="","",全国標準卸価格表!H50)</f>
        <v>05539682</v>
      </c>
      <c r="I50" s="427">
        <f>IF(全国標準卸価格表!I50="","",ROUND(全国標準卸価格表!I50*入力!$D$46%,-入力!$D$39))</f>
        <v>37200</v>
      </c>
      <c r="J50" s="394" t="str">
        <f>IF(全国標準卸価格表!J50="","",全国標準卸価格表!J50)</f>
        <v/>
      </c>
      <c r="K50" s="214" t="str">
        <f>IF(全国標準卸価格表!K50="","",全国標準卸価格表!K50)</f>
        <v>★</v>
      </c>
      <c r="L50" s="41"/>
      <c r="M50" s="24"/>
      <c r="N50" s="77"/>
      <c r="O50" s="75"/>
      <c r="P50" s="77"/>
      <c r="Q50" s="77"/>
      <c r="R50" s="77"/>
      <c r="S50" s="77"/>
      <c r="T50" s="77"/>
      <c r="U50" s="65"/>
      <c r="V50" s="65"/>
      <c r="W50" s="65"/>
      <c r="X50" s="24"/>
      <c r="Y50" s="286" t="str">
        <f>IF(全国標準卸価格表!Y50="","",全国標準卸価格表!Y50)</f>
        <v/>
      </c>
      <c r="Z50" s="287" t="str">
        <f>IF(全国標準卸価格表!Z50="","",全国標準卸価格表!Z50)</f>
        <v/>
      </c>
      <c r="AA50" s="250" t="str">
        <f>IF(全国標準卸価格表!AA50="","",全国標準卸価格表!AA50)</f>
        <v>225/80R15 105Q</v>
      </c>
      <c r="AB50" s="259" t="str">
        <f>IF(全国標準卸価格表!AB50="","",全国標準卸価格表!AB50)</f>
        <v>05509354</v>
      </c>
      <c r="AC50" s="231">
        <f>IF(全国標準卸価格表!AC50="","",ROUND(全国標準卸価格表!AC50*入力!$D$47%,-入力!$D$39))</f>
        <v>27000</v>
      </c>
      <c r="AD50" s="231" t="str">
        <f>IF(全国標準卸価格表!AD50="","",全国標準卸価格表!AD50)</f>
        <v/>
      </c>
      <c r="AE50" s="238" t="str">
        <f>IF(全国標準卸価格表!AE50="","",全国標準卸価格表!AE50)</f>
        <v/>
      </c>
      <c r="AF50" s="21"/>
      <c r="AG50" s="99"/>
      <c r="AH50" s="99"/>
      <c r="AI50" s="99"/>
      <c r="AJ50" s="99"/>
      <c r="AK50" s="99"/>
      <c r="AL50" s="99"/>
      <c r="AM50" s="99"/>
      <c r="AN50" s="35"/>
      <c r="AO50" s="35"/>
      <c r="AP50" s="44"/>
      <c r="AQ50" s="35"/>
      <c r="AR50" s="77"/>
      <c r="AS50" s="77"/>
    </row>
    <row r="51" spans="1:45" ht="26.1" customHeight="1">
      <c r="A51" s="215" t="str">
        <f>IF(全国標準卸価格表!A51="","",全国標準卸価格表!A51)</f>
        <v/>
      </c>
      <c r="B51" s="144" t="str">
        <f>IF(全国標準卸価格表!B51="","",全国標準卸価格表!B51)</f>
        <v/>
      </c>
      <c r="C51" s="103" t="str">
        <f>IF(全国標準卸価格表!C51="","",全国標準卸価格表!C51)</f>
        <v>195/55R16 87Q</v>
      </c>
      <c r="D51" s="254" t="str">
        <f>IF(全国標準卸価格表!D51="","",全国標準卸価格表!D51)</f>
        <v>05539835</v>
      </c>
      <c r="E51" s="424">
        <f>IF(全国標準卸価格表!E51="","",ROUND(全国標準卸価格表!E51*入力!$D$45%,-入力!$D$39))</f>
        <v>41000</v>
      </c>
      <c r="F51" s="354" t="str">
        <f>IF(全国標準卸価格表!F51="","",全国標準卸価格表!F51)</f>
        <v/>
      </c>
      <c r="G51" s="395" t="str">
        <f>IF(全国標準卸価格表!G51="","",全国標準卸価格表!G51)</f>
        <v/>
      </c>
      <c r="H51" s="188" t="str">
        <f>IF(全国標準卸価格表!H51="","",全国標準卸価格表!H51)</f>
        <v/>
      </c>
      <c r="I51" s="496" t="str">
        <f>IF(全国標準卸価格表!I51="","",ROUND(全国標準卸価格表!I51*入力!$D$46%,-入力!$D$39))</f>
        <v/>
      </c>
      <c r="J51" s="96" t="str">
        <f>IF(全国標準卸価格表!J51="","",全国標準卸価格表!J51)</f>
        <v/>
      </c>
      <c r="K51" s="403" t="str">
        <f>IF(全国標準卸価格表!K51="","",全国標準卸価格表!K51)</f>
        <v/>
      </c>
      <c r="L51" s="77"/>
      <c r="M51" s="24"/>
      <c r="N51" s="77"/>
      <c r="O51" s="77"/>
      <c r="P51" s="77"/>
      <c r="Q51" s="77"/>
      <c r="R51" s="77"/>
      <c r="S51" s="77"/>
      <c r="T51" s="77"/>
      <c r="U51" s="65"/>
      <c r="V51" s="65"/>
      <c r="W51" s="65"/>
      <c r="X51" s="24"/>
      <c r="Y51" s="542"/>
      <c r="Z51" s="163"/>
      <c r="AA51" s="111"/>
      <c r="AB51" s="120"/>
      <c r="AC51" s="131"/>
      <c r="AD51" s="131"/>
      <c r="AE51" s="173" t="s">
        <v>426</v>
      </c>
      <c r="AF51" s="21"/>
      <c r="AG51" s="99"/>
      <c r="AH51" s="99"/>
      <c r="AI51" s="99"/>
      <c r="AJ51" s="99"/>
      <c r="AK51" s="99"/>
      <c r="AL51" s="99"/>
      <c r="AM51" s="99"/>
      <c r="AN51" s="35"/>
      <c r="AO51" s="35"/>
      <c r="AP51" s="35"/>
      <c r="AQ51" s="44"/>
      <c r="AR51" s="77"/>
      <c r="AS51" s="77"/>
    </row>
    <row r="52" spans="1:45" ht="26.1" customHeight="1" thickBot="1">
      <c r="A52" s="215" t="str">
        <f>IF(全国標準卸価格表!A52="","",全国標準卸価格表!A52)</f>
        <v/>
      </c>
      <c r="B52" s="144" t="str">
        <f>IF(全国標準卸価格表!B52="","",全国標準卸価格表!B52)</f>
        <v/>
      </c>
      <c r="C52" s="103" t="str">
        <f>IF(全国標準卸価格表!C52="","",全国標準卸価格表!C52)</f>
        <v>205/55R16 91Q</v>
      </c>
      <c r="D52" s="254" t="str">
        <f>IF(全国標準卸価格表!D52="","",全国標準卸価格表!D52)</f>
        <v>05539836</v>
      </c>
      <c r="E52" s="424">
        <f>IF(全国標準卸価格表!E52="","",ROUND(全国標準卸価格表!E52*入力!$D$45%,-入力!$D$39))</f>
        <v>43600</v>
      </c>
      <c r="F52" s="354" t="str">
        <f>IF(全国標準卸価格表!F52="","",全国標準卸価格表!F52)</f>
        <v/>
      </c>
      <c r="G52" s="395" t="str">
        <f>IF(全国標準卸価格表!G52="","",全国標準卸価格表!G52)</f>
        <v/>
      </c>
      <c r="H52" s="188" t="str">
        <f>IF(全国標準卸価格表!H52="","",全国標準卸価格表!H52)</f>
        <v>05539686</v>
      </c>
      <c r="I52" s="424">
        <f>IF(全国標準卸価格表!I52="","",ROUND(全国標準卸価格表!I52*入力!$D$46%,-入力!$D$39))</f>
        <v>42500</v>
      </c>
      <c r="J52" s="354" t="str">
        <f>IF(全国標準卸価格表!J52="","",全国標準卸価格表!J52)</f>
        <v/>
      </c>
      <c r="K52" s="213" t="str">
        <f>IF(全国標準卸価格表!K52="","",全国標準卸価格表!K52)</f>
        <v>★</v>
      </c>
      <c r="L52" s="77"/>
      <c r="M52" s="24"/>
      <c r="N52" s="77"/>
      <c r="O52" s="77"/>
      <c r="P52" s="77"/>
      <c r="Q52" s="77"/>
      <c r="R52" s="77"/>
      <c r="S52" s="77"/>
      <c r="T52" s="77"/>
      <c r="U52" s="65"/>
      <c r="V52" s="65"/>
      <c r="W52" s="65"/>
      <c r="X52" s="24"/>
      <c r="Y52" s="86"/>
      <c r="Z52" s="163"/>
      <c r="AA52" s="111"/>
      <c r="AB52" s="120"/>
      <c r="AC52" s="131"/>
      <c r="AD52" s="131"/>
      <c r="AE52" s="172"/>
      <c r="AF52" s="77"/>
      <c r="AG52" s="77"/>
      <c r="AH52" s="77"/>
      <c r="AI52" s="77"/>
      <c r="AJ52" s="77"/>
      <c r="AK52" s="77"/>
      <c r="AL52" s="77"/>
      <c r="AM52" s="77"/>
      <c r="AN52" s="35"/>
      <c r="AO52" s="35"/>
      <c r="AP52" s="35"/>
      <c r="AQ52" s="35"/>
      <c r="AR52" s="77"/>
      <c r="AS52" s="77"/>
    </row>
    <row r="53" spans="1:45" ht="26.1" customHeight="1">
      <c r="A53" s="215" t="str">
        <f>IF(全国標準卸価格表!A53="","",全国標準卸価格表!A53)</f>
        <v/>
      </c>
      <c r="B53" s="144" t="str">
        <f>IF(全国標準卸価格表!B53="","",全国標準卸価格表!B53)</f>
        <v/>
      </c>
      <c r="C53" s="101" t="str">
        <f>IF(全国標準卸価格表!C53="","",全国標準卸価格表!C53)</f>
        <v>215/55R16 93Q</v>
      </c>
      <c r="D53" s="255" t="str">
        <f>IF(全国標準卸価格表!D53="","",全国標準卸価格表!D53)</f>
        <v/>
      </c>
      <c r="E53" s="429" t="str">
        <f>IF(全国標準卸価格表!E53="","",ROUND(全国標準卸価格表!E53*入力!$D$45%,-入力!$D$39))</f>
        <v/>
      </c>
      <c r="F53" s="393" t="str">
        <f>IF(全国標準卸価格表!F53="","",全国標準卸価格表!F53)</f>
        <v/>
      </c>
      <c r="G53" s="396" t="str">
        <f>IF(全国標準卸価格表!G53="","",全国標準卸価格表!G53)</f>
        <v/>
      </c>
      <c r="H53" s="189" t="str">
        <f>IF(全国標準卸価格表!H53="","",全国標準卸価格表!H53)</f>
        <v>05539688</v>
      </c>
      <c r="I53" s="425">
        <f>IF(全国標準卸価格表!I53="","",ROUND(全国標準卸価格表!I53*入力!$D$46%,-入力!$D$39))</f>
        <v>44900</v>
      </c>
      <c r="J53" s="133" t="str">
        <f>IF(全国標準卸価格表!J53="","",全国標準卸価格表!J53)</f>
        <v/>
      </c>
      <c r="K53" s="405" t="str">
        <f>IF(全国標準卸価格表!K53="","",全国標準卸価格表!K53)</f>
        <v/>
      </c>
      <c r="L53" s="77"/>
      <c r="M53" s="24"/>
      <c r="N53" s="77"/>
      <c r="O53" s="77"/>
      <c r="P53" s="77"/>
      <c r="Q53" s="77"/>
      <c r="R53" s="77"/>
      <c r="S53" s="77"/>
      <c r="T53" s="77"/>
      <c r="U53" s="65"/>
      <c r="V53" s="65"/>
      <c r="W53" s="65"/>
      <c r="Y53" s="269" t="s">
        <v>432</v>
      </c>
      <c r="Z53" s="270"/>
      <c r="AA53" s="484"/>
      <c r="AB53" s="459" t="s">
        <v>433</v>
      </c>
      <c r="AC53" s="459"/>
      <c r="AD53" s="459"/>
      <c r="AE53" s="260" t="s">
        <v>434</v>
      </c>
      <c r="AF53" s="77"/>
      <c r="AG53" s="269" t="s">
        <v>435</v>
      </c>
      <c r="AH53" s="270"/>
      <c r="AI53" s="270"/>
      <c r="AJ53" s="509" t="s">
        <v>436</v>
      </c>
      <c r="AK53" s="320"/>
      <c r="AL53" s="320"/>
      <c r="AM53" s="260" t="s">
        <v>437</v>
      </c>
      <c r="AN53" s="35"/>
      <c r="AO53" s="35"/>
      <c r="AP53" s="35"/>
      <c r="AQ53" s="44"/>
      <c r="AR53" s="77"/>
      <c r="AS53" s="77"/>
    </row>
    <row r="54" spans="1:45" ht="26.1" customHeight="1" thickBot="1">
      <c r="A54" s="222" t="str">
        <f>IF(全国標準卸価格表!A54="","",全国標準卸価格表!A54)</f>
        <v/>
      </c>
      <c r="B54" s="142">
        <f>IF(全国標準卸価格表!B54="","",全国標準卸価格表!B54)</f>
        <v>60</v>
      </c>
      <c r="C54" s="102" t="str">
        <f>IF(全国標準卸価格表!C54="","",全国標準卸価格表!C54)</f>
        <v>175/60R16 82Q</v>
      </c>
      <c r="D54" s="253" t="str">
        <f>IF(全国標準卸価格表!D54="","",全国標準卸価格表!D54)</f>
        <v>05539829</v>
      </c>
      <c r="E54" s="427">
        <f>IF(全国標準卸価格表!E54="","",ROUND(全国標準卸価格表!E54*入力!$D$45%,-入力!$D$39))</f>
        <v>30900</v>
      </c>
      <c r="F54" s="394" t="str">
        <f>IF(全国標準卸価格表!F54="","",全国標準卸価格表!F54)</f>
        <v/>
      </c>
      <c r="G54" s="113" t="str">
        <f>IF(全国標準卸価格表!G54="","",全国標準卸価格表!G54)</f>
        <v/>
      </c>
      <c r="H54" s="197" t="str">
        <f>IF(全国標準卸価格表!H54="","",全国標準卸価格表!H54)</f>
        <v>05539670</v>
      </c>
      <c r="I54" s="427">
        <f>IF(全国標準卸価格表!I54="","",ROUND(全国標準卸価格表!I54*入力!$D$46%,-入力!$D$39))</f>
        <v>29900</v>
      </c>
      <c r="J54" s="394" t="str">
        <f>IF(全国標準卸価格表!J54="","",全国標準卸価格表!J54)</f>
        <v/>
      </c>
      <c r="K54" s="214" t="str">
        <f>IF(全国標準卸価格表!K54="","",全国標準卸価格表!K54)</f>
        <v>★</v>
      </c>
      <c r="L54" s="77"/>
      <c r="M54" s="24"/>
      <c r="N54" s="77"/>
      <c r="O54" s="77"/>
      <c r="P54" s="77"/>
      <c r="Q54" s="77"/>
      <c r="R54" s="77"/>
      <c r="S54" s="77"/>
      <c r="T54" s="77"/>
      <c r="U54" s="65"/>
      <c r="V54" s="65"/>
      <c r="W54" s="65"/>
      <c r="Y54" s="336"/>
      <c r="Z54" s="150"/>
      <c r="AA54" s="239" t="s">
        <v>84</v>
      </c>
      <c r="AB54" s="251" t="s">
        <v>85</v>
      </c>
      <c r="AC54" s="71" t="s">
        <v>86</v>
      </c>
      <c r="AD54" s="71"/>
      <c r="AE54" s="330"/>
      <c r="AF54" s="77"/>
      <c r="AG54" s="344"/>
      <c r="AH54" s="345"/>
      <c r="AI54" s="239" t="s">
        <v>84</v>
      </c>
      <c r="AJ54" s="251" t="s">
        <v>85</v>
      </c>
      <c r="AK54" s="239" t="s">
        <v>86</v>
      </c>
      <c r="AL54" s="337"/>
      <c r="AM54" s="346"/>
      <c r="AN54" s="35"/>
      <c r="AO54" s="35"/>
      <c r="AP54" s="35"/>
      <c r="AQ54" s="35"/>
      <c r="AR54" s="77"/>
      <c r="AS54" s="77"/>
    </row>
    <row r="55" spans="1:45" ht="26.1" customHeight="1" thickBot="1">
      <c r="A55" s="221" t="str">
        <f>IF(全国標準卸価格表!A55="","",全国標準卸価格表!A55)</f>
        <v/>
      </c>
      <c r="B55" s="144" t="str">
        <f>IF(全国標準卸価格表!B55="","",全国標準卸価格表!B55)</f>
        <v/>
      </c>
      <c r="C55" s="103" t="str">
        <f>IF(全国標準卸価格表!C55="","",全国標準卸価格表!C55)</f>
        <v>185/60R16 86Q</v>
      </c>
      <c r="D55" s="254" t="str">
        <f>IF(全国標準卸価格表!D55="","",全国標準卸価格表!D55)</f>
        <v>05539830</v>
      </c>
      <c r="E55" s="424">
        <f>IF(全国標準卸価格表!E55="","",ROUND(全国標準卸価格表!E55*入力!$D$45%,-入力!$D$39))</f>
        <v>32800</v>
      </c>
      <c r="F55" s="354" t="str">
        <f>IF(全国標準卸価格表!F55="","",全国標準卸価格表!F55)</f>
        <v/>
      </c>
      <c r="G55" s="137" t="str">
        <f>IF(全国標準卸価格表!G55="","",全国標準卸価格表!G55)</f>
        <v/>
      </c>
      <c r="H55" s="188" t="str">
        <f>IF(全国標準卸価格表!H55="","",全国標準卸価格表!H55)</f>
        <v/>
      </c>
      <c r="I55" s="424" t="str">
        <f>IF(全国標準卸価格表!I55="","",ROUND(全国標準卸価格表!I55*入力!$D$46%,-入力!$D$39))</f>
        <v/>
      </c>
      <c r="J55" s="354" t="str">
        <f>IF(全国標準卸価格表!J55="","",全国標準卸価格表!J55)</f>
        <v/>
      </c>
      <c r="K55" s="225" t="str">
        <f>IF(全国標準卸価格表!K55="","",全国標準卸価格表!K55)</f>
        <v/>
      </c>
      <c r="L55" s="77"/>
      <c r="M55" s="64" t="s">
        <v>443</v>
      </c>
      <c r="N55" s="77"/>
      <c r="O55" s="77"/>
      <c r="P55" s="77"/>
      <c r="Q55" s="77"/>
      <c r="R55" s="77"/>
      <c r="S55" s="77"/>
      <c r="T55" s="77"/>
      <c r="U55" s="65"/>
      <c r="V55" s="65"/>
      <c r="W55" s="65"/>
      <c r="Y55" s="339">
        <v>17.5</v>
      </c>
      <c r="Z55" s="343">
        <v>60</v>
      </c>
      <c r="AA55" s="335" t="str">
        <f>IF(全国標準卸価格表!AA55="","",全国標準卸価格表!AA55)</f>
        <v>205/60R17.5 111/109L</v>
      </c>
      <c r="AB55" s="349" t="str">
        <f>IF(全国標準卸価格表!AB55="","",全国標準卸価格表!AB55)</f>
        <v>10B09080</v>
      </c>
      <c r="AC55" s="342">
        <f>IF(全国標準卸価格表!AC55="","",ROUND(全国標準卸価格表!AC55*入力!$D$50%,-入力!$D$39))</f>
        <v>37300</v>
      </c>
      <c r="AD55" s="341"/>
      <c r="AE55" s="490" t="str">
        <f>IF(全国標準卸価格表!AE55="","",ROUND(全国標準卸価格表!AE55*入力!$D$50%,-入力!$D$39))</f>
        <v/>
      </c>
      <c r="AF55" s="39"/>
      <c r="AG55" s="522">
        <v>17.5</v>
      </c>
      <c r="AH55" s="523" t="s">
        <v>446</v>
      </c>
      <c r="AI55" s="524" t="str">
        <f>IF(全国標準卸価格表!AI55="","",全国標準卸価格表!AI55)</f>
        <v>225/80R17.5 123/122L</v>
      </c>
      <c r="AJ55" s="525" t="str">
        <f>IF(全国標準卸価格表!AJ55="","",全国標準卸価格表!AJ55)</f>
        <v>10809796</v>
      </c>
      <c r="AK55" s="526" t="s">
        <v>449</v>
      </c>
      <c r="AL55" s="533" t="str">
        <f>IF(全国標準卸価格表!AL55="","",全国標準卸価格表!AL55)</f>
        <v/>
      </c>
      <c r="AM55" s="527" t="str">
        <f>IF(全国標準卸価格表!AM55="","",全国標準卸価格表!AM55)</f>
        <v/>
      </c>
      <c r="AN55" s="35"/>
      <c r="AO55" s="35"/>
      <c r="AP55" s="35"/>
      <c r="AQ55" s="35"/>
      <c r="AR55" s="77"/>
      <c r="AS55" s="77"/>
    </row>
    <row r="56" spans="1:45" ht="26.1" customHeight="1">
      <c r="A56" s="221" t="str">
        <f>IF(全国標準卸価格表!A56="","",全国標準卸価格表!A56)</f>
        <v/>
      </c>
      <c r="B56" s="144" t="str">
        <f>IF(全国標準卸価格表!B56="","",全国標準卸価格表!B56)</f>
        <v/>
      </c>
      <c r="C56" s="103" t="str">
        <f>IF(全国標準卸価格表!C56="","",全国標準卸価格表!C56)</f>
        <v>195/60R16 89Q</v>
      </c>
      <c r="D56" s="254" t="str">
        <f>IF(全国標準卸価格表!D56="","",全国標準卸価格表!D56)</f>
        <v>05539831</v>
      </c>
      <c r="E56" s="424">
        <f>IF(全国標準卸価格表!E56="","",ROUND(全国標準卸価格表!E56*入力!$D$45%,-入力!$D$39))</f>
        <v>35300</v>
      </c>
      <c r="F56" s="354" t="str">
        <f>IF(全国標準卸価格表!F56="","",全国標準卸価格表!F56)</f>
        <v/>
      </c>
      <c r="G56" s="117" t="str">
        <f>IF(全国標準卸価格表!G56="","",全国標準卸価格表!G56)</f>
        <v/>
      </c>
      <c r="H56" s="188" t="str">
        <f>IF(全国標準卸価格表!H56="","",全国標準卸価格表!H56)</f>
        <v>05539674</v>
      </c>
      <c r="I56" s="424">
        <f>IF(全国標準卸価格表!I56="","",ROUND(全国標準卸価格表!I56*入力!$D$46%,-入力!$D$39))</f>
        <v>33900</v>
      </c>
      <c r="J56" s="354" t="str">
        <f>IF(全国標準卸価格表!J56="","",全国標準卸価格表!J56)</f>
        <v/>
      </c>
      <c r="K56" s="213" t="str">
        <f>IF(全国標準卸価格表!K56="","",全国標準卸価格表!K56)</f>
        <v>★</v>
      </c>
      <c r="L56" s="77"/>
      <c r="M56" s="64" t="s">
        <v>453</v>
      </c>
      <c r="N56" s="77"/>
      <c r="O56" s="77"/>
      <c r="P56" s="77"/>
      <c r="Q56" s="77"/>
      <c r="R56" s="77"/>
      <c r="S56" s="77"/>
      <c r="T56" s="77"/>
      <c r="U56" s="65"/>
      <c r="V56" s="65"/>
      <c r="W56" s="65"/>
      <c r="Y56" s="291"/>
      <c r="Z56" s="184"/>
      <c r="AA56" s="106" t="str">
        <f>IF(全国標準卸価格表!AA56="","",全国標準卸価格表!AA56)</f>
        <v>225/60R17.5 116/114L</v>
      </c>
      <c r="AB56" s="350" t="str">
        <f>IF(全国標準卸価格表!AB56="","",全国標準卸価格表!AB56)</f>
        <v>10B09084</v>
      </c>
      <c r="AC56" s="201">
        <f>IF(全国標準卸価格表!AC56="","",ROUND(全国標準卸価格表!AC56*入力!$D$50%,-入力!$D$39))</f>
        <v>39200</v>
      </c>
      <c r="AD56" s="200"/>
      <c r="AE56" s="491" t="str">
        <f>IF(全国標準卸価格表!AE56="","",ROUND(全国標準卸価格表!AE56*入力!$D$50%,-入力!$D$39))</f>
        <v/>
      </c>
      <c r="AF56" s="39"/>
      <c r="AG56" s="448"/>
      <c r="AH56" s="158"/>
      <c r="AI56" s="111"/>
      <c r="AJ56" s="379"/>
      <c r="AK56" s="93"/>
      <c r="AL56" s="170"/>
      <c r="AM56" s="173"/>
      <c r="AN56" s="35"/>
      <c r="AO56" s="35"/>
      <c r="AP56" s="35"/>
      <c r="AQ56" s="35"/>
      <c r="AR56" s="77"/>
      <c r="AS56" s="77"/>
    </row>
    <row r="57" spans="1:45" ht="26.1" customHeight="1">
      <c r="A57" s="221" t="str">
        <f>IF(全国標準卸価格表!A57="","",全国標準卸価格表!A57)</f>
        <v/>
      </c>
      <c r="B57" s="144" t="str">
        <f>IF(全国標準卸価格表!B57="","",全国標準卸価格表!B57)</f>
        <v/>
      </c>
      <c r="C57" s="103" t="s">
        <v>456</v>
      </c>
      <c r="D57" s="254" t="str">
        <f>IF(全国標準卸価格表!D57="","",全国標準卸価格表!D57)</f>
        <v>05539874</v>
      </c>
      <c r="E57" s="424">
        <f>IF(全国標準卸価格表!E57="","",ROUND(全国標準卸価格表!E57*入力!$D$45%,-入力!$D$39))</f>
        <v>37300</v>
      </c>
      <c r="F57" s="354" t="s">
        <v>89</v>
      </c>
      <c r="G57" s="117" t="str">
        <f>IF(全国標準卸価格表!G57="","",全国標準卸価格表!G57)</f>
        <v/>
      </c>
      <c r="H57" s="188" t="str">
        <f>IF(全国標準卸価格表!H57="","",全国標準卸価格表!H57)</f>
        <v>05539676</v>
      </c>
      <c r="I57" s="424">
        <f>IF(全国標準卸価格表!I57="","",ROUND(全国標準卸価格表!I57*入力!$D$46%,-入力!$D$39))</f>
        <v>35400</v>
      </c>
      <c r="J57" s="354" t="str">
        <f>IF(全国標準卸価格表!J57="","",全国標準卸価格表!J57)</f>
        <v/>
      </c>
      <c r="K57" s="213" t="str">
        <f>IF(全国標準卸価格表!K57="","",全国標準卸価格表!K57)</f>
        <v>★</v>
      </c>
      <c r="L57" s="77"/>
      <c r="M57" s="64" t="s">
        <v>459</v>
      </c>
      <c r="N57" s="77"/>
      <c r="O57" s="77"/>
      <c r="P57" s="77"/>
      <c r="Q57" s="77"/>
      <c r="R57" s="77"/>
      <c r="S57" s="77"/>
      <c r="T57" s="77"/>
      <c r="U57" s="65"/>
      <c r="V57" s="65"/>
      <c r="W57" s="65"/>
      <c r="Y57" s="291"/>
      <c r="Z57" s="82">
        <v>70</v>
      </c>
      <c r="AA57" s="105" t="str">
        <f>IF(全国標準卸価格表!AA57="","",全国標準卸価格表!AA57)</f>
        <v>195/70R17.5 112/110L</v>
      </c>
      <c r="AB57" s="351" t="str">
        <f>IF(全国標準卸価格表!AB57="","",全国標準卸価格表!AB57)</f>
        <v>10B09070</v>
      </c>
      <c r="AC57" s="193">
        <f>IF(全国標準卸価格表!AC57="","",ROUND(全国標準卸価格表!AC57*入力!$D$50%,-入力!$D$39))</f>
        <v>33200</v>
      </c>
      <c r="AD57" s="198"/>
      <c r="AE57" s="275" t="str">
        <f>IF(全国標準卸価格表!AE57="","",ROUND(全国標準卸価格表!AE57*入力!$D$50%,-入力!$D$39))</f>
        <v/>
      </c>
      <c r="AF57" s="39"/>
      <c r="AG57" s="448"/>
      <c r="AH57" s="158"/>
      <c r="AI57" s="111"/>
      <c r="AJ57" s="379"/>
      <c r="AK57" s="93"/>
      <c r="AL57" s="170"/>
      <c r="AM57" s="173"/>
      <c r="AN57" s="35"/>
      <c r="AO57" s="35"/>
      <c r="AP57" s="35"/>
      <c r="AQ57" s="35"/>
      <c r="AR57" s="77"/>
      <c r="AS57" s="77"/>
    </row>
    <row r="58" spans="1:45" ht="26.1" customHeight="1">
      <c r="A58" s="221" t="str">
        <f>IF(全国標準卸価格表!A58="","",全国標準卸価格表!A58)</f>
        <v/>
      </c>
      <c r="B58" s="144" t="str">
        <f>IF(全国標準卸価格表!B58="","",全国標準卸価格表!B58)</f>
        <v/>
      </c>
      <c r="C58" s="103" t="str">
        <f>IF(全国標準卸価格表!C58="","",全国標準卸価格表!C58)</f>
        <v>215/60R16 95Q</v>
      </c>
      <c r="D58" s="254" t="str">
        <f>IF(全国標準卸価格表!D58="","",全国標準卸価格表!D58)</f>
        <v>05539833</v>
      </c>
      <c r="E58" s="424">
        <f>IF(全国標準卸価格表!E58="","",ROUND(全国標準卸価格表!E58*入力!$D$45%,-入力!$D$39))</f>
        <v>39100</v>
      </c>
      <c r="F58" s="354" t="str">
        <f>IF(全国標準卸価格表!F58="","",全国標準卸価格表!F58)</f>
        <v/>
      </c>
      <c r="G58" s="121" t="str">
        <f>IF(全国標準卸価格表!G58="","",全国標準卸価格表!G58)</f>
        <v/>
      </c>
      <c r="H58" s="188" t="str">
        <f>IF(全国標準卸価格表!H58="","",全国標準卸価格表!H58)</f>
        <v/>
      </c>
      <c r="I58" s="424" t="str">
        <f>IF(全国標準卸価格表!I58="","",ROUND(全国標準卸価格表!I58*入力!$D$46%,-入力!$D$39))</f>
        <v/>
      </c>
      <c r="J58" s="354" t="str">
        <f>IF(全国標準卸価格表!J58="","",全国標準卸価格表!J58)</f>
        <v/>
      </c>
      <c r="K58" s="226" t="str">
        <f>IF(全国標準卸価格表!K58="","",全国標準卸価格表!K58)</f>
        <v/>
      </c>
      <c r="L58" s="35"/>
      <c r="M58" s="64" t="s">
        <v>464</v>
      </c>
      <c r="N58" s="77"/>
      <c r="O58" s="77"/>
      <c r="P58" s="77"/>
      <c r="Q58" s="77"/>
      <c r="R58" s="77"/>
      <c r="S58" s="77"/>
      <c r="T58" s="77"/>
      <c r="U58" s="65"/>
      <c r="V58" s="65"/>
      <c r="W58" s="65"/>
      <c r="Y58" s="291"/>
      <c r="Z58" s="52"/>
      <c r="AA58" s="107" t="str">
        <f>IF(全国標準卸価格表!AA58="","",全国標準卸価格表!AA58)</f>
        <v>205/70R17.5 115/113L</v>
      </c>
      <c r="AB58" s="257" t="str">
        <f>IF(全国標準卸価格表!AB58="","",全国標準卸価格表!AB58)</f>
        <v>10B09071</v>
      </c>
      <c r="AC58" s="194">
        <f>IF(全国標準卸価格表!AC58="","",ROUND(全国標準卸価格表!AC58*入力!$D$50%,-入力!$D$39))</f>
        <v>35600</v>
      </c>
      <c r="AD58" s="165"/>
      <c r="AE58" s="281" t="str">
        <f>IF(全国標準卸価格表!AE58="","",ROUND(全国標準卸価格表!AE58*入力!$D$50%,-入力!$D$39))</f>
        <v/>
      </c>
      <c r="AF58" s="51"/>
      <c r="AG58" s="448"/>
      <c r="AH58" s="158"/>
      <c r="AI58" s="111"/>
      <c r="AJ58" s="379"/>
      <c r="AK58" s="93"/>
      <c r="AL58" s="170"/>
      <c r="AM58" s="173"/>
      <c r="AN58" s="35"/>
      <c r="AO58" s="35"/>
      <c r="AP58" s="35"/>
      <c r="AQ58" s="35"/>
      <c r="AR58" s="35"/>
      <c r="AS58" s="77"/>
    </row>
    <row r="59" spans="1:45" ht="26.1" customHeight="1">
      <c r="A59" s="221" t="str">
        <f>IF(全国標準卸価格表!A59="","",全国標準卸価格表!A59)</f>
        <v/>
      </c>
      <c r="B59" s="145" t="str">
        <f>IF(全国標準卸価格表!B59="","",全国標準卸価格表!B59)</f>
        <v/>
      </c>
      <c r="C59" s="101" t="str">
        <f>IF(全国標準卸価格表!C59="","",全国標準卸価格表!C59)</f>
        <v>225/60R16 98Q</v>
      </c>
      <c r="D59" s="255" t="str">
        <f>IF(全国標準卸価格表!D59="","",全国標準卸価格表!D59)</f>
        <v/>
      </c>
      <c r="E59" s="429" t="str">
        <f>IF(全国標準卸価格表!E59="","",ROUND(全国標準卸価格表!E59*入力!$D$45%,-入力!$D$39))</f>
        <v/>
      </c>
      <c r="F59" s="393" t="str">
        <f>IF(全国標準卸価格表!F59="","",全国標準卸価格表!F59)</f>
        <v/>
      </c>
      <c r="G59" s="396" t="str">
        <f>IF(全国標準卸価格表!G59="","",全国標準卸価格表!G59)</f>
        <v/>
      </c>
      <c r="H59" s="189" t="str">
        <f>IF(全国標準卸価格表!H59="","",全国標準卸価格表!H59)</f>
        <v>05539680</v>
      </c>
      <c r="I59" s="429">
        <f>IF(全国標準卸価格表!I59="","",ROUND(全国標準卸価格表!I59*入力!$D$46%,-入力!$D$39))</f>
        <v>40300</v>
      </c>
      <c r="J59" s="393" t="str">
        <f>IF(全国標準卸価格表!J59="","",全国標準卸価格表!J59)</f>
        <v/>
      </c>
      <c r="K59" s="217" t="str">
        <f>IF(全国標準卸価格表!K59="","",全国標準卸価格表!K59)</f>
        <v/>
      </c>
      <c r="L59" s="77"/>
      <c r="M59" s="64" t="s">
        <v>469</v>
      </c>
      <c r="N59" s="77"/>
      <c r="O59" s="77"/>
      <c r="P59" s="77"/>
      <c r="Q59" s="77"/>
      <c r="R59" s="77"/>
      <c r="S59" s="77"/>
      <c r="T59" s="77"/>
      <c r="U59" s="65"/>
      <c r="V59" s="65"/>
      <c r="W59" s="65"/>
      <c r="Y59" s="291"/>
      <c r="Z59" s="81"/>
      <c r="AA59" s="106" t="str">
        <f>IF(全国標準卸価格表!AA59="","",全国標準卸価格表!AA59)</f>
        <v>215/70R17.5 118/116L</v>
      </c>
      <c r="AB59" s="350" t="str">
        <f>IF(全国標準卸価格表!AB59="","",全国標準卸価格表!AB59)</f>
        <v>10B09072</v>
      </c>
      <c r="AC59" s="191">
        <f>IF(全国標準卸価格表!AC59="","",ROUND(全国標準卸価格表!AC59*入力!$D$50%,-入力!$D$39))</f>
        <v>36500</v>
      </c>
      <c r="AD59" s="200"/>
      <c r="AE59" s="277" t="str">
        <f>IF(全国標準卸価格表!AE59="","",ROUND(全国標準卸価格表!AE59*入力!$D$50%,-入力!$D$39))</f>
        <v/>
      </c>
      <c r="AF59" s="51"/>
      <c r="AG59" s="448"/>
      <c r="AH59" s="158"/>
      <c r="AI59" s="111"/>
      <c r="AJ59" s="379"/>
      <c r="AK59" s="93"/>
      <c r="AL59" s="170"/>
      <c r="AM59" s="173"/>
      <c r="AN59" s="35"/>
      <c r="AO59" s="35"/>
      <c r="AP59" s="35"/>
      <c r="AQ59" s="35"/>
      <c r="AR59" s="35"/>
      <c r="AS59" s="35"/>
    </row>
    <row r="60" spans="1:45" ht="26.1" customHeight="1">
      <c r="A60" s="221" t="str">
        <f>IF(全国標準卸価格表!A60="","",全国標準卸価格表!A60)</f>
        <v/>
      </c>
      <c r="B60" s="142">
        <f>IF(全国標準卸価格表!B60="","",全国標準卸価格表!B60)</f>
        <v>65</v>
      </c>
      <c r="C60" s="102" t="str">
        <f>IF(全国標準卸価格表!C60="","",全国標準卸価格表!C60)</f>
        <v>195/65R16 92Q</v>
      </c>
      <c r="D60" s="253" t="str">
        <f>IF(全国標準卸価格表!D60="","",全国標準卸価格表!D60)</f>
        <v>05539826</v>
      </c>
      <c r="E60" s="424">
        <f>IF(全国標準卸価格表!E60="","",ROUND(全国標準卸価格表!E60*入力!$D$45%,-入力!$D$39))</f>
        <v>31000</v>
      </c>
      <c r="F60" s="354" t="str">
        <f>IF(全国標準卸価格表!F60="","",全国標準卸価格表!F60)</f>
        <v/>
      </c>
      <c r="G60" s="121" t="str">
        <f>IF(全国標準卸価格表!G60="","",全国標準卸価格表!G60)</f>
        <v/>
      </c>
      <c r="H60" s="188" t="str">
        <f>IF(全国標準卸価格表!H60="","",全国標準卸価格表!H60)</f>
        <v>05539665</v>
      </c>
      <c r="I60" s="424">
        <f>IF(全国標準卸価格表!I60="","",ROUND(全国標準卸価格表!I60*入力!$D$46%,-入力!$D$39))</f>
        <v>29800</v>
      </c>
      <c r="J60" s="354" t="str">
        <f>IF(全国標準卸価格表!J60="","",全国標準卸価格表!J60)</f>
        <v/>
      </c>
      <c r="K60" s="214" t="str">
        <f>IF(全国標準卸価格表!K60="","",全国標準卸価格表!K60)</f>
        <v>★</v>
      </c>
      <c r="L60" s="77"/>
      <c r="M60" s="64" t="s">
        <v>475</v>
      </c>
      <c r="N60" s="77"/>
      <c r="O60" s="77"/>
      <c r="P60" s="77"/>
      <c r="Q60" s="77"/>
      <c r="R60" s="77"/>
      <c r="S60" s="77"/>
      <c r="T60" s="77"/>
      <c r="U60" s="65"/>
      <c r="V60" s="65"/>
      <c r="W60" s="65"/>
      <c r="Y60" s="292"/>
      <c r="Z60" s="81">
        <v>80</v>
      </c>
      <c r="AA60" s="106" t="str">
        <f>IF(全国標準卸価格表!AA60="","",全国標準卸価格表!AA60)</f>
        <v>205/80R17.5 120/118L</v>
      </c>
      <c r="AB60" s="350" t="str">
        <f>IF(全国標準卸価格表!AB60="","",全国標準卸価格表!AB60)</f>
        <v>10B09024</v>
      </c>
      <c r="AC60" s="192">
        <f>IF(全国標準卸価格表!AC60="","",ROUND(全国標準卸価格表!AC60*入力!$D$50%,-入力!$D$39))</f>
        <v>32600</v>
      </c>
      <c r="AD60" s="200"/>
      <c r="AE60" s="272" t="str">
        <f>IF(全国標準卸価格表!AE60="","",ROUND(全国標準卸価格表!AE60*入力!$D$50%,-入力!$D$39))</f>
        <v/>
      </c>
      <c r="AF60" s="51"/>
      <c r="AG60" s="448"/>
      <c r="AH60" s="158"/>
      <c r="AI60" s="111"/>
      <c r="AJ60" s="379"/>
      <c r="AK60" s="93"/>
      <c r="AL60" s="170"/>
      <c r="AM60" s="173"/>
      <c r="AN60" s="62"/>
      <c r="AO60" s="62"/>
      <c r="AP60" s="62"/>
      <c r="AQ60" s="35"/>
      <c r="AR60" s="35"/>
      <c r="AS60" s="35"/>
    </row>
    <row r="61" spans="1:45" ht="26.1" customHeight="1">
      <c r="A61" s="227" t="str">
        <f>IF(全国標準卸価格表!A61="","",全国標準卸価格表!A61)</f>
        <v/>
      </c>
      <c r="B61" s="141" t="str">
        <f>IF(全国標準卸価格表!B61="","",全国標準卸価格表!B61)</f>
        <v/>
      </c>
      <c r="C61" s="103" t="str">
        <f>IF(全国標準卸価格表!C61="","",全国標準卸価格表!C61)</f>
        <v>205/65R16 95Q</v>
      </c>
      <c r="D61" s="254" t="str">
        <f>IF(全国標準卸価格表!D61="","",全国標準卸価格表!D61)</f>
        <v>05539827</v>
      </c>
      <c r="E61" s="424">
        <f>IF(全国標準卸価格表!E61="","",ROUND(全国標準卸価格表!E61*入力!$D$45%,-入力!$D$39))</f>
        <v>31100</v>
      </c>
      <c r="F61" s="354" t="str">
        <f>IF(全国標準卸価格表!F61="","",全国標準卸価格表!F61)</f>
        <v/>
      </c>
      <c r="G61" s="395" t="str">
        <f>IF(全国標準卸価格表!G61="","",全国標準卸価格表!G61)</f>
        <v/>
      </c>
      <c r="H61" s="188" t="str">
        <f>IF(全国標準卸価格表!H61="","",全国標準卸価格表!H61)</f>
        <v>05539666</v>
      </c>
      <c r="I61" s="424">
        <f>IF(全国標準卸価格表!I61="","",ROUND(全国標準卸価格表!I61*入力!$D$46%,-入力!$D$39))</f>
        <v>30200</v>
      </c>
      <c r="J61" s="354" t="str">
        <f>IF(全国標準卸価格表!J61="","",全国標準卸価格表!J61)</f>
        <v/>
      </c>
      <c r="K61" s="213" t="str">
        <f>IF(全国標準卸価格表!K61="","",全国標準卸価格表!K61)</f>
        <v>★</v>
      </c>
      <c r="L61" s="77"/>
      <c r="M61" s="64" t="s">
        <v>481</v>
      </c>
      <c r="N61" s="77"/>
      <c r="O61" s="77"/>
      <c r="P61" s="77"/>
      <c r="Q61" s="77"/>
      <c r="R61" s="77"/>
      <c r="S61" s="77"/>
      <c r="T61" s="77"/>
      <c r="U61" s="65"/>
      <c r="V61" s="65"/>
      <c r="W61" s="65"/>
      <c r="Y61" s="274">
        <v>16</v>
      </c>
      <c r="Z61" s="81">
        <v>65</v>
      </c>
      <c r="AA61" s="106" t="str">
        <f>IF(全国標準卸価格表!AA61="","",全国標準卸価格表!AA61)</f>
        <v>205/65R16 109/107L</v>
      </c>
      <c r="AB61" s="350" t="str">
        <f>IF(全国標準卸価格表!AB61="","",全国標準卸価格表!AB61)</f>
        <v>10B09044</v>
      </c>
      <c r="AC61" s="201">
        <f>IF(全国標準卸価格表!AC61="","",ROUND(全国標準卸価格表!AC61*入力!$D$50%,-入力!$D$39))</f>
        <v>37300</v>
      </c>
      <c r="AD61" s="200"/>
      <c r="AE61" s="491" t="str">
        <f>IF(全国標準卸価格表!AE61="","",ROUND(全国標準卸価格表!AE61*入力!$D$50%,-入力!$D$39))</f>
        <v/>
      </c>
      <c r="AF61" s="51"/>
      <c r="AG61" s="448"/>
      <c r="AH61" s="158"/>
      <c r="AI61" s="111"/>
      <c r="AJ61" s="379"/>
      <c r="AK61" s="93"/>
      <c r="AL61" s="170"/>
      <c r="AM61" s="173"/>
      <c r="AN61" s="35"/>
      <c r="AO61" s="35"/>
      <c r="AP61" s="35"/>
      <c r="AQ61" s="35"/>
      <c r="AR61" s="35"/>
      <c r="AS61" s="35"/>
    </row>
    <row r="62" spans="1:45" ht="26.1" customHeight="1" thickBot="1">
      <c r="A62" s="229" t="str">
        <f>IF(全国標準卸価格表!A62="","",全国標準卸価格表!A62)</f>
        <v/>
      </c>
      <c r="B62" s="230" t="str">
        <f>IF(全国標準卸価格表!B62="","",全国標準卸価格表!B62)</f>
        <v/>
      </c>
      <c r="C62" s="250" t="str">
        <f>IF(全国標準卸価格表!C62="","",全国標準卸価格表!C62)</f>
        <v>215/65R16 98Q</v>
      </c>
      <c r="D62" s="259" t="str">
        <f>IF(全国標準卸価格表!D62="","",全国標準卸価格表!D62)</f>
        <v>05539828</v>
      </c>
      <c r="E62" s="431">
        <f>IF(全国標準卸価格表!E62="","",ROUND(全国標準卸価格表!E62*入力!$D$45%,-入力!$D$39))</f>
        <v>32600</v>
      </c>
      <c r="F62" s="400" t="str">
        <f>IF(全国標準卸価格表!F62="","",全国標準卸価格表!F62)</f>
        <v/>
      </c>
      <c r="G62" s="401" t="str">
        <f>IF(全国標準卸価格表!G62="","",全国標準卸価格表!G62)</f>
        <v/>
      </c>
      <c r="H62" s="288" t="str">
        <f>IF(全国標準卸価格表!H62="","",全国標準卸価格表!H62)</f>
        <v>05539668</v>
      </c>
      <c r="I62" s="431">
        <f>IF(全国標準卸価格表!I62="","",ROUND(全国標準卸価格表!I62*入力!$D$46%,-入力!$D$39))</f>
        <v>31700</v>
      </c>
      <c r="J62" s="400" t="str">
        <f>IF(全国標準卸価格表!J62="","",全国標準卸価格表!J62)</f>
        <v/>
      </c>
      <c r="K62" s="326" t="str">
        <f>IF(全国標準卸価格表!K62="","",全国標準卸価格表!K62)</f>
        <v>★</v>
      </c>
      <c r="L62" s="77"/>
      <c r="M62" s="64" t="s">
        <v>487</v>
      </c>
      <c r="N62" s="77"/>
      <c r="O62" s="77"/>
      <c r="P62" s="77"/>
      <c r="Q62" s="77"/>
      <c r="R62" s="77"/>
      <c r="S62" s="77"/>
      <c r="T62" s="77"/>
      <c r="U62" s="65"/>
      <c r="V62" s="65"/>
      <c r="W62" s="65"/>
      <c r="Y62" s="222"/>
      <c r="Z62" s="80">
        <v>70</v>
      </c>
      <c r="AA62" s="105" t="str">
        <f>IF(全国標準卸価格表!AA62="","",全国標準卸価格表!AA62)</f>
        <v>195/70R16 109/107L</v>
      </c>
      <c r="AB62" s="351" t="str">
        <f>IF(全国標準卸価格表!AB62="","",全国標準卸価格表!AB62)</f>
        <v>10B09064</v>
      </c>
      <c r="AC62" s="199">
        <f>IF(全国標準卸価格表!AC62="","",ROUND(全国標準卸価格表!AC62*入力!$D$50%,-入力!$D$39))</f>
        <v>33700</v>
      </c>
      <c r="AD62" s="198"/>
      <c r="AE62" s="279" t="str">
        <f>IF(全国標準卸価格表!AE62="","",ROUND(全国標準卸価格表!AE62*入力!$D$50%,-入力!$D$39))</f>
        <v/>
      </c>
      <c r="AF62" s="51"/>
      <c r="AG62" s="77"/>
      <c r="AH62" s="77"/>
      <c r="AI62" s="77"/>
      <c r="AJ62" s="77"/>
      <c r="AK62" s="77"/>
      <c r="AL62" s="77"/>
      <c r="AM62" s="77"/>
      <c r="AN62" s="35"/>
      <c r="AO62" s="35"/>
      <c r="AP62" s="35"/>
      <c r="AQ62" s="35"/>
      <c r="AR62" s="35"/>
      <c r="AS62" s="35"/>
    </row>
    <row r="63" spans="1:45" ht="26.1" customHeight="1">
      <c r="A63" s="450"/>
      <c r="B63" s="160"/>
      <c r="C63" s="111"/>
      <c r="D63" s="120"/>
      <c r="E63" s="424"/>
      <c r="F63" s="354"/>
      <c r="G63" s="449"/>
      <c r="H63" s="165"/>
      <c r="I63" s="424"/>
      <c r="J63" s="354"/>
      <c r="K63" s="75"/>
      <c r="L63" s="77"/>
      <c r="M63" s="65"/>
      <c r="N63" s="77"/>
      <c r="O63" s="77"/>
      <c r="P63" s="77"/>
      <c r="Q63" s="77"/>
      <c r="R63" s="77"/>
      <c r="S63" s="77"/>
      <c r="T63" s="77"/>
      <c r="U63" s="65"/>
      <c r="V63" s="65"/>
      <c r="W63" s="65"/>
      <c r="Y63" s="222"/>
      <c r="Z63" s="185"/>
      <c r="AA63" s="106" t="str">
        <f>IF(全国標準卸価格表!AA63="","",全国標準卸価格表!AA63)</f>
        <v>225/70R16 117/115L</v>
      </c>
      <c r="AB63" s="350" t="str">
        <f>IF(全国標準卸価格表!AB63="","",全国標準卸価格表!AB63)</f>
        <v>10B09065</v>
      </c>
      <c r="AC63" s="201">
        <f>IF(全国標準卸価格表!AC63="","",ROUND(全国標準卸価格表!AC63*入力!$D$50%,-入力!$D$39))</f>
        <v>36700</v>
      </c>
      <c r="AD63" s="200"/>
      <c r="AE63" s="277" t="str">
        <f>IF(全国標準卸価格表!AE63="","",ROUND(全国標準卸価格表!AE63*入力!$D$50%,-入力!$D$39))</f>
        <v/>
      </c>
      <c r="AF63" s="51"/>
      <c r="AG63" s="269" t="s">
        <v>492</v>
      </c>
      <c r="AH63" s="270"/>
      <c r="AI63" s="270"/>
      <c r="AJ63" s="458" t="s">
        <v>493</v>
      </c>
      <c r="AK63" s="289"/>
      <c r="AL63" s="289"/>
      <c r="AM63" s="260" t="s">
        <v>494</v>
      </c>
      <c r="AN63" s="35"/>
      <c r="AO63" s="35"/>
      <c r="AP63" s="35"/>
      <c r="AQ63" s="35"/>
      <c r="AR63" s="35"/>
      <c r="AS63" s="35"/>
    </row>
    <row r="64" spans="1:45" ht="26.1" customHeight="1" thickBot="1">
      <c r="A64" s="86"/>
      <c r="B64" s="34"/>
      <c r="C64" s="24"/>
      <c r="D64" s="112"/>
      <c r="E64" s="112"/>
      <c r="F64" s="112"/>
      <c r="G64" s="112"/>
      <c r="H64" s="112"/>
      <c r="I64" s="169"/>
      <c r="J64" s="169"/>
      <c r="K64" s="169"/>
      <c r="L64" s="77"/>
      <c r="M64" s="77"/>
      <c r="N64" s="77"/>
      <c r="O64" s="77"/>
      <c r="P64" s="77"/>
      <c r="Q64" s="77"/>
      <c r="R64" s="77"/>
      <c r="S64" s="77"/>
      <c r="T64" s="77"/>
      <c r="U64" s="65"/>
      <c r="V64" s="65"/>
      <c r="W64" s="65"/>
      <c r="Y64" s="222"/>
      <c r="Z64" s="80">
        <v>75</v>
      </c>
      <c r="AA64" s="108" t="str">
        <f>IF(全国標準卸価格表!AA64="","",全国標準卸価格表!AA64)</f>
        <v>225/75R16 118/116L</v>
      </c>
      <c r="AB64" s="352" t="str">
        <f>IF(全国標準卸価格表!AB64="","",全国標準卸価格表!AB64)</f>
        <v>10B09041</v>
      </c>
      <c r="AC64" s="205">
        <f>IF(全国標準卸価格表!AC64="","",ROUND(全国標準卸価格表!AC64*入力!$D$50%,-入力!$D$39))</f>
        <v>36200</v>
      </c>
      <c r="AD64" s="168"/>
      <c r="AE64" s="492" t="str">
        <f>IF(全国標準卸価格表!AE64="","",ROUND(全国標準卸価格表!AE64*入力!$D$50%,-入力!$D$39))</f>
        <v/>
      </c>
      <c r="AF64" s="51"/>
      <c r="AG64" s="338"/>
      <c r="AH64" s="21"/>
      <c r="AI64" s="239" t="s">
        <v>84</v>
      </c>
      <c r="AJ64" s="251" t="s">
        <v>85</v>
      </c>
      <c r="AK64" s="239" t="s">
        <v>86</v>
      </c>
      <c r="AL64" s="337"/>
      <c r="AM64" s="330"/>
      <c r="AN64" s="35"/>
      <c r="AO64" s="35"/>
      <c r="AP64" s="35"/>
      <c r="AQ64" s="35"/>
      <c r="AR64" s="35"/>
      <c r="AS64" s="35"/>
    </row>
    <row r="65" spans="1:45" ht="26.1" customHeight="1">
      <c r="A65" s="471"/>
      <c r="B65" s="472"/>
      <c r="C65" s="472"/>
      <c r="D65" s="472"/>
      <c r="E65" s="473"/>
      <c r="F65" s="474"/>
      <c r="G65" s="474"/>
      <c r="H65" s="474"/>
      <c r="I65" s="474"/>
      <c r="J65" s="475"/>
      <c r="K65" s="476"/>
      <c r="L65" s="77"/>
      <c r="M65" s="77"/>
      <c r="N65" s="77"/>
      <c r="O65" s="77"/>
      <c r="P65" s="77"/>
      <c r="Q65" s="77"/>
      <c r="R65" s="77"/>
      <c r="S65" s="77"/>
      <c r="T65" s="77"/>
      <c r="U65" s="77"/>
      <c r="V65" s="77"/>
      <c r="W65" s="77"/>
      <c r="Y65" s="222"/>
      <c r="Z65" s="80">
        <v>85</v>
      </c>
      <c r="AA65" s="105" t="str">
        <f>IF(全国標準卸価格表!AA65="","",全国標準卸価格表!AA65)</f>
        <v>185/85R16 111/109L</v>
      </c>
      <c r="AB65" s="351" t="str">
        <f>IF(全国標準卸価格表!AB65="","",全国標準卸価格表!AB65)</f>
        <v>10B09008</v>
      </c>
      <c r="AC65" s="199">
        <f>IF(全国標準卸価格表!AC65="","",ROUND(全国標準卸価格表!AC65*入力!$D$50%,-入力!$D$39))</f>
        <v>30300</v>
      </c>
      <c r="AD65" s="198"/>
      <c r="AE65" s="279" t="str">
        <f>IF(全国標準卸価格表!AE65="","",ROUND(全国標準卸価格表!AE65*入力!$D$50%,-入力!$D$39))</f>
        <v/>
      </c>
      <c r="AF65" s="51"/>
      <c r="AG65" s="360">
        <v>15</v>
      </c>
      <c r="AH65" s="359">
        <v>65</v>
      </c>
      <c r="AI65" s="361" t="str">
        <f>IF(全国標準卸価格表!AI65="","",全国標準卸価格表!AI65)</f>
        <v>185/65R15 88Q</v>
      </c>
      <c r="AJ65" s="512" t="str">
        <f>IF(全国標準卸価格表!AJ65="","",全国標準卸価格表!AJ65)</f>
        <v>05509220</v>
      </c>
      <c r="AK65" s="460" t="s">
        <v>449</v>
      </c>
      <c r="AL65" s="534" t="str">
        <f>IF(全国標準卸価格表!AL65="","",全国標準卸価格表!AL65)</f>
        <v/>
      </c>
      <c r="AM65" s="248" t="str">
        <f>IF(全国標準卸価格表!AM65="","",全国標準卸価格表!AM65)</f>
        <v/>
      </c>
      <c r="AN65" s="35"/>
      <c r="AO65" s="35"/>
      <c r="AP65" s="35"/>
      <c r="AQ65" s="35"/>
      <c r="AR65" s="35"/>
      <c r="AS65" s="35"/>
    </row>
    <row r="66" spans="1:45" ht="26.1" customHeight="1">
      <c r="A66" s="477"/>
      <c r="B66" s="478"/>
      <c r="C66" s="94"/>
      <c r="D66" s="469"/>
      <c r="E66" s="94"/>
      <c r="F66" s="469"/>
      <c r="G66" s="469"/>
      <c r="H66" s="469"/>
      <c r="I66" s="94"/>
      <c r="J66" s="469"/>
      <c r="K66" s="469"/>
      <c r="L66" s="77"/>
      <c r="M66" s="77"/>
      <c r="N66" s="77"/>
      <c r="O66" s="77"/>
      <c r="P66" s="77"/>
      <c r="Q66" s="77"/>
      <c r="R66" s="77"/>
      <c r="S66" s="77"/>
      <c r="T66" s="77"/>
      <c r="U66" s="77"/>
      <c r="V66" s="77"/>
      <c r="W66" s="77"/>
      <c r="Y66" s="222"/>
      <c r="Z66" s="299"/>
      <c r="AA66" s="107" t="str">
        <f>IF(全国標準卸価格表!AA66="","",全国標準卸価格表!AA66)</f>
        <v>215/85R16 120/118L</v>
      </c>
      <c r="AB66" s="257" t="str">
        <f>IF(全国標準卸価格表!AB66="","",全国標準卸価格表!AB66)</f>
        <v>10B09022</v>
      </c>
      <c r="AC66" s="194">
        <f>IF(全国標準卸価格表!AC66="","",ROUND(全国標準卸価格表!AC66*入力!$D$50%,-入力!$D$39))</f>
        <v>32800</v>
      </c>
      <c r="AD66" s="165"/>
      <c r="AE66" s="281" t="str">
        <f>IF(全国標準卸価格表!AE66="","",ROUND(全国標準卸価格表!AE66*入力!$D$50%,-入力!$D$39))</f>
        <v/>
      </c>
      <c r="AF66" s="51"/>
      <c r="AG66" s="381"/>
      <c r="AH66" s="54"/>
      <c r="AI66" s="103" t="s">
        <v>503</v>
      </c>
      <c r="AJ66" s="510" t="str">
        <f>IF(全国標準卸価格表!AJ66="","",全国標準卸価格表!AJ66)</f>
        <v>05509230</v>
      </c>
      <c r="AK66" s="461" t="s">
        <v>449</v>
      </c>
      <c r="AL66" s="535" t="str">
        <f>IF(全国標準卸価格表!AL66="","",全国標準卸価格表!AL66)</f>
        <v/>
      </c>
      <c r="AM66" s="330" t="str">
        <f>IF(全国標準卸価格表!AM66="","",全国標準卸価格表!AM66)</f>
        <v/>
      </c>
      <c r="AN66" s="35"/>
      <c r="AO66" s="35"/>
      <c r="AP66" s="35"/>
      <c r="AQ66" s="35"/>
      <c r="AR66" s="35"/>
      <c r="AS66" s="35"/>
    </row>
    <row r="67" spans="1:45" ht="26.1" customHeight="1">
      <c r="A67" s="479"/>
      <c r="B67" s="480"/>
      <c r="C67" s="481"/>
      <c r="D67" s="474"/>
      <c r="E67" s="97"/>
      <c r="F67" s="97"/>
      <c r="G67" s="476"/>
      <c r="H67" s="476"/>
      <c r="I67" s="470"/>
      <c r="J67" s="476"/>
      <c r="K67" s="476"/>
      <c r="L67" s="77"/>
      <c r="M67" s="77"/>
      <c r="N67" s="77"/>
      <c r="O67" s="77"/>
      <c r="P67" s="77"/>
      <c r="Q67" s="77"/>
      <c r="R67" s="77"/>
      <c r="S67" s="77"/>
      <c r="T67" s="77"/>
      <c r="U67" s="77"/>
      <c r="V67" s="77"/>
      <c r="W67" s="77"/>
      <c r="Y67" s="293"/>
      <c r="Z67" s="185"/>
      <c r="AA67" s="106" t="str">
        <f>IF(全国標準卸価格表!AA67="","",全国標準卸価格表!AA67)</f>
        <v>225/85R16 121/119L</v>
      </c>
      <c r="AB67" s="350" t="str">
        <f>IF(全国標準卸価格表!AB67="","",全国標準卸価格表!AB67)</f>
        <v>10B09023</v>
      </c>
      <c r="AC67" s="201">
        <f>IF(全国標準卸価格表!AC67="","",ROUND(全国標準卸価格表!AC67*入力!$D$50%,-入力!$D$39))</f>
        <v>34300</v>
      </c>
      <c r="AD67" s="200"/>
      <c r="AE67" s="491" t="str">
        <f>IF(全国標準卸価格表!AE67="","",ROUND(全国標準卸価格表!AE67*入力!$D$50%,-入力!$D$39))</f>
        <v/>
      </c>
      <c r="AF67" s="51"/>
      <c r="AG67" s="321"/>
      <c r="AH67" s="157"/>
      <c r="AI67" s="103" t="str">
        <f>IF(全国標準卸価格表!AI67="","",全国標準卸価格表!AI67)</f>
        <v>195/65R15 91Q</v>
      </c>
      <c r="AJ67" s="515" t="str">
        <f>IF(全国標準卸価格表!AJ67="","",全国標準卸価格表!AJ67)</f>
        <v>05509210</v>
      </c>
      <c r="AK67" s="444" t="s">
        <v>449</v>
      </c>
      <c r="AL67" s="148" t="str">
        <f>IF(全国標準卸価格表!AL67="","",全国標準卸価格表!AL67)</f>
        <v/>
      </c>
      <c r="AM67" s="546" t="str">
        <f>IF(全国標準卸価格表!AM67="","",全国標準卸価格表!AM67)</f>
        <v/>
      </c>
      <c r="AN67" s="35"/>
      <c r="AO67" s="35"/>
      <c r="AP67" s="35"/>
      <c r="AQ67" s="35"/>
      <c r="AR67" s="35"/>
      <c r="AS67" s="35"/>
    </row>
    <row r="68" spans="1:45" ht="26.1" customHeight="1">
      <c r="A68" s="483"/>
      <c r="B68" s="480"/>
      <c r="C68" s="481"/>
      <c r="D68" s="481"/>
      <c r="E68" s="97"/>
      <c r="F68" s="97"/>
      <c r="G68" s="97"/>
      <c r="H68" s="97"/>
      <c r="I68" s="470"/>
      <c r="J68" s="476"/>
      <c r="K68" s="476"/>
      <c r="L68" s="77"/>
      <c r="M68" s="77"/>
      <c r="N68" s="77"/>
      <c r="O68" s="77"/>
      <c r="P68" s="77"/>
      <c r="Q68" s="77"/>
      <c r="R68" s="77"/>
      <c r="S68" s="77"/>
      <c r="T68" s="77"/>
      <c r="U68" s="77"/>
      <c r="V68" s="77"/>
      <c r="W68" s="77"/>
      <c r="Y68" s="290">
        <v>15.5</v>
      </c>
      <c r="Z68" s="79">
        <v>60</v>
      </c>
      <c r="AA68" s="109" t="str">
        <f>IF(全国標準卸価格表!AA68="","",全国標準卸価格表!AA68)</f>
        <v>215/60R15.5 110/108L</v>
      </c>
      <c r="AB68" s="252" t="str">
        <f>IF(全国標準卸価格表!AB68="","",全国標準卸価格表!AB68)</f>
        <v>10B09074</v>
      </c>
      <c r="AC68" s="204">
        <f>IF(全国標準卸価格表!AC68="","",ROUND(全国標準卸価格表!AC68*入力!$D$50%,-入力!$D$39))</f>
        <v>36600</v>
      </c>
      <c r="AD68" s="196"/>
      <c r="AE68" s="282" t="str">
        <f>IF(全国標準卸価格表!AE68="","",ROUND(全国標準卸価格表!AE68*入力!$D$50%,-入力!$D$39))</f>
        <v/>
      </c>
      <c r="AF68" s="51"/>
      <c r="AG68" s="321"/>
      <c r="AH68" s="157"/>
      <c r="AI68" s="101" t="str">
        <f>IF(全国標準卸価格表!AI68="","",全国標準卸価格表!AI68)</f>
        <v>195/65R15 91Q(HC)</v>
      </c>
      <c r="AJ68" s="516" t="str">
        <f>IF(全国標準卸価格表!AJ68="","",全国標準卸価格表!AJ68)</f>
        <v>05509211</v>
      </c>
      <c r="AK68" s="190" t="s">
        <v>449</v>
      </c>
      <c r="AL68" s="536" t="str">
        <f>IF(全国標準卸価格表!AL68="","",全国標準卸価格表!AL68)</f>
        <v/>
      </c>
      <c r="AM68" s="547" t="str">
        <f>IF(全国標準卸価格表!AM68="","",全国標準卸価格表!AM68)</f>
        <v/>
      </c>
      <c r="AN68" s="35"/>
      <c r="AO68" s="35"/>
      <c r="AP68" s="35"/>
      <c r="AQ68" s="35"/>
      <c r="AR68" s="35"/>
      <c r="AS68" s="35"/>
    </row>
    <row r="69" spans="1:45" ht="26.1" customHeight="1">
      <c r="A69" s="479"/>
      <c r="B69" s="480"/>
      <c r="C69" s="481"/>
      <c r="D69" s="481"/>
      <c r="E69" s="97"/>
      <c r="F69" s="97"/>
      <c r="G69" s="97"/>
      <c r="H69" s="97"/>
      <c r="I69" s="470"/>
      <c r="J69" s="476"/>
      <c r="K69" s="476"/>
      <c r="L69" s="34"/>
      <c r="M69" s="77"/>
      <c r="N69" s="77"/>
      <c r="O69" s="77"/>
      <c r="P69" s="77"/>
      <c r="Q69" s="77"/>
      <c r="R69" s="77"/>
      <c r="S69" s="77"/>
      <c r="T69" s="77"/>
      <c r="U69" s="77"/>
      <c r="V69" s="77"/>
      <c r="W69" s="77"/>
      <c r="Y69" s="221"/>
      <c r="Z69" s="82">
        <v>70</v>
      </c>
      <c r="AA69" s="105" t="str">
        <f>IF(全国標準卸価格表!AA69="","",全国標準卸価格表!AA69)</f>
        <v>185/70R15.5 106/104L</v>
      </c>
      <c r="AB69" s="351" t="str">
        <f>IF(全国標準卸価格表!AB69="","",全国標準卸価格表!AB69)</f>
        <v>10B09058</v>
      </c>
      <c r="AC69" s="199">
        <f>IF(全国標準卸価格表!AC69="","",ROUND(全国標準卸価格表!AC69*入力!$D$50%,-入力!$D$39))</f>
        <v>30200</v>
      </c>
      <c r="AD69" s="198"/>
      <c r="AE69" s="275" t="str">
        <f>IF(全国標準卸価格表!AE69="","",ROUND(全国標準卸価格表!AE69*入力!$D$50%,-入力!$D$39))</f>
        <v/>
      </c>
      <c r="AF69" s="39"/>
      <c r="AG69" s="271">
        <v>14</v>
      </c>
      <c r="AH69" s="154">
        <v>80</v>
      </c>
      <c r="AI69" s="102" t="str">
        <f>IF(全国標準卸価格表!AI69="","",全国標準卸価格表!AI69)</f>
        <v>175/80R14 88Q</v>
      </c>
      <c r="AJ69" s="517" t="str">
        <f>IF(全国標準卸価格表!AJ69="","",全国標準卸価格表!AJ69)</f>
        <v>05509205</v>
      </c>
      <c r="AK69" s="467" t="s">
        <v>517</v>
      </c>
      <c r="AL69" s="467" t="str">
        <f>IF(全国標準卸価格表!AL69="","",全国標準卸価格表!AL69)</f>
        <v/>
      </c>
      <c r="AM69" s="328" t="str">
        <f>IF(全国標準卸価格表!AM69="","",全国標準卸価格表!AM69)</f>
        <v/>
      </c>
      <c r="AN69" s="35"/>
      <c r="AO69" s="35"/>
      <c r="AP69" s="35"/>
      <c r="AQ69" s="35"/>
      <c r="AR69" s="35"/>
      <c r="AS69" s="35"/>
    </row>
    <row r="70" spans="1:45" ht="26.1" customHeight="1" thickBot="1">
      <c r="A70" s="479"/>
      <c r="B70" s="480"/>
      <c r="C70" s="481"/>
      <c r="D70" s="481"/>
      <c r="E70" s="97"/>
      <c r="F70" s="97"/>
      <c r="G70" s="97"/>
      <c r="H70" s="97"/>
      <c r="I70" s="470"/>
      <c r="J70" s="476"/>
      <c r="K70" s="476"/>
      <c r="L70" s="34"/>
      <c r="M70" s="77"/>
      <c r="N70" s="77"/>
      <c r="O70" s="77"/>
      <c r="P70" s="77"/>
      <c r="Q70" s="77"/>
      <c r="R70" s="77"/>
      <c r="S70" s="77"/>
      <c r="T70" s="77"/>
      <c r="U70" s="77"/>
      <c r="V70" s="77"/>
      <c r="W70" s="77"/>
      <c r="Y70" s="274">
        <v>15</v>
      </c>
      <c r="Z70" s="79">
        <v>65</v>
      </c>
      <c r="AA70" s="109" t="str">
        <f>IF(全国標準卸価格表!AA70="","",全国標準卸価格表!AA70)</f>
        <v>185/65R15 101/99L</v>
      </c>
      <c r="AB70" s="252" t="str">
        <f>IF(全国標準卸価格表!AB70="","",全国標準卸価格表!AB70)</f>
        <v>10B09042</v>
      </c>
      <c r="AC70" s="204">
        <f>IF(全国標準卸価格表!AC70="","",ROUND(全国標準卸価格表!AC70*入力!$D$50%,-入力!$D$39))</f>
        <v>32500</v>
      </c>
      <c r="AD70" s="196"/>
      <c r="AE70" s="282" t="str">
        <f>IF(全国標準卸価格表!AE70="","",ROUND(全国標準卸価格表!AE70*入力!$D$50%,-入力!$D$39))</f>
        <v/>
      </c>
      <c r="AF70" s="39"/>
      <c r="AG70" s="501"/>
      <c r="AH70" s="327"/>
      <c r="AI70" s="250" t="str">
        <f>IF(全国標準卸価格表!AI70="","",全国標準卸価格表!AI70)</f>
        <v>175/80R14 88Q(HC)</v>
      </c>
      <c r="AJ70" s="513" t="str">
        <f>IF(全国標準卸価格表!AJ70="","",全国標準卸価格表!AJ70)</f>
        <v>05509209</v>
      </c>
      <c r="AK70" s="261" t="s">
        <v>517</v>
      </c>
      <c r="AL70" s="261" t="str">
        <f>IF(全国標準卸価格表!AL70="","",全国標準卸価格表!AL70)</f>
        <v/>
      </c>
      <c r="AM70" s="439" t="str">
        <f>IF(全国標準卸価格表!AM70="","",全国標準卸価格表!AM70)</f>
        <v/>
      </c>
      <c r="AN70" s="77"/>
      <c r="AO70" s="77"/>
      <c r="AP70" s="77"/>
      <c r="AQ70" s="77"/>
      <c r="AR70" s="77"/>
      <c r="AS70" s="77"/>
    </row>
    <row r="71" spans="1:45" ht="26.1" customHeight="1" thickBot="1">
      <c r="A71" s="479"/>
      <c r="B71" s="480"/>
      <c r="C71" s="481"/>
      <c r="D71" s="481"/>
      <c r="E71" s="97"/>
      <c r="F71" s="97"/>
      <c r="G71" s="97"/>
      <c r="H71" s="97"/>
      <c r="I71" s="470"/>
      <c r="J71" s="476"/>
      <c r="K71" s="476"/>
      <c r="L71" s="34"/>
      <c r="M71" s="77"/>
      <c r="N71" s="77"/>
      <c r="O71" s="77"/>
      <c r="P71" s="77"/>
      <c r="Q71" s="77"/>
      <c r="R71" s="77"/>
      <c r="S71" s="77"/>
      <c r="T71" s="77"/>
      <c r="U71" s="77"/>
      <c r="V71" s="77"/>
      <c r="W71" s="77"/>
      <c r="Y71" s="294"/>
      <c r="Z71" s="300">
        <v>70</v>
      </c>
      <c r="AA71" s="301" t="str">
        <f>IF(全国標準卸価格表!AA71="","",全国標準卸価格表!AA71)</f>
        <v>195/70R15 106/104L</v>
      </c>
      <c r="AB71" s="353" t="str">
        <f>IF(全国標準卸価格表!AB71="","",全国標準卸価格表!AB71)</f>
        <v>10B09050</v>
      </c>
      <c r="AC71" s="298">
        <f>IF(全国標準卸価格表!AC71="","",ROUND(全国標準卸価格表!AC71*入力!$D$50%,-入力!$D$39))</f>
        <v>30700</v>
      </c>
      <c r="AD71" s="297"/>
      <c r="AE71" s="493" t="str">
        <f>IF(全国標準卸価格表!AE71="","",ROUND(全国標準卸価格表!AE71*入力!$D$50%,-入力!$D$39))</f>
        <v/>
      </c>
      <c r="AF71" s="35"/>
      <c r="AG71" s="24" t="str">
        <f>IF(全国標準卸価格表!AG71="","",全国標準卸価格表!AG71)</f>
        <v>（HC）はハードコンパウンド仕様になります。</v>
      </c>
      <c r="AH71" s="35"/>
      <c r="AI71" s="77"/>
      <c r="AJ71" s="35"/>
      <c r="AK71" s="35"/>
      <c r="AL71" s="35"/>
      <c r="AM71" s="35"/>
      <c r="AN71" s="35"/>
      <c r="AO71" s="35"/>
      <c r="AP71" s="35"/>
      <c r="AQ71" s="35"/>
      <c r="AR71" s="35"/>
      <c r="AS71" s="35"/>
    </row>
    <row r="72" spans="1:45" ht="26.1" customHeight="1">
      <c r="A72" s="479"/>
      <c r="B72" s="480"/>
      <c r="C72" s="481"/>
      <c r="D72" s="481"/>
      <c r="E72" s="97"/>
      <c r="F72" s="97"/>
      <c r="G72" s="97"/>
      <c r="H72" s="97"/>
      <c r="I72" s="470"/>
      <c r="J72" s="476"/>
      <c r="K72" s="476"/>
      <c r="L72" s="88"/>
      <c r="M72" s="77"/>
      <c r="N72" s="77"/>
      <c r="O72" s="77"/>
      <c r="P72" s="77"/>
      <c r="Q72" s="77"/>
      <c r="R72" s="77"/>
      <c r="S72" s="77"/>
      <c r="T72" s="77"/>
      <c r="U72" s="77"/>
      <c r="V72" s="77"/>
      <c r="W72" s="77"/>
      <c r="Y72" s="86"/>
      <c r="Z72" s="77"/>
      <c r="AA72" s="77"/>
      <c r="AB72" s="77"/>
      <c r="AC72" s="77"/>
      <c r="AD72" s="77"/>
      <c r="AE72" s="77"/>
      <c r="AF72" s="77"/>
      <c r="AG72" s="77"/>
      <c r="AH72" s="77"/>
      <c r="AI72" s="77"/>
      <c r="AJ72" s="77"/>
      <c r="AK72" s="77"/>
      <c r="AL72" s="77"/>
      <c r="AM72" s="77"/>
      <c r="AN72" s="35"/>
      <c r="AO72" s="35"/>
      <c r="AP72" s="35"/>
      <c r="AQ72" s="35"/>
      <c r="AR72" s="35"/>
      <c r="AS72" s="35"/>
    </row>
    <row r="73" spans="1:45" ht="26.1" customHeight="1">
      <c r="A73" s="483"/>
      <c r="B73" s="480"/>
      <c r="C73" s="481"/>
      <c r="D73" s="481"/>
      <c r="E73" s="97"/>
      <c r="F73" s="97"/>
      <c r="G73" s="97"/>
      <c r="H73" s="97"/>
      <c r="I73" s="470"/>
      <c r="J73" s="476"/>
      <c r="K73" s="476"/>
      <c r="L73" s="88"/>
      <c r="M73" s="77"/>
      <c r="N73" s="77"/>
      <c r="O73" s="77"/>
      <c r="P73" s="77"/>
      <c r="Q73" s="77"/>
      <c r="R73" s="77"/>
      <c r="S73" s="77"/>
      <c r="T73" s="77"/>
      <c r="U73" s="77"/>
      <c r="V73" s="77"/>
      <c r="W73" s="77"/>
      <c r="Y73" s="77"/>
      <c r="Z73" s="77"/>
      <c r="AA73" s="77"/>
      <c r="AB73" s="77"/>
      <c r="AC73" s="77"/>
      <c r="AD73" s="77"/>
      <c r="AE73" s="77"/>
      <c r="AF73" s="77"/>
      <c r="AG73" s="77"/>
      <c r="AH73" s="77"/>
      <c r="AI73" s="77"/>
      <c r="AJ73" s="77"/>
      <c r="AK73" s="77"/>
      <c r="AL73" s="77"/>
      <c r="AM73" s="77"/>
      <c r="AN73" s="35"/>
      <c r="AO73" s="35"/>
      <c r="AP73" s="35"/>
      <c r="AQ73" s="35"/>
      <c r="AR73" s="35"/>
      <c r="AS73" s="35"/>
    </row>
    <row r="74" spans="1:45" ht="26.1" customHeight="1">
      <c r="A74" s="93" t="str">
        <f>IF(全国標準卸価格表!A74="","",全国標準卸価格表!A74)</f>
        <v/>
      </c>
      <c r="B74" s="95"/>
      <c r="C74" s="96"/>
      <c r="D74" s="97"/>
      <c r="E74" s="179"/>
      <c r="F74" s="179"/>
      <c r="G74" s="178"/>
      <c r="H74" s="178"/>
      <c r="I74" s="65"/>
      <c r="J74" s="65"/>
      <c r="K74" s="65"/>
      <c r="L74" s="35"/>
      <c r="M74" s="77"/>
      <c r="N74" s="77"/>
      <c r="O74" s="77"/>
      <c r="P74" s="77"/>
      <c r="Q74" s="77"/>
      <c r="R74" s="77"/>
      <c r="S74" s="77"/>
      <c r="T74" s="77"/>
      <c r="U74" s="77"/>
      <c r="V74" s="77"/>
      <c r="W74" s="77"/>
      <c r="Y74" s="77"/>
      <c r="Z74" s="77"/>
      <c r="AA74" s="77"/>
      <c r="AB74" s="77"/>
      <c r="AC74" s="77"/>
      <c r="AD74" s="77"/>
      <c r="AE74" s="77"/>
      <c r="AF74" s="51"/>
      <c r="AG74" s="77"/>
      <c r="AH74" s="77"/>
      <c r="AI74" s="77"/>
      <c r="AJ74" s="77"/>
      <c r="AK74" s="77"/>
      <c r="AL74" s="77"/>
      <c r="AM74" s="77"/>
      <c r="AN74" s="35"/>
      <c r="AO74" s="35"/>
      <c r="AP74" s="35"/>
      <c r="AQ74" s="35"/>
      <c r="AR74" s="35"/>
      <c r="AS74" s="35"/>
    </row>
    <row r="75" spans="1:45" ht="26.1" customHeight="1">
      <c r="A75" s="34"/>
      <c r="B75" s="49"/>
      <c r="C75" s="77"/>
      <c r="D75" s="77"/>
      <c r="E75" s="77"/>
      <c r="F75" s="77"/>
      <c r="G75" s="77"/>
      <c r="H75" s="77"/>
      <c r="I75" s="65"/>
      <c r="J75" s="65"/>
      <c r="K75" s="65"/>
      <c r="L75" s="35"/>
      <c r="M75" s="77"/>
      <c r="N75" s="77"/>
      <c r="O75" s="77"/>
      <c r="P75" s="77"/>
      <c r="Q75" s="77"/>
      <c r="R75" s="77"/>
      <c r="S75" s="77"/>
      <c r="T75" s="77"/>
      <c r="U75" s="77"/>
      <c r="V75" s="77"/>
      <c r="W75" s="77"/>
      <c r="Y75" s="77"/>
      <c r="Z75" s="77"/>
      <c r="AA75" s="77"/>
      <c r="AB75" s="77"/>
      <c r="AC75" s="77"/>
      <c r="AD75" s="77"/>
      <c r="AE75" s="77"/>
      <c r="AF75" s="51"/>
      <c r="AG75" s="77"/>
      <c r="AH75" s="77"/>
      <c r="AI75" s="77"/>
      <c r="AJ75" s="77"/>
      <c r="AK75" s="77"/>
      <c r="AL75" s="77"/>
      <c r="AM75" s="77"/>
      <c r="AN75" s="35"/>
      <c r="AO75" s="35"/>
      <c r="AP75" s="35"/>
      <c r="AQ75" s="35"/>
      <c r="AR75" s="35"/>
      <c r="AS75" s="35"/>
    </row>
    <row r="76" spans="1:45" ht="26.1" customHeight="1">
      <c r="A76" s="77"/>
      <c r="B76" s="77"/>
      <c r="C76" s="77"/>
      <c r="D76" s="77"/>
      <c r="E76" s="77"/>
      <c r="F76" s="77"/>
      <c r="G76" s="77"/>
      <c r="H76" s="77"/>
      <c r="I76" s="65"/>
      <c r="J76" s="65"/>
      <c r="K76" s="65"/>
      <c r="L76" s="77"/>
      <c r="M76" s="65"/>
      <c r="N76" s="77"/>
      <c r="O76" s="77"/>
      <c r="P76" s="77"/>
      <c r="Q76" s="77"/>
      <c r="R76" s="77"/>
      <c r="S76" s="77"/>
      <c r="T76" s="77"/>
      <c r="U76" s="77"/>
      <c r="V76" s="77"/>
      <c r="W76" s="77"/>
      <c r="Y76" s="77"/>
      <c r="Z76" s="77"/>
      <c r="AA76" s="77"/>
      <c r="AB76" s="77"/>
      <c r="AC76" s="77"/>
      <c r="AD76" s="77"/>
      <c r="AE76" s="77"/>
      <c r="AF76" s="77"/>
      <c r="AG76" s="77"/>
      <c r="AH76" s="77"/>
      <c r="AI76" s="77"/>
      <c r="AJ76" s="77"/>
      <c r="AK76" s="77"/>
      <c r="AL76" s="77"/>
      <c r="AM76" s="77"/>
      <c r="AN76" s="35"/>
      <c r="AO76" s="35"/>
      <c r="AP76" s="35"/>
      <c r="AQ76" s="35"/>
      <c r="AR76" s="35"/>
      <c r="AS76" s="35"/>
    </row>
    <row r="77" spans="1:45" ht="24" customHeight="1">
      <c r="A77" s="77"/>
      <c r="B77" s="77"/>
      <c r="C77" s="77"/>
      <c r="D77" s="77"/>
      <c r="E77" s="77"/>
      <c r="F77" s="77"/>
      <c r="G77" s="77"/>
      <c r="H77" s="77"/>
      <c r="I77" s="65"/>
      <c r="J77" s="65"/>
      <c r="K77" s="65"/>
      <c r="L77" s="77"/>
      <c r="M77" s="65"/>
      <c r="N77" s="77"/>
      <c r="O77" s="77"/>
      <c r="P77" s="77"/>
      <c r="Q77" s="77"/>
      <c r="R77" s="77"/>
      <c r="S77" s="77"/>
      <c r="T77" s="77"/>
      <c r="U77" s="77"/>
      <c r="V77" s="77"/>
      <c r="W77" s="77"/>
      <c r="Y77" s="77"/>
      <c r="Z77" s="77"/>
      <c r="AA77" s="77"/>
      <c r="AB77" s="77"/>
      <c r="AC77" s="77"/>
      <c r="AD77" s="77"/>
      <c r="AE77" s="77"/>
      <c r="AF77" s="77"/>
      <c r="AG77" s="77"/>
      <c r="AH77" s="77"/>
      <c r="AI77" s="77"/>
      <c r="AJ77" s="77"/>
      <c r="AK77" s="77"/>
      <c r="AL77" s="77"/>
      <c r="AM77" s="77"/>
      <c r="AN77" s="35"/>
      <c r="AO77" s="35"/>
      <c r="AP77" s="35"/>
      <c r="AQ77" s="35"/>
      <c r="AR77" s="35"/>
      <c r="AS77" s="35"/>
    </row>
    <row r="78" spans="1:45" ht="24" customHeight="1">
      <c r="A78" s="77"/>
      <c r="B78" s="77"/>
      <c r="C78" s="77"/>
      <c r="D78" s="77"/>
      <c r="E78" s="77"/>
      <c r="F78" s="77"/>
      <c r="G78" s="77"/>
      <c r="H78" s="77"/>
      <c r="I78" s="65"/>
      <c r="J78" s="65"/>
      <c r="K78" s="65"/>
      <c r="L78" s="77"/>
      <c r="M78" s="65"/>
      <c r="N78" s="77"/>
      <c r="O78" s="77"/>
      <c r="P78" s="77"/>
      <c r="Q78" s="77"/>
      <c r="R78" s="77"/>
      <c r="S78" s="77"/>
      <c r="T78" s="77"/>
      <c r="U78" s="77"/>
      <c r="V78" s="77"/>
      <c r="W78" s="77"/>
      <c r="Y78" s="77"/>
      <c r="Z78" s="77"/>
      <c r="AA78" s="77"/>
      <c r="AB78" s="77"/>
      <c r="AC78" s="77"/>
      <c r="AD78" s="77"/>
      <c r="AE78" s="77"/>
      <c r="AF78" s="77"/>
      <c r="AG78" s="77"/>
      <c r="AH78" s="77"/>
      <c r="AI78" s="77"/>
      <c r="AJ78" s="77"/>
      <c r="AK78" s="77"/>
      <c r="AL78" s="77"/>
      <c r="AM78" s="77"/>
      <c r="AN78" s="35"/>
      <c r="AO78" s="35"/>
      <c r="AP78" s="35"/>
      <c r="AQ78" s="35"/>
      <c r="AR78" s="35"/>
      <c r="AS78" s="35"/>
    </row>
    <row r="79" spans="1:45" ht="24" customHeight="1">
      <c r="A79" s="77"/>
      <c r="B79" s="77"/>
      <c r="C79" s="77"/>
      <c r="D79" s="77"/>
      <c r="E79" s="77"/>
      <c r="F79" s="77"/>
      <c r="G79" s="77"/>
      <c r="H79" s="77"/>
      <c r="I79" s="65"/>
      <c r="J79" s="65"/>
      <c r="K79" s="65"/>
      <c r="L79" s="77"/>
      <c r="M79" s="65"/>
      <c r="N79" s="77"/>
      <c r="O79" s="77"/>
      <c r="P79" s="77"/>
      <c r="Q79" s="77"/>
      <c r="R79" s="77"/>
      <c r="S79" s="77"/>
      <c r="T79" s="77"/>
      <c r="U79" s="77"/>
      <c r="V79" s="77"/>
      <c r="W79" s="77"/>
      <c r="Y79" s="77"/>
      <c r="Z79" s="77"/>
      <c r="AA79" s="77"/>
      <c r="AB79" s="77"/>
      <c r="AC79" s="77"/>
      <c r="AD79" s="77"/>
      <c r="AE79" s="77"/>
      <c r="AF79" s="51"/>
      <c r="AG79" s="77"/>
      <c r="AH79" s="77"/>
      <c r="AI79" s="77"/>
      <c r="AJ79" s="77"/>
      <c r="AK79" s="77"/>
      <c r="AL79" s="77"/>
      <c r="AM79" s="77"/>
      <c r="AN79" s="77"/>
      <c r="AO79" s="77"/>
      <c r="AP79" s="77"/>
      <c r="AQ79" s="77"/>
      <c r="AR79" s="77"/>
      <c r="AS79" s="77"/>
    </row>
    <row r="80" spans="1:45" ht="18" customHeight="1">
      <c r="A80" s="77"/>
      <c r="B80" s="77"/>
      <c r="C80" s="77"/>
      <c r="D80" s="77"/>
      <c r="E80" s="77"/>
      <c r="F80" s="77"/>
      <c r="G80" s="77"/>
      <c r="H80" s="77"/>
      <c r="I80" s="65"/>
      <c r="J80" s="65"/>
      <c r="K80" s="65"/>
      <c r="L80" s="77"/>
      <c r="M80" s="65"/>
      <c r="N80" s="77"/>
      <c r="O80" s="77"/>
      <c r="P80" s="77"/>
      <c r="Q80" s="77"/>
      <c r="R80" s="77"/>
      <c r="S80" s="77"/>
      <c r="T80" s="77"/>
      <c r="U80" s="77"/>
      <c r="V80" s="77"/>
      <c r="W80" s="77"/>
      <c r="Y80" s="77"/>
      <c r="Z80" s="77"/>
      <c r="AA80" s="77"/>
      <c r="AB80" s="77"/>
      <c r="AC80" s="77"/>
      <c r="AD80" s="77"/>
      <c r="AE80" s="77"/>
      <c r="AF80" s="77"/>
      <c r="AG80" s="77"/>
      <c r="AH80" s="77"/>
      <c r="AI80" s="77"/>
      <c r="AJ80" s="77"/>
      <c r="AK80" s="77"/>
      <c r="AL80" s="77"/>
      <c r="AM80" s="77"/>
      <c r="AN80" s="77"/>
      <c r="AO80" s="77"/>
      <c r="AP80" s="77"/>
      <c r="AQ80" s="77"/>
      <c r="AR80" s="77"/>
      <c r="AS80" s="77"/>
    </row>
    <row r="81" spans="1:11" ht="18" customHeight="1">
      <c r="A81" s="77"/>
      <c r="B81" s="77"/>
      <c r="C81" s="77"/>
      <c r="D81" s="77"/>
      <c r="E81" s="77"/>
      <c r="F81" s="77"/>
      <c r="G81" s="77"/>
      <c r="H81" s="77"/>
      <c r="I81" s="65"/>
      <c r="J81" s="65"/>
      <c r="K81" s="65"/>
    </row>
    <row r="82" spans="1:11" ht="18" customHeight="1">
      <c r="A82" s="77"/>
      <c r="B82" s="77"/>
      <c r="C82" s="77"/>
      <c r="D82" s="77"/>
      <c r="E82" s="77"/>
      <c r="F82" s="77"/>
      <c r="G82" s="77"/>
      <c r="H82" s="77"/>
      <c r="I82" s="65"/>
      <c r="J82" s="65"/>
      <c r="K82" s="65"/>
    </row>
    <row r="83" spans="1:11" ht="18" customHeight="1">
      <c r="A83" s="77"/>
      <c r="B83" s="77"/>
      <c r="C83" s="77"/>
      <c r="D83" s="77"/>
      <c r="E83" s="77"/>
      <c r="F83" s="77"/>
      <c r="G83" s="77"/>
      <c r="H83" s="77"/>
      <c r="I83" s="65"/>
      <c r="J83" s="65"/>
      <c r="K83" s="65"/>
    </row>
    <row r="84" spans="1:11" ht="18" customHeight="1">
      <c r="A84" s="77"/>
      <c r="B84" s="77"/>
      <c r="C84" s="77"/>
      <c r="D84" s="77"/>
      <c r="E84" s="77"/>
      <c r="F84" s="77"/>
      <c r="G84" s="77"/>
      <c r="H84" s="77"/>
      <c r="I84" s="65"/>
      <c r="J84" s="65"/>
      <c r="K84" s="65"/>
    </row>
  </sheetData>
  <mergeCells count="9">
    <mergeCell ref="A4:W4"/>
    <mergeCell ref="H5:K5"/>
    <mergeCell ref="P5:S5"/>
    <mergeCell ref="D5:G5"/>
    <mergeCell ref="D6:G6"/>
    <mergeCell ref="H6:K6"/>
    <mergeCell ref="P6:S6"/>
    <mergeCell ref="T5:W5"/>
    <mergeCell ref="T6:W6"/>
  </mergeCells>
  <phoneticPr fontId="6"/>
  <conditionalFormatting sqref="AI7:AM44 AA7:AE50 O8:W36 C8:K62 AA51:AD51 AI55:AM55 AA55:AE71 AI65:AM70">
    <cfRule type="expression" dxfId="4" priority="22">
      <formula>MOD(ROW(),2)=0</formula>
    </cfRule>
  </conditionalFormatting>
  <printOptions horizontalCentered="1"/>
  <pageMargins left="0" right="0" top="0.39370078740157483" bottom="7.874015748031496E-2" header="0.19685039370078741" footer="0.19685039370078741"/>
  <pageSetup paperSize="9" scale="41" fitToWidth="2" orientation="portrait" r:id="rId1"/>
  <headerFooter alignWithMargins="0">
    <oddHeader>&amp;R&amp;12&amp;D</oddHeader>
    <oddFooter>&amp;R&amp;A</oddFooter>
  </headerFooter>
  <colBreaks count="1" manualBreakCount="1">
    <brk id="24" max="7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84"/>
  <sheetViews>
    <sheetView view="pageBreakPreview" zoomScale="60" zoomScaleNormal="50" workbookViewId="0"/>
  </sheetViews>
  <sheetFormatPr defaultColWidth="9" defaultRowHeight="18" customHeight="1"/>
  <cols>
    <col min="1" max="1" width="5.5" style="66" customWidth="1"/>
    <col min="2" max="2" width="5.5" style="36" customWidth="1"/>
    <col min="3" max="3" width="26.5" style="36" customWidth="1"/>
    <col min="4" max="4" width="16.5" style="36" customWidth="1"/>
    <col min="5" max="5" width="12.5" style="36" customWidth="1"/>
    <col min="6" max="7" width="4.5" style="36" customWidth="1"/>
    <col min="8" max="8" width="16.5" style="36" customWidth="1"/>
    <col min="9" max="9" width="12.5" style="36" customWidth="1"/>
    <col min="10" max="11" width="4.5" style="36" customWidth="1"/>
    <col min="12" max="12" width="1.5" style="36" customWidth="1"/>
    <col min="13" max="13" width="5.5" style="66" customWidth="1"/>
    <col min="14" max="14" width="5.5" style="36" customWidth="1"/>
    <col min="15" max="15" width="26.5" style="36" customWidth="1"/>
    <col min="16" max="16" width="16.5" style="36" customWidth="1"/>
    <col min="17" max="17" width="12.5" style="36" customWidth="1"/>
    <col min="18" max="19" width="4.5" style="36" customWidth="1"/>
    <col min="20" max="20" width="16.5" style="36" customWidth="1"/>
    <col min="21" max="21" width="12.5" style="36" customWidth="1"/>
    <col min="22" max="23" width="4.5" style="36" customWidth="1"/>
    <col min="24" max="24" width="0.875" style="64" customWidth="1"/>
    <col min="25" max="26" width="5.5" style="36" customWidth="1"/>
    <col min="27" max="27" width="30.5" style="36" customWidth="1"/>
    <col min="28" max="28" width="24.5" style="36" customWidth="1"/>
    <col min="29" max="29" width="15.5" style="36" customWidth="1"/>
    <col min="30" max="31" width="5.5" style="36" customWidth="1"/>
    <col min="32" max="32" width="12.5" style="36" customWidth="1"/>
    <col min="33" max="34" width="5.5" style="36" customWidth="1"/>
    <col min="35" max="35" width="30.5" style="36" customWidth="1"/>
    <col min="36" max="36" width="24.5" style="36" customWidth="1"/>
    <col min="37" max="37" width="15.5" style="36" customWidth="1"/>
    <col min="38" max="39" width="5.5" style="36" customWidth="1"/>
    <col min="40" max="40" width="6.5" style="36" customWidth="1"/>
    <col min="41" max="16384" width="9" style="36"/>
  </cols>
  <sheetData>
    <row r="1" spans="1:46" ht="36.75" customHeight="1">
      <c r="A1" s="72"/>
      <c r="B1" s="78" t="str">
        <f>+入力!$K$38</f>
        <v>○▲商会様</v>
      </c>
      <c r="C1" s="77"/>
      <c r="D1" s="77"/>
      <c r="E1" s="77"/>
      <c r="F1" s="77"/>
      <c r="G1" s="77"/>
      <c r="H1" s="77"/>
      <c r="I1" s="77"/>
      <c r="J1" s="77"/>
      <c r="K1" s="77"/>
      <c r="L1" s="77"/>
      <c r="M1" s="65"/>
      <c r="N1" s="34"/>
      <c r="O1" s="77"/>
      <c r="P1" s="77"/>
      <c r="Q1" s="77"/>
      <c r="R1" s="77"/>
      <c r="S1" s="77"/>
      <c r="T1" s="77" t="s">
        <v>69</v>
      </c>
      <c r="U1" s="77"/>
      <c r="V1" s="77"/>
      <c r="W1" s="77"/>
      <c r="X1" s="24"/>
      <c r="Y1" s="35"/>
      <c r="Z1" s="55" t="str">
        <f>+入力!K38</f>
        <v>○▲商会様</v>
      </c>
      <c r="AA1" s="38"/>
      <c r="AB1" s="38"/>
      <c r="AC1" s="38"/>
      <c r="AD1" s="38"/>
      <c r="AE1" s="38"/>
      <c r="AF1" s="38"/>
      <c r="AG1" s="38"/>
      <c r="AH1" s="38"/>
      <c r="AI1" s="38"/>
      <c r="AJ1" s="38"/>
      <c r="AK1" s="77"/>
      <c r="AL1" s="77"/>
      <c r="AM1" s="57" t="str">
        <f>+入力!$F$35</f>
        <v>○○ジーワイ株式会社</v>
      </c>
      <c r="AN1" s="77"/>
      <c r="AO1" s="35"/>
      <c r="AP1" s="35"/>
      <c r="AQ1" s="35"/>
      <c r="AR1" s="35"/>
      <c r="AS1" s="35"/>
      <c r="AT1" s="77"/>
    </row>
    <row r="2" spans="1:46" ht="18" customHeight="1">
      <c r="A2" s="72"/>
      <c r="B2" s="77"/>
      <c r="C2" s="77"/>
      <c r="D2" s="77"/>
      <c r="E2" s="77"/>
      <c r="F2" s="77"/>
      <c r="G2" s="77"/>
      <c r="H2" s="77"/>
      <c r="I2" s="77"/>
      <c r="J2" s="77"/>
      <c r="K2" s="77"/>
      <c r="L2" s="77"/>
      <c r="M2" s="65"/>
      <c r="N2" s="77"/>
      <c r="O2" s="77"/>
      <c r="P2" s="77"/>
      <c r="Q2" s="77"/>
      <c r="R2" s="77"/>
      <c r="S2" s="77"/>
      <c r="T2" s="77"/>
      <c r="U2" s="77"/>
      <c r="V2" s="77"/>
      <c r="W2" s="77"/>
      <c r="X2" s="24"/>
      <c r="Y2" s="35"/>
      <c r="Z2" s="77"/>
      <c r="AA2" s="77"/>
      <c r="AB2" s="77"/>
      <c r="AC2" s="77"/>
      <c r="AD2" s="77"/>
      <c r="AE2" s="77"/>
      <c r="AF2" s="77"/>
      <c r="AG2" s="77"/>
      <c r="AH2" s="77"/>
      <c r="AI2" s="77"/>
      <c r="AJ2" s="77"/>
      <c r="AK2" s="77"/>
      <c r="AL2" s="77"/>
      <c r="AM2" s="35"/>
      <c r="AN2" s="35"/>
      <c r="AO2" s="35"/>
      <c r="AP2" s="35"/>
      <c r="AQ2" s="35"/>
      <c r="AR2" s="35"/>
      <c r="AS2" s="35"/>
      <c r="AT2" s="77"/>
    </row>
    <row r="3" spans="1:46" ht="18" customHeight="1">
      <c r="A3" s="72"/>
      <c r="B3" s="77"/>
      <c r="C3" s="77"/>
      <c r="D3" s="77"/>
      <c r="E3" s="77"/>
      <c r="F3" s="77"/>
      <c r="G3" s="77"/>
      <c r="H3" s="77"/>
      <c r="I3" s="77"/>
      <c r="J3" s="77"/>
      <c r="K3" s="77"/>
      <c r="L3" s="77"/>
      <c r="M3" s="65"/>
      <c r="N3" s="77"/>
      <c r="O3" s="77"/>
      <c r="P3" s="77"/>
      <c r="Q3" s="77"/>
      <c r="R3" s="77"/>
      <c r="S3" s="77"/>
      <c r="T3" s="77"/>
      <c r="U3" s="77"/>
      <c r="V3" s="77"/>
      <c r="W3" s="77"/>
      <c r="X3" s="183"/>
      <c r="Y3" s="45"/>
      <c r="Z3" s="77"/>
      <c r="AA3" s="77"/>
      <c r="AB3" s="77"/>
      <c r="AC3" s="77"/>
      <c r="AD3" s="77"/>
      <c r="AE3" s="77"/>
      <c r="AF3" s="77"/>
      <c r="AG3" s="77"/>
      <c r="AH3" s="77"/>
      <c r="AI3" s="77"/>
      <c r="AJ3" s="77"/>
      <c r="AK3" s="465"/>
      <c r="AL3" s="77"/>
      <c r="AM3" s="35"/>
      <c r="AN3" s="35"/>
      <c r="AO3" s="35"/>
      <c r="AP3" s="35"/>
      <c r="AQ3" s="35"/>
      <c r="AR3" s="35"/>
      <c r="AS3" s="35"/>
      <c r="AT3" s="77"/>
    </row>
    <row r="4" spans="1:46" ht="30" customHeight="1" thickBot="1">
      <c r="A4" s="560" t="s">
        <v>70</v>
      </c>
      <c r="B4" s="560"/>
      <c r="C4" s="560"/>
      <c r="D4" s="560"/>
      <c r="E4" s="560"/>
      <c r="F4" s="560"/>
      <c r="G4" s="560"/>
      <c r="H4" s="560"/>
      <c r="I4" s="560"/>
      <c r="J4" s="560"/>
      <c r="K4" s="560"/>
      <c r="L4" s="560"/>
      <c r="M4" s="560"/>
      <c r="N4" s="560"/>
      <c r="O4" s="560"/>
      <c r="P4" s="560"/>
      <c r="Q4" s="560"/>
      <c r="R4" s="560"/>
      <c r="S4" s="560"/>
      <c r="T4" s="560"/>
      <c r="U4" s="560"/>
      <c r="V4" s="560"/>
      <c r="W4" s="560"/>
      <c r="X4" s="24"/>
      <c r="Y4" s="77"/>
      <c r="Z4" s="77"/>
      <c r="AA4" s="77"/>
      <c r="AB4" s="77"/>
      <c r="AC4" s="77"/>
      <c r="AD4" s="77"/>
      <c r="AE4" s="77"/>
      <c r="AF4" s="77"/>
      <c r="AG4" s="77"/>
      <c r="AH4" s="77"/>
      <c r="AI4" s="77"/>
      <c r="AJ4" s="77"/>
      <c r="AK4" s="77"/>
      <c r="AL4" s="77"/>
      <c r="AM4" s="77"/>
      <c r="AN4" s="35"/>
      <c r="AO4" s="35"/>
      <c r="AP4" s="35"/>
      <c r="AQ4" s="35"/>
      <c r="AR4" s="35"/>
      <c r="AS4" s="35"/>
      <c r="AT4" s="35"/>
    </row>
    <row r="5" spans="1:46" ht="26.1" customHeight="1">
      <c r="A5" s="207" t="s">
        <v>60</v>
      </c>
      <c r="B5" s="208"/>
      <c r="C5" s="208"/>
      <c r="D5" s="566" t="s">
        <v>71</v>
      </c>
      <c r="E5" s="562"/>
      <c r="F5" s="562"/>
      <c r="G5" s="567"/>
      <c r="H5" s="561" t="s">
        <v>74</v>
      </c>
      <c r="I5" s="562"/>
      <c r="J5" s="562"/>
      <c r="K5" s="563"/>
      <c r="L5" s="74"/>
      <c r="M5" s="207" t="s">
        <v>60</v>
      </c>
      <c r="N5" s="208"/>
      <c r="O5" s="208"/>
      <c r="P5" s="566" t="s">
        <v>73</v>
      </c>
      <c r="Q5" s="562"/>
      <c r="R5" s="562"/>
      <c r="S5" s="567"/>
      <c r="T5" s="561" t="s">
        <v>74</v>
      </c>
      <c r="U5" s="562"/>
      <c r="V5" s="562"/>
      <c r="W5" s="563"/>
      <c r="Y5" s="269" t="str">
        <f>IF(全国標準卸価格表!Y5="","",全国標準卸価格表!Y5)</f>
        <v>SUV＆４×４用</v>
      </c>
      <c r="Z5" s="270"/>
      <c r="AA5" s="484"/>
      <c r="AB5" s="458" t="str">
        <f>IF(全国標準卸価格表!AB5="","",全国標準卸価格表!AB5)</f>
        <v>ICE NAVI SUV</v>
      </c>
      <c r="AC5" s="459"/>
      <c r="AD5" s="459"/>
      <c r="AE5" s="260" t="s">
        <v>77</v>
      </c>
      <c r="AF5" s="51"/>
      <c r="AG5" s="302" t="s">
        <v>78</v>
      </c>
      <c r="AH5" s="303"/>
      <c r="AI5" s="303"/>
      <c r="AJ5" s="437" t="s">
        <v>79</v>
      </c>
      <c r="AK5" s="289"/>
      <c r="AL5" s="289"/>
      <c r="AM5" s="260" t="s">
        <v>80</v>
      </c>
      <c r="AN5" s="35"/>
      <c r="AO5" s="35"/>
      <c r="AP5" s="35"/>
      <c r="AQ5" s="35"/>
      <c r="AR5" s="35"/>
      <c r="AS5" s="35"/>
      <c r="AT5" s="77"/>
    </row>
    <row r="6" spans="1:46" ht="26.1" customHeight="1" thickBot="1">
      <c r="A6" s="209"/>
      <c r="B6" s="180"/>
      <c r="C6" s="180"/>
      <c r="D6" s="553" t="s">
        <v>525</v>
      </c>
      <c r="E6" s="554"/>
      <c r="F6" s="554"/>
      <c r="G6" s="555"/>
      <c r="H6" s="556" t="s">
        <v>83</v>
      </c>
      <c r="I6" s="554"/>
      <c r="J6" s="554"/>
      <c r="K6" s="559"/>
      <c r="L6" s="21"/>
      <c r="M6" s="209"/>
      <c r="N6" s="181"/>
      <c r="O6" s="181"/>
      <c r="P6" s="553" t="s">
        <v>81</v>
      </c>
      <c r="Q6" s="554"/>
      <c r="R6" s="554"/>
      <c r="S6" s="555"/>
      <c r="T6" s="556" t="s">
        <v>83</v>
      </c>
      <c r="U6" s="554"/>
      <c r="V6" s="554"/>
      <c r="W6" s="559"/>
      <c r="Y6" s="382"/>
      <c r="Z6" s="150"/>
      <c r="AA6" s="71" t="s">
        <v>84</v>
      </c>
      <c r="AB6" s="266" t="str">
        <f>IF(全国標準卸価格表!AB6="","",全国標準卸価格表!AB6)</f>
        <v>品番</v>
      </c>
      <c r="AC6" s="71" t="str">
        <f>IF(全国標準卸価格表!AC6="","",全国標準卸価格表!AC6)</f>
        <v>価格</v>
      </c>
      <c r="AD6" s="71"/>
      <c r="AE6" s="330" t="str">
        <f>IF(全国標準卸価格表!AE6="","",全国標準卸価格表!AE6)</f>
        <v/>
      </c>
      <c r="AF6" s="51"/>
      <c r="AG6" s="304"/>
      <c r="AH6" s="20"/>
      <c r="AI6" s="239" t="s">
        <v>84</v>
      </c>
      <c r="AJ6" s="251" t="s">
        <v>85</v>
      </c>
      <c r="AK6" s="239" t="s">
        <v>86</v>
      </c>
      <c r="AL6" s="71"/>
      <c r="AM6" s="330"/>
      <c r="AN6" s="35"/>
      <c r="AO6" s="35"/>
      <c r="AP6" s="35"/>
      <c r="AQ6" s="35"/>
      <c r="AR6" s="35"/>
      <c r="AS6" s="35"/>
      <c r="AT6" s="77"/>
    </row>
    <row r="7" spans="1:46" ht="26.1" customHeight="1" thickBot="1">
      <c r="A7" s="383"/>
      <c r="B7" s="384"/>
      <c r="C7" s="385" t="s">
        <v>84</v>
      </c>
      <c r="D7" s="386" t="s">
        <v>85</v>
      </c>
      <c r="E7" s="385" t="s">
        <v>86</v>
      </c>
      <c r="F7" s="385"/>
      <c r="G7" s="387"/>
      <c r="H7" s="388" t="s">
        <v>85</v>
      </c>
      <c r="I7" s="385" t="s">
        <v>86</v>
      </c>
      <c r="J7" s="385"/>
      <c r="K7" s="389"/>
      <c r="L7" s="74"/>
      <c r="M7" s="243"/>
      <c r="N7" s="239"/>
      <c r="O7" s="239" t="s">
        <v>84</v>
      </c>
      <c r="P7" s="266" t="s">
        <v>85</v>
      </c>
      <c r="Q7" s="71" t="s">
        <v>86</v>
      </c>
      <c r="R7" s="71"/>
      <c r="S7" s="92"/>
      <c r="T7" s="329" t="s">
        <v>85</v>
      </c>
      <c r="U7" s="71" t="s">
        <v>86</v>
      </c>
      <c r="V7" s="71"/>
      <c r="W7" s="244"/>
      <c r="X7" s="24"/>
      <c r="Y7" s="333">
        <v>22</v>
      </c>
      <c r="Z7" s="435">
        <v>50</v>
      </c>
      <c r="AA7" s="262" t="str">
        <f>IF(全国標準卸価格表!AA7="","",全国標準卸価格表!AA7)</f>
        <v>265/50R22 112Q</v>
      </c>
      <c r="AB7" s="267" t="str">
        <f>IF(全国標準卸価格表!AB7="","",全国標準卸価格表!AB7)</f>
        <v>05509425</v>
      </c>
      <c r="AC7" s="334">
        <f>IF(全国標準卸価格表!AC7="","",ROUND(地区標準卸価格表!AC7*入力!$I$47%,-入力!$I$40))</f>
        <v>68300</v>
      </c>
      <c r="AD7" s="247" t="str">
        <f>IF(全国標準卸価格表!AD7="","",全国標準卸価格表!AD7)</f>
        <v>XL</v>
      </c>
      <c r="AE7" s="248"/>
      <c r="AF7" s="38"/>
      <c r="AG7" s="418">
        <f>IF(全国標準卸価格表!AG7="","",全国標準卸価格表!AG7)</f>
        <v>17</v>
      </c>
      <c r="AH7" s="420">
        <f>IF(全国標準卸価格表!AH7="","",全国標準卸価格表!AH7)</f>
        <v>60</v>
      </c>
      <c r="AI7" s="249" t="str">
        <f>IF(全国標準卸価格表!AI7="","",全国標準卸価格表!AI7)</f>
        <v>235/60R17 109/107N</v>
      </c>
      <c r="AJ7" s="520" t="str">
        <f>IF(全国標準卸価格表!AJ7="","",全国標準卸価格表!AJ7)</f>
        <v>10B09780</v>
      </c>
      <c r="AK7" s="468">
        <f>IF(全国標準卸価格表!AK7="","",ROUND(地区標準卸価格表!AK7*入力!$I$49%,-入力!$I$40))</f>
        <v>39700</v>
      </c>
      <c r="AL7" s="422" t="str">
        <f>IF(全国標準卸価格表!AL7="","",全国標準卸価格表!AL7)</f>
        <v/>
      </c>
      <c r="AM7" s="421" t="str">
        <f>IF(全国標準卸価格表!AM7="","",全国標準卸価格表!AM7)</f>
        <v/>
      </c>
      <c r="AN7" s="35"/>
      <c r="AO7" s="35"/>
      <c r="AP7" s="35"/>
      <c r="AQ7" s="35"/>
      <c r="AR7" s="35"/>
      <c r="AS7" s="35"/>
      <c r="AT7" s="77"/>
    </row>
    <row r="8" spans="1:46" ht="26.1" customHeight="1">
      <c r="A8" s="210">
        <f>IF(全国標準卸価格表!A8="","",全国標準卸価格表!A8)</f>
        <v>21</v>
      </c>
      <c r="B8" s="142">
        <f>IF(全国標準卸価格表!B8="","",全国標準卸価格表!B8)</f>
        <v>45</v>
      </c>
      <c r="C8" s="104" t="str">
        <f>IF(全国標準卸価格表!C8="","",全国標準卸価格表!C8)</f>
        <v>225/45R21 95Q</v>
      </c>
      <c r="D8" s="351" t="str">
        <f>IF(全国標準卸価格表!D8="","",全国標準卸価格表!D8)</f>
        <v>05539873</v>
      </c>
      <c r="E8" s="430">
        <f>IF(全国標準卸価格表!E8="","",ROUND(地区標準卸価格表!E8*入力!$I$45%,-入力!$I$40))</f>
        <v>73100</v>
      </c>
      <c r="F8" s="394" t="str">
        <f>IF(全国標準卸価格表!F8="","",全国標準卸価格表!F8)</f>
        <v/>
      </c>
      <c r="G8" s="113" t="str">
        <f>IF(全国標準卸価格表!G8="","",全国標準卸価格表!G8)</f>
        <v/>
      </c>
      <c r="H8" s="197" t="str">
        <f>IF(全国標準卸価格表!H8="","",全国標準卸価格表!H8)</f>
        <v/>
      </c>
      <c r="I8" s="430" t="str">
        <f>IF(全国標準卸価格表!I8="","",ROUND(地区標準卸価格表!I8*入力!$I$46%,-入力!$I$40))</f>
        <v/>
      </c>
      <c r="J8" s="394" t="str">
        <f>IF(全国標準卸価格表!J8="","",全国標準卸価格表!J8)</f>
        <v/>
      </c>
      <c r="K8" s="404" t="str">
        <f>IF(全国標準卸価格表!K8="","",全国標準卸価格表!K8)</f>
        <v/>
      </c>
      <c r="L8" s="49"/>
      <c r="M8" s="241">
        <f>IF(全国標準卸価格表!M8="","",全国標準卸価格表!M8)</f>
        <v>15</v>
      </c>
      <c r="N8" s="245">
        <f>IF(全国標準卸価格表!N8="","",全国標準卸価格表!N8)</f>
        <v>55</v>
      </c>
      <c r="O8" s="262" t="str">
        <f>IF(全国標準卸価格表!O8="","",全国標準卸価格表!O8)</f>
        <v>165/55R15 75Q</v>
      </c>
      <c r="P8" s="349" t="str">
        <f>IF(全国標準卸価格表!P8="","",全国標準卸価格表!P8)</f>
        <v>05539823</v>
      </c>
      <c r="Q8" s="432">
        <f>IF(全国標準卸価格表!Q8="","",ROUND(地区標準卸価格表!Q8*入力!$I$45%,-入力!$I$40))</f>
        <v>27500</v>
      </c>
      <c r="R8" s="409" t="str">
        <f>IF(全国標準卸価格表!R8="","",全国標準卸価格表!R8)</f>
        <v/>
      </c>
      <c r="S8" s="410" t="str">
        <f>IF(全国標準卸価格表!S8="","",全国標準卸価格表!S8)</f>
        <v/>
      </c>
      <c r="T8" s="498" t="str">
        <f>IF(全国標準卸価格表!T8="","",全国標準卸価格表!T8)</f>
        <v>05539662</v>
      </c>
      <c r="U8" s="423">
        <f>IF(全国標準卸価格表!U8="","",ROUND(地区標準卸価格表!U8*入力!$I$46%,-入力!$I$40))</f>
        <v>26700</v>
      </c>
      <c r="V8" s="247" t="str">
        <f>IF(全国標準卸価格表!V8="","",全国標準卸価格表!V8)</f>
        <v/>
      </c>
      <c r="W8" s="499" t="str">
        <f>IF(全国標準卸価格表!W8="","",全国標準卸価格表!W8)</f>
        <v>★</v>
      </c>
      <c r="X8" s="24"/>
      <c r="Y8" s="436">
        <v>21</v>
      </c>
      <c r="Z8" s="151">
        <v>50</v>
      </c>
      <c r="AA8" s="100" t="str">
        <f>IF(全国標準卸価格表!AA8="","",全国標準卸価格表!AA8)</f>
        <v>275/50R21 110Q</v>
      </c>
      <c r="AB8" s="256" t="str">
        <f>IF(全国標準卸価格表!AB8="","",全国標準卸価格表!AB8)</f>
        <v>05509415</v>
      </c>
      <c r="AC8" s="127">
        <f>IF(全国標準卸価格表!AC8="","",ROUND(地区標準卸価格表!AC8*入力!$I$47%,-入力!$I$40))</f>
        <v>67800</v>
      </c>
      <c r="AD8" s="406" t="str">
        <f>IF(全国標準卸価格表!AD8="","",全国標準卸価格表!AD8)</f>
        <v/>
      </c>
      <c r="AE8" s="211" t="str">
        <f>IF(全国標準卸価格表!AE8="","",全国標準卸価格表!AE8)</f>
        <v/>
      </c>
      <c r="AF8" s="38"/>
      <c r="AG8" s="222">
        <f>IF(全国標準卸価格表!AG8="","",全国標準卸価格表!AG8)</f>
        <v>16</v>
      </c>
      <c r="AH8" s="157">
        <f>IF(全国標準卸価格表!AH8="","",全国標準卸価格表!AH8)</f>
        <v>70</v>
      </c>
      <c r="AI8" s="103" t="str">
        <f>IF(全国標準卸価格表!AI8="","",全国標準卸価格表!AI8)</f>
        <v>205/70R16 111/109L</v>
      </c>
      <c r="AJ8" s="514" t="str">
        <f>IF(全国標準卸価格表!AJ8="","",全国標準卸価格表!AJ8)</f>
        <v>10B09775</v>
      </c>
      <c r="AK8" s="192">
        <f>IF(全国標準卸価格表!AK8="","",ROUND(地区標準卸価格表!AK8*入力!$I$49%,-入力!$I$40))</f>
        <v>34100</v>
      </c>
      <c r="AL8" s="172" t="str">
        <f>IF(全国標準卸価格表!AL8="","",全国標準卸価格表!AL8)</f>
        <v/>
      </c>
      <c r="AM8" s="417" t="str">
        <f>IF(全国標準卸価格表!AM8="","",全国標準卸価格表!AM8)</f>
        <v/>
      </c>
      <c r="AN8" s="35"/>
      <c r="AO8" s="35"/>
      <c r="AP8" s="35"/>
      <c r="AQ8" s="35"/>
      <c r="AR8" s="35"/>
      <c r="AS8" s="35"/>
      <c r="AT8" s="77"/>
    </row>
    <row r="9" spans="1:46" ht="26.1" customHeight="1">
      <c r="A9" s="210">
        <f>IF(全国標準卸価格表!A9="","",全国標準卸価格表!A9)</f>
        <v>19</v>
      </c>
      <c r="B9" s="142">
        <f>IF(全国標準卸価格表!B9="","",全国標準卸価格表!B9)</f>
        <v>35</v>
      </c>
      <c r="C9" s="102" t="str">
        <f>IF(全国標準卸価格表!C9="","",全国標準卸価格表!C9)</f>
        <v>255/35R19 96Q</v>
      </c>
      <c r="D9" s="253" t="str">
        <f>IF(全国標準卸価格表!D9="","",全国標準卸価格表!D9)</f>
        <v>05539868</v>
      </c>
      <c r="E9" s="434">
        <f>IF(全国標準卸価格表!E9="","",ROUND(地区標準卸価格表!E9*入力!$I$45%,-入力!$I$40))</f>
        <v>86500</v>
      </c>
      <c r="F9" s="532" t="str">
        <f>IF(全国標準卸価格表!F9="","",全国標準卸価格表!F9)</f>
        <v>XL</v>
      </c>
      <c r="G9" s="414" t="str">
        <f>IF(全国標準卸価格表!G9="","",全国標準卸価格表!G9)</f>
        <v/>
      </c>
      <c r="H9" s="495" t="str">
        <f>IF(全国標準卸価格表!H9="","",全国標準卸価格表!H9)</f>
        <v/>
      </c>
      <c r="I9" s="434" t="str">
        <f>IF(全国標準卸価格表!I9="","",ROUND(地区標準卸価格表!I9*入力!$I$46%,-入力!$I$40))</f>
        <v/>
      </c>
      <c r="J9" s="532" t="str">
        <f>IF(全国標準卸価格表!J9="","",全国標準卸価格表!J9)</f>
        <v/>
      </c>
      <c r="K9" s="240" t="str">
        <f>IF(全国標準卸価格表!K9="","",全国標準卸価格表!K9)</f>
        <v/>
      </c>
      <c r="L9" s="52"/>
      <c r="M9" s="212" t="str">
        <f>IF(全国標準卸価格表!M9="","",全国標準卸価格表!M9)</f>
        <v/>
      </c>
      <c r="N9" s="147" t="str">
        <f>IF(全国標準卸価格表!N9="","",全国標準卸価格表!N9)</f>
        <v/>
      </c>
      <c r="O9" s="103" t="str">
        <f>IF(全国標準卸価格表!O9="","",全国標準卸価格表!O9)</f>
        <v>175/55R15 77Q</v>
      </c>
      <c r="P9" s="257" t="str">
        <f>IF(全国標準卸価格表!P9="","",全国標準卸価格表!P9)</f>
        <v>05539824</v>
      </c>
      <c r="Q9" s="424">
        <f>IF(全国標準卸価格表!Q9="","",ROUND(地区標準卸価格表!Q9*入力!$I$45%,-入力!$I$40))</f>
        <v>31700</v>
      </c>
      <c r="R9" s="354" t="str">
        <f>IF(全国標準卸価格表!R9="","",全国標準卸価格表!R9)</f>
        <v/>
      </c>
      <c r="S9" s="117" t="str">
        <f>IF(全国標準卸価格表!S9="","",全国標準卸価格表!S9)</f>
        <v/>
      </c>
      <c r="T9" s="188" t="str">
        <f>IF(全国標準卸価格表!T9="","",全国標準卸価格表!T9)</f>
        <v/>
      </c>
      <c r="U9" s="496" t="str">
        <f>IF(全国標準卸価格表!U9="","",ROUND(地区標準卸価格表!U9*入力!$I$46%,-入力!$I$40))</f>
        <v/>
      </c>
      <c r="V9" s="96" t="str">
        <f>IF(全国標準卸価格表!V9="","",全国標準卸価格表!V9)</f>
        <v/>
      </c>
      <c r="W9" s="213" t="str">
        <f>IF(全国標準卸価格表!W9="","",全国標準卸価格表!W9)</f>
        <v/>
      </c>
      <c r="X9" s="24"/>
      <c r="Y9" s="271">
        <v>20</v>
      </c>
      <c r="Z9" s="156">
        <v>50</v>
      </c>
      <c r="AA9" s="102" t="str">
        <f>IF(全国標準卸価格表!AA9="","",全国標準卸価格表!AA9)</f>
        <v>235/50R20 104Q</v>
      </c>
      <c r="AB9" s="253" t="str">
        <f>IF(全国標準卸価格表!AB9="","",全国標準卸価格表!AB9)</f>
        <v>05509423</v>
      </c>
      <c r="AC9" s="123">
        <f>IF(全国標準卸価格表!AC9="","",ROUND(地区標準卸価格表!AC9*入力!$I$47%,-入力!$I$40))</f>
        <v>47100</v>
      </c>
      <c r="AD9" s="130" t="str">
        <f>IF(全国標準卸価格表!AD9="","",全国標準卸価格表!AD9)</f>
        <v>XL</v>
      </c>
      <c r="AE9" s="214"/>
      <c r="AF9" s="38"/>
      <c r="AG9" s="222" t="str">
        <f>IF(全国標準卸価格表!AG9="","",全国標準卸価格表!AG9)</f>
        <v/>
      </c>
      <c r="AH9" s="154">
        <f>IF(全国標準卸価格表!AH9="","",全国標準卸価格表!AH9)</f>
        <v>75</v>
      </c>
      <c r="AI9" s="102" t="str">
        <f>IF(全国標準卸価格表!AI9="","",全国標準卸価格表!AI9)</f>
        <v>205/75R16 113/111L</v>
      </c>
      <c r="AJ9" s="518" t="str">
        <f>IF(全国標準卸価格表!AJ9="","",全国標準卸価格表!AJ9)</f>
        <v>10B09770</v>
      </c>
      <c r="AK9" s="192">
        <f>IF(全国標準卸価格表!AK9="","",ROUND(地区標準卸価格表!AK9*入力!$I$49%,-入力!$I$40))</f>
        <v>33500</v>
      </c>
      <c r="AL9" s="193" t="str">
        <f>IF(全国標準卸価格表!AL9="","",全国標準卸価格表!AL9)</f>
        <v/>
      </c>
      <c r="AM9" s="324" t="str">
        <f>IF(全国標準卸価格表!AM9="","",全国標準卸価格表!AM9)</f>
        <v/>
      </c>
      <c r="AN9" s="35"/>
      <c r="AO9" s="35"/>
      <c r="AP9" s="35"/>
      <c r="AQ9" s="35"/>
      <c r="AR9" s="35"/>
      <c r="AS9" s="35"/>
      <c r="AT9" s="77"/>
    </row>
    <row r="10" spans="1:46" ht="26.1" customHeight="1">
      <c r="A10" s="215" t="str">
        <f>IF(全国標準卸価格表!A10="","",全国標準卸価格表!A10)</f>
        <v/>
      </c>
      <c r="B10" s="146" t="str">
        <f>IF(全国標準卸価格表!B10="","",全国標準卸価格表!B10)</f>
        <v/>
      </c>
      <c r="C10" s="101" t="str">
        <f>IF(全国標準卸価格表!C10="","",全国標準卸価格表!C10)</f>
        <v>275/35R19 100Q</v>
      </c>
      <c r="D10" s="350" t="str">
        <f>IF(全国標準卸価格表!D10="","",全国標準卸価格表!D10)</f>
        <v>05539869</v>
      </c>
      <c r="E10" s="429">
        <f>IF(全国標準卸価格表!E10="","",ROUND(地区標準卸価格表!E10*入力!$I$45%,-入力!$I$40))</f>
        <v>91900</v>
      </c>
      <c r="F10" s="393" t="str">
        <f>IF(全国標準卸価格表!F10="","",全国標準卸価格表!F10)</f>
        <v>XL</v>
      </c>
      <c r="G10" s="115" t="str">
        <f>IF(全国標準卸価格表!G10="","",全国標準卸価格表!G10)</f>
        <v/>
      </c>
      <c r="H10" s="189" t="str">
        <f>IF(全国標準卸価格表!H10="","",全国標準卸価格表!H10)</f>
        <v/>
      </c>
      <c r="I10" s="429" t="str">
        <f>IF(全国標準卸価格表!I10="","",ROUND(地区標準卸価格表!I10*入力!$I$46%,-入力!$I$40))</f>
        <v/>
      </c>
      <c r="J10" s="393" t="str">
        <f>IF(全国標準卸価格表!J10="","",全国標準卸価格表!J10)</f>
        <v/>
      </c>
      <c r="K10" s="217" t="str">
        <f>IF(全国標準卸価格表!K10="","",全国標準卸価格表!K10)</f>
        <v/>
      </c>
      <c r="L10" s="71"/>
      <c r="M10" s="212" t="str">
        <f>IF(全国標準卸価格表!M10="","",全国標準卸価格表!M10)</f>
        <v/>
      </c>
      <c r="N10" s="147" t="str">
        <f>IF(全国標準卸価格表!N10="","",全国標準卸価格表!N10)</f>
        <v/>
      </c>
      <c r="O10" s="101" t="str">
        <f>IF(全国標準卸価格表!O10="","",全国標準卸価格表!O10)</f>
        <v>185/55R15 82Q</v>
      </c>
      <c r="P10" s="350" t="str">
        <f>IF(全国標準卸価格表!P10="","",全国標準卸価格表!P10)</f>
        <v>05539825</v>
      </c>
      <c r="Q10" s="429">
        <f>IF(全国標準卸価格表!Q10="","",ROUND(地区標準卸価格表!Q10*入力!$I$45%,-入力!$I$40))</f>
        <v>32800</v>
      </c>
      <c r="R10" s="393" t="str">
        <f>IF(全国標準卸価格表!R10="","",全国標準卸価格表!R10)</f>
        <v/>
      </c>
      <c r="S10" s="396" t="str">
        <f>IF(全国標準卸価格表!S10="","",全国標準卸価格表!S10)</f>
        <v/>
      </c>
      <c r="T10" s="189" t="str">
        <f>IF(全国標準卸価格表!T10="","",全国標準卸価格表!T10)</f>
        <v/>
      </c>
      <c r="U10" s="425" t="str">
        <f>IF(全国標準卸価格表!U10="","",ROUND(地区標準卸価格表!U10*入力!$I$46%,-入力!$I$40))</f>
        <v/>
      </c>
      <c r="V10" s="133" t="str">
        <f>IF(全国標準卸価格表!V10="","",全国標準卸価格表!V10)</f>
        <v/>
      </c>
      <c r="W10" s="405" t="str">
        <f>IF(全国標準卸価格表!W10="","",全国標準卸価格表!W10)</f>
        <v/>
      </c>
      <c r="X10" s="24"/>
      <c r="Y10" s="321"/>
      <c r="Z10" s="152"/>
      <c r="AA10" s="101" t="str">
        <f>IF(全国標準卸価格表!AA10="","",全国標準卸価格表!AA10)</f>
        <v>285/50R20 112Q</v>
      </c>
      <c r="AB10" s="255" t="str">
        <f>IF(全国標準卸価格表!AB10="","",全国標準卸価格表!AB10)</f>
        <v>05509412</v>
      </c>
      <c r="AC10" s="124">
        <f>IF(全国標準卸価格表!AC10="","",ROUND(地区標準卸価格表!AC10*入力!$I$47%,-入力!$I$40))</f>
        <v>59300</v>
      </c>
      <c r="AD10" s="124" t="str">
        <f>IF(全国標準卸価格表!AD10="","",全国標準卸価格表!AD10)</f>
        <v/>
      </c>
      <c r="AE10" s="217" t="str">
        <f>IF(全国標準卸価格表!AE10="","",全国標準卸価格表!AE10)</f>
        <v/>
      </c>
      <c r="AF10" s="38"/>
      <c r="AG10" s="222" t="str">
        <f>IF(全国標準卸価格表!AG10="","",全国標準卸価格表!AG10)</f>
        <v/>
      </c>
      <c r="AH10" s="154">
        <f>IF(全国標準卸価格表!AH10="","",全国標準卸価格表!AH10)</f>
        <v>85</v>
      </c>
      <c r="AI10" s="102" t="str">
        <f>IF(全国標準卸価格表!AI10="","",全国標準卸価格表!AI10)</f>
        <v>195/85R16 114/112L</v>
      </c>
      <c r="AJ10" s="517" t="str">
        <f>IF(全国標準卸価格表!AJ10="","",全国標準卸価格表!AJ10)</f>
        <v>10B09760</v>
      </c>
      <c r="AK10" s="199">
        <f>IF(全国標準卸価格表!AK10="","",ROUND(地区標準卸価格表!AK10*入力!$I$49%,-入力!$I$40))</f>
        <v>31000</v>
      </c>
      <c r="AL10" s="199" t="str">
        <f>IF(全国標準卸価格表!AL10="","",全国標準卸価格表!AL10)</f>
        <v/>
      </c>
      <c r="AM10" s="214" t="str">
        <f>IF(全国標準卸価格表!AM10="","",全国標準卸価格表!AM10)</f>
        <v/>
      </c>
      <c r="AN10" s="35"/>
      <c r="AO10" s="35"/>
      <c r="AP10" s="35"/>
      <c r="AQ10" s="35"/>
      <c r="AR10" s="35"/>
      <c r="AS10" s="35"/>
      <c r="AT10" s="77"/>
    </row>
    <row r="11" spans="1:46" ht="26.1" customHeight="1">
      <c r="A11" s="212" t="str">
        <f>IF(全国標準卸価格表!A11="","",全国標準卸価格表!A11)</f>
        <v/>
      </c>
      <c r="B11" s="141">
        <f>IF(全国標準卸価格表!B11="","",全国標準卸価格表!B11)</f>
        <v>40</v>
      </c>
      <c r="C11" s="101" t="str">
        <f>IF(全国標準卸価格表!C11="","",全国標準卸価格表!C11)</f>
        <v>245/40R19 98Q</v>
      </c>
      <c r="D11" s="350" t="str">
        <f>IF(全国標準卸価格表!D11="","",全国標準卸価格表!D11)</f>
        <v>05539867</v>
      </c>
      <c r="E11" s="429">
        <f>IF(全国標準卸価格表!E11="","",ROUND(地区標準卸価格表!E11*入力!$I$45%,-入力!$I$40))</f>
        <v>79500</v>
      </c>
      <c r="F11" s="393" t="str">
        <f>IF(全国標準卸価格表!F11="","",全国標準卸価格表!F11)</f>
        <v>XL</v>
      </c>
      <c r="G11" s="115" t="str">
        <f>IF(全国標準卸価格表!G11="","",全国標準卸価格表!G11)</f>
        <v/>
      </c>
      <c r="H11" s="189" t="str">
        <f>IF(全国標準卸価格表!H11="","",全国標準卸価格表!H11)</f>
        <v/>
      </c>
      <c r="I11" s="429" t="str">
        <f>IF(全国標準卸価格表!I11="","",ROUND(地区標準卸価格表!I11*入力!$I$46%,-入力!$I$40))</f>
        <v/>
      </c>
      <c r="J11" s="393" t="str">
        <f>IF(全国標準卸価格表!J11="","",全国標準卸価格表!J11)</f>
        <v/>
      </c>
      <c r="K11" s="217" t="str">
        <f>IF(全国標準卸価格表!K11="","",全国標準卸価格表!K11)</f>
        <v/>
      </c>
      <c r="L11" s="49"/>
      <c r="M11" s="227" t="str">
        <f>IF(全国標準卸価格表!M11="","",全国標準卸価格表!M11)</f>
        <v/>
      </c>
      <c r="N11" s="142">
        <f>IF(全国標準卸価格表!N11="","",全国標準卸価格表!N11)</f>
        <v>60</v>
      </c>
      <c r="O11" s="102" t="str">
        <f>IF(全国標準卸価格表!O11="","",全国標準卸価格表!O11)</f>
        <v>165/60R15 77Q</v>
      </c>
      <c r="P11" s="351" t="str">
        <f>IF(全国標準卸価格表!P11="","",全国標準卸価格表!P11)</f>
        <v>05539821</v>
      </c>
      <c r="Q11" s="427">
        <f>IF(全国標準卸価格表!Q11="","",ROUND(地区標準卸価格表!Q11*入力!$I$45%,-入力!$I$40))</f>
        <v>25700</v>
      </c>
      <c r="R11" s="394" t="str">
        <f>IF(全国標準卸価格表!R11="","",全国標準卸価格表!R11)</f>
        <v/>
      </c>
      <c r="S11" s="113" t="str">
        <f>IF(全国標準卸価格表!S11="","",全国標準卸価格表!S11)</f>
        <v/>
      </c>
      <c r="T11" s="125" t="str">
        <f>IF(全国標準卸価格表!T11="","",全国標準卸価格表!T11)</f>
        <v>05539646</v>
      </c>
      <c r="U11" s="427">
        <f>IF(全国標準卸価格表!U11="","",ROUND(地区標準卸価格表!U11*入力!$I$46%,-入力!$I$40))</f>
        <v>23600</v>
      </c>
      <c r="V11" s="394" t="str">
        <f>IF(全国標準卸価格表!V11="","",全国標準卸価格表!V11)</f>
        <v/>
      </c>
      <c r="W11" s="214" t="str">
        <f>IF(全国標準卸価格表!W11="","",全国標準卸価格表!W11)</f>
        <v>★</v>
      </c>
      <c r="X11" s="24"/>
      <c r="Y11" s="321" t="str">
        <f>IF(全国標準卸価格表!Y11="","",全国標準卸価格表!Y11)</f>
        <v/>
      </c>
      <c r="Z11" s="158">
        <f>IF(全国標準卸価格表!Z11="","",全国標準卸価格表!Z11)</f>
        <v>55</v>
      </c>
      <c r="AA11" s="103" t="str">
        <f>IF(全国標準卸価格表!AA11="","",全国標準卸価格表!AA11)</f>
        <v>235/55R20 102Q</v>
      </c>
      <c r="AB11" s="415" t="str">
        <f>IF(全国標準卸価格表!AB11="","",全国標準卸価格表!AB11)</f>
        <v>05509411</v>
      </c>
      <c r="AC11" s="153">
        <f>IF(全国標準卸価格表!AC11="","",ROUND(地区標準卸価格表!AC11*入力!$I$47%,-入力!$I$40))</f>
        <v>49300</v>
      </c>
      <c r="AD11" s="153" t="str">
        <f>IF(全国標準卸価格表!AD11="","",全国標準卸価格表!AD11)</f>
        <v/>
      </c>
      <c r="AE11" s="214" t="str">
        <f>IF(全国標準卸価格表!AE11="","",全国標準卸価格表!AE11)</f>
        <v/>
      </c>
      <c r="AF11" s="38"/>
      <c r="AG11" s="293" t="str">
        <f>IF(全国標準卸価格表!AG11="","",全国標準卸価格表!AG11)</f>
        <v/>
      </c>
      <c r="AH11" s="174" t="str">
        <f>IF(全国標準卸価格表!AH11="","",全国標準卸価格表!AH11)</f>
        <v/>
      </c>
      <c r="AI11" s="101" t="str">
        <f>IF(全国標準卸価格表!AI11="","",全国標準卸価格表!AI11)</f>
        <v>205/85R16 117/115L</v>
      </c>
      <c r="AJ11" s="514" t="str">
        <f>IF(全国標準卸価格表!AJ11="","",全国標準卸価格表!AJ11)</f>
        <v>10B09765</v>
      </c>
      <c r="AK11" s="201">
        <f>IF(全国標準卸価格表!AK11="","",ROUND(地区標準卸価格表!AK11*入力!$I$49%,-入力!$I$40))</f>
        <v>32500</v>
      </c>
      <c r="AL11" s="201" t="str">
        <f>IF(全国標準卸価格表!AL11="","",全国標準卸価格表!AL11)</f>
        <v/>
      </c>
      <c r="AM11" s="217" t="str">
        <f>IF(全国標準卸価格表!AM11="","",全国標準卸価格表!AM11)</f>
        <v/>
      </c>
      <c r="AN11" s="35"/>
      <c r="AO11" s="35"/>
      <c r="AP11" s="35"/>
      <c r="AQ11" s="35"/>
      <c r="AR11" s="35"/>
      <c r="AS11" s="35"/>
      <c r="AT11" s="77"/>
    </row>
    <row r="12" spans="1:46" ht="26.1" customHeight="1">
      <c r="A12" s="212" t="str">
        <f>IF(全国標準卸価格表!A12="","",全国標準卸価格表!A12)</f>
        <v/>
      </c>
      <c r="B12" s="142">
        <f>IF(全国標準卸価格表!B12="","",全国標準卸価格表!B12)</f>
        <v>45</v>
      </c>
      <c r="C12" s="102" t="str">
        <f>IF(全国標準卸価格表!C12="","",全国標準卸価格表!C12)</f>
        <v>225/45R19 92Q</v>
      </c>
      <c r="D12" s="351" t="str">
        <f>IF(全国標準卸価格表!D12="","",全国標準卸価格表!D12)</f>
        <v>05539865</v>
      </c>
      <c r="E12" s="427">
        <f>IF(全国標準卸価格表!E12="","",ROUND(地区標準卸価格表!E12*入力!$I$45%,-入力!$I$40))</f>
        <v>61200</v>
      </c>
      <c r="F12" s="394" t="str">
        <f>IF(全国標準卸価格表!F12="","",全国標準卸価格表!F12)</f>
        <v/>
      </c>
      <c r="G12" s="113" t="str">
        <f>IF(全国標準卸価格表!G12="","",全国標準卸価格表!G12)</f>
        <v/>
      </c>
      <c r="H12" s="197" t="str">
        <f>IF(全国標準卸価格表!H12="","",全国標準卸価格表!H12)</f>
        <v/>
      </c>
      <c r="I12" s="427" t="str">
        <f>IF(全国標準卸価格表!I12="","",ROUND(地区標準卸価格表!I12*入力!$I$46%,-入力!$I$40))</f>
        <v/>
      </c>
      <c r="J12" s="394" t="str">
        <f>IF(全国標準卸価格表!J12="","",全国標準卸価格表!J12)</f>
        <v/>
      </c>
      <c r="K12" s="214" t="str">
        <f>IF(全国標準卸価格表!K12="","",全国標準卸価格表!K12)</f>
        <v/>
      </c>
      <c r="L12" s="49"/>
      <c r="M12" s="227" t="str">
        <f>IF(全国標準卸価格表!M12="","",全国標準卸価格表!M12)</f>
        <v/>
      </c>
      <c r="N12" s="144" t="str">
        <f>IF(全国標準卸価格表!N12="","",全国標準卸価格表!N12)</f>
        <v/>
      </c>
      <c r="O12" s="103" t="str">
        <f>IF(全国標準卸価格表!O12="","",全国標準卸価格表!O12)</f>
        <v>185/60R15 84Q</v>
      </c>
      <c r="P12" s="257" t="str">
        <f>IF(全国標準卸価格表!P12="","",全国標準卸価格表!P12)</f>
        <v>05539822</v>
      </c>
      <c r="Q12" s="424">
        <f>IF(全国標準卸価格表!Q12="","",ROUND(地区標準卸価格表!Q12*入力!$I$45%,-入力!$I$40))</f>
        <v>29800</v>
      </c>
      <c r="R12" s="354" t="str">
        <f>IF(全国標準卸価格表!R12="","",全国標準卸価格表!R12)</f>
        <v/>
      </c>
      <c r="S12" s="117" t="str">
        <f>IF(全国標準卸価格表!S12="","",全国標準卸価格表!S12)</f>
        <v/>
      </c>
      <c r="T12" s="188" t="str">
        <f>IF(全国標準卸価格表!T12="","",全国標準卸価格表!T12)</f>
        <v>05539658</v>
      </c>
      <c r="U12" s="424">
        <f>IF(全国標準卸価格表!U12="","",ROUND(地区標準卸価格表!U12*入力!$I$46%,-入力!$I$40))</f>
        <v>28800</v>
      </c>
      <c r="V12" s="354" t="str">
        <f>IF(全国標準卸価格表!V12="","",全国標準卸価格表!V12)</f>
        <v/>
      </c>
      <c r="W12" s="213" t="str">
        <f>IF(全国標準卸価格表!W12="","",全国標準卸価格表!W12)</f>
        <v>★</v>
      </c>
      <c r="X12" s="24"/>
      <c r="Y12" s="321"/>
      <c r="Z12" s="152" t="str">
        <f>IF(全国標準卸価格表!Z12="","",全国標準卸価格表!Z12)</f>
        <v/>
      </c>
      <c r="AA12" s="101" t="str">
        <f>IF(全国標準卸価格表!AA12="","",全国標準卸価格表!AA12)</f>
        <v>265/55R20 113Q</v>
      </c>
      <c r="AB12" s="255" t="str">
        <f>IF(全国標準卸価格表!AB12="","",全国標準卸価格表!AB12)</f>
        <v>05509421</v>
      </c>
      <c r="AC12" s="124">
        <f>IF(全国標準卸価格表!AC12="","",ROUND(地区標準卸価格表!AC12*入力!$I$47%,-入力!$I$40))</f>
        <v>55700</v>
      </c>
      <c r="AD12" s="124" t="str">
        <f>IF(全国標準卸価格表!AD12="","",全国標準卸価格表!AD12)</f>
        <v>XL</v>
      </c>
      <c r="AE12" s="217" t="str">
        <f>IF(全国標準卸価格表!AE12="","",全国標準卸価格表!AE12)</f>
        <v/>
      </c>
      <c r="AF12" s="38"/>
      <c r="AG12" s="274">
        <f>IF(全国標準卸価格表!AG12="","",全国標準卸価格表!AG12)</f>
        <v>15</v>
      </c>
      <c r="AH12" s="187">
        <f>IF(全国標準卸価格表!AH12="","",全国標準卸価格表!AH12)</f>
        <v>65</v>
      </c>
      <c r="AI12" s="100" t="str">
        <f>IF(全国標準卸価格表!AI12="","",全国標準卸価格表!AI12)</f>
        <v>215/65R15 110/108L</v>
      </c>
      <c r="AJ12" s="519" t="str">
        <f>IF(全国標準卸価格表!AJ12="","",全国標準卸価格表!AJ12)</f>
        <v>10B09758</v>
      </c>
      <c r="AK12" s="192">
        <f>IF(全国標準卸価格表!AK12="","",ROUND(地区標準卸価格表!AK12*入力!$I$49%,-入力!$I$40))</f>
        <v>35400</v>
      </c>
      <c r="AL12" s="193" t="str">
        <f>IF(全国標準卸価格表!AL12="","",全国標準卸価格表!AL12)</f>
        <v/>
      </c>
      <c r="AM12" s="214" t="str">
        <f>IF(全国標準卸価格表!AM12="","",全国標準卸価格表!AM12)</f>
        <v/>
      </c>
      <c r="AN12" s="35"/>
      <c r="AO12" s="35"/>
      <c r="AP12" s="35"/>
      <c r="AQ12" s="35"/>
      <c r="AR12" s="35"/>
      <c r="AS12" s="35"/>
      <c r="AT12" s="77"/>
    </row>
    <row r="13" spans="1:46" ht="26.1" customHeight="1">
      <c r="A13" s="212" t="str">
        <f>IF(全国標準卸価格表!A13="","",全国標準卸価格表!A13)</f>
        <v/>
      </c>
      <c r="B13" s="141" t="str">
        <f>IF(全国標準卸価格表!B13="","",全国標準卸価格表!B13)</f>
        <v/>
      </c>
      <c r="C13" s="103" t="str">
        <f>IF(全国標準卸価格表!C13="","",全国標準卸価格表!C13)</f>
        <v>245/45R19 102Q</v>
      </c>
      <c r="D13" s="257" t="str">
        <f>IF(全国標準卸価格表!D13="","",全国標準卸価格表!D13)</f>
        <v>05539866</v>
      </c>
      <c r="E13" s="424">
        <f>IF(全国標準卸価格表!E13="","",ROUND(地区標準卸価格表!E13*入力!$I$45%,-入力!$I$40))</f>
        <v>67600</v>
      </c>
      <c r="F13" s="354" t="str">
        <f>IF(全国標準卸価格表!F13="","",全国標準卸価格表!F13)</f>
        <v>XL</v>
      </c>
      <c r="G13" s="117" t="str">
        <f>IF(全国標準卸価格表!G13="","",全国標準卸価格表!G13)</f>
        <v/>
      </c>
      <c r="H13" s="188" t="str">
        <f>IF(全国標準卸価格表!H13="","",全国標準卸価格表!H13)</f>
        <v/>
      </c>
      <c r="I13" s="424" t="str">
        <f>IF(全国標準卸価格表!I13="","",ROUND(地区標準卸価格表!I13*入力!$I$46%,-入力!$I$40))</f>
        <v/>
      </c>
      <c r="J13" s="354" t="str">
        <f>IF(全国標準卸価格表!J13="","",全国標準卸価格表!J13)</f>
        <v/>
      </c>
      <c r="K13" s="213" t="str">
        <f>IF(全国標準卸価格表!K13="","",全国標準卸価格表!K13)</f>
        <v/>
      </c>
      <c r="L13" s="49"/>
      <c r="M13" s="227" t="str">
        <f>IF(全国標準卸価格表!M13="","",全国標準卸価格表!M13)</f>
        <v/>
      </c>
      <c r="N13" s="141" t="str">
        <f>IF(全国標準卸価格表!N13="","",全国標準卸価格表!N13)</f>
        <v/>
      </c>
      <c r="O13" s="101" t="str">
        <f>IF(全国標準卸価格表!O13="","",全国標準卸価格表!O13)</f>
        <v>195/60R15 88Q</v>
      </c>
      <c r="P13" s="350" t="str">
        <f>IF(全国標準卸価格表!P13="","",全国標準卸価格表!P13)</f>
        <v/>
      </c>
      <c r="Q13" s="429" t="str">
        <f>IF(全国標準卸価格表!Q13="","",ROUND(地区標準卸価格表!Q13*入力!$I$45%,-入力!$I$40))</f>
        <v/>
      </c>
      <c r="R13" s="393" t="str">
        <f>IF(全国標準卸価格表!R13="","",全国標準卸価格表!R13)</f>
        <v/>
      </c>
      <c r="S13" s="115" t="str">
        <f>IF(全国標準卸価格表!S13="","",全国標準卸価格表!S13)</f>
        <v/>
      </c>
      <c r="T13" s="189" t="str">
        <f>IF(全国標準卸価格表!T13="","",全国標準卸価格表!T13)</f>
        <v>05539660</v>
      </c>
      <c r="U13" s="429">
        <f>IF(全国標準卸価格表!U13="","",ROUND(地区標準卸価格表!U13*入力!$I$46%,-入力!$I$40))</f>
        <v>30400</v>
      </c>
      <c r="V13" s="393" t="str">
        <f>IF(全国標準卸価格表!V13="","",全国標準卸価格表!V13)</f>
        <v/>
      </c>
      <c r="W13" s="217" t="str">
        <f>IF(全国標準卸価格表!W13="","",全国標準卸価格表!W13)</f>
        <v/>
      </c>
      <c r="X13" s="24"/>
      <c r="Y13" s="273"/>
      <c r="Z13" s="152">
        <f>IF(全国標準卸価格表!Z13="","",全国標準卸価格表!Z13)</f>
        <v>60</v>
      </c>
      <c r="AA13" s="101" t="str">
        <f>IF(全国標準卸価格表!AA13="","",全国標準卸価格表!AA13)</f>
        <v>265/60R20 112Q</v>
      </c>
      <c r="AB13" s="255" t="str">
        <f>IF(全国標準卸価格表!AB13="","",全国標準卸価格表!AB13)</f>
        <v>05509427</v>
      </c>
      <c r="AC13" s="124">
        <f>IF(全国標準卸価格表!AC13="","",ROUND(地区標準卸価格表!AC13*入力!$I$47%,-入力!$I$40))</f>
        <v>46300</v>
      </c>
      <c r="AD13" s="124" t="str">
        <f>IF(全国標準卸価格表!AD13="","",全国標準卸価格表!AD13)</f>
        <v/>
      </c>
      <c r="AE13" s="217" t="str">
        <f>IF(全国標準卸価格表!AE13="","",全国標準卸価格表!AE13)</f>
        <v>⑪</v>
      </c>
      <c r="AF13" s="38"/>
      <c r="AG13" s="222" t="str">
        <f>IF(全国標準卸価格表!AG13="","",全国標準卸価格表!AG13)</f>
        <v/>
      </c>
      <c r="AH13" s="187">
        <f>IF(全国標準卸価格表!AH13="","",全国標準卸価格表!AH13)</f>
        <v>70</v>
      </c>
      <c r="AI13" s="100" t="str">
        <f>IF(全国標準卸価格表!AI13="","",全国標準卸価格表!AI13)</f>
        <v>215/70R15 107/105L</v>
      </c>
      <c r="AJ13" s="519" t="str">
        <f>IF(全国標準卸価格表!AJ13="","",全国標準卸価格表!AJ13)</f>
        <v>10B09740</v>
      </c>
      <c r="AK13" s="192">
        <f>IF(全国標準卸価格表!AK13="","",ROUND(地区標準卸価格表!AK13*入力!$I$49%,-入力!$I$40))</f>
        <v>33400</v>
      </c>
      <c r="AL13" s="193" t="str">
        <f>IF(全国標準卸価格表!AL13="","",全国標準卸価格表!AL13)</f>
        <v/>
      </c>
      <c r="AM13" s="214" t="str">
        <f>IF(全国標準卸価格表!AM13="","",全国標準卸価格表!AM13)</f>
        <v/>
      </c>
      <c r="AN13" s="35"/>
      <c r="AO13" s="35"/>
      <c r="AP13" s="35"/>
      <c r="AQ13" s="35"/>
      <c r="AR13" s="35"/>
      <c r="AS13" s="35"/>
      <c r="AT13" s="77"/>
    </row>
    <row r="14" spans="1:46" ht="26.1" customHeight="1">
      <c r="A14" s="212" t="str">
        <f>IF(全国標準卸価格表!A14="","",全国標準卸価格表!A14)</f>
        <v/>
      </c>
      <c r="B14" s="140">
        <f>IF(全国標準卸価格表!B14="","",全国標準卸価格表!B14)</f>
        <v>50</v>
      </c>
      <c r="C14" s="100" t="str">
        <f>IF(全国標準卸価格表!C14="","",全国標準卸価格表!C14)</f>
        <v>195/50R19 88Q</v>
      </c>
      <c r="D14" s="252" t="str">
        <f>IF(全国標準卸価格表!D14="","",全国標準卸価格表!D14)</f>
        <v>05539870</v>
      </c>
      <c r="E14" s="430">
        <f>IF(全国標準卸価格表!E14="","",ROUND(地区標準卸価格表!E14*入力!$I$45%,-入力!$I$40))</f>
        <v>49000</v>
      </c>
      <c r="F14" s="398" t="str">
        <f>IF(全国標準卸価格表!F14="","",全国標準卸価格表!F14)</f>
        <v/>
      </c>
      <c r="G14" s="128" t="str">
        <f>IF(全国標準卸価格表!G14="","",全国標準卸価格表!G14)</f>
        <v/>
      </c>
      <c r="H14" s="195" t="str">
        <f>IF(全国標準卸価格表!H14="","",全国標準卸価格表!H14)</f>
        <v/>
      </c>
      <c r="I14" s="430" t="str">
        <f>IF(全国標準卸価格表!I14="","",ROUND(地区標準卸価格表!I14*入力!$I$46%,-入力!$I$40))</f>
        <v/>
      </c>
      <c r="J14" s="398" t="str">
        <f>IF(全国標準卸価格表!J14="","",全国標準卸価格表!J14)</f>
        <v/>
      </c>
      <c r="K14" s="211" t="str">
        <f>IF(全国標準卸価格表!K14="","",全国標準卸価格表!K14)</f>
        <v/>
      </c>
      <c r="L14" s="49"/>
      <c r="M14" s="227" t="str">
        <f>IF(全国標準卸価格表!M14="","",全国標準卸価格表!M14)</f>
        <v/>
      </c>
      <c r="N14" s="142">
        <f>IF(全国標準卸価格表!N14="","",全国標準卸価格表!N14)</f>
        <v>65</v>
      </c>
      <c r="O14" s="103" t="str">
        <f>IF(全国標準卸価格表!O14="","",全国標準卸価格表!O14)</f>
        <v>165/65R15 81Q</v>
      </c>
      <c r="P14" s="257" t="str">
        <f>IF(全国標準卸価格表!P14="","",全国標準卸価格表!P14)</f>
        <v>05539816</v>
      </c>
      <c r="Q14" s="424">
        <f>IF(全国標準卸価格表!Q14="","",ROUND(地区標準卸価格表!Q14*入力!$I$45%,-入力!$I$40))</f>
        <v>19200</v>
      </c>
      <c r="R14" s="354" t="str">
        <f>IF(全国標準卸価格表!R14="","",全国標準卸価格表!R14)</f>
        <v/>
      </c>
      <c r="S14" s="117" t="str">
        <f>IF(全国標準卸価格表!S14="","",全国標準卸価格表!S14)</f>
        <v/>
      </c>
      <c r="T14" s="188" t="str">
        <f>IF(全国標準卸価格表!T14="","",全国標準卸価格表!T14)</f>
        <v>05539636</v>
      </c>
      <c r="U14" s="424">
        <f>IF(全国標準卸価格表!U14="","",ROUND(地区標準卸価格表!U14*入力!$I$46%,-入力!$I$40))</f>
        <v>18700</v>
      </c>
      <c r="V14" s="354" t="str">
        <f>IF(全国標準卸価格表!V14="","",全国標準卸価格表!V14)</f>
        <v/>
      </c>
      <c r="W14" s="213" t="str">
        <f>IF(全国標準卸価格表!W14="","",全国標準卸価格表!W14)</f>
        <v>★</v>
      </c>
      <c r="X14" s="24"/>
      <c r="Y14" s="274">
        <f>IF(全国標準卸価格表!Y14="","",全国標準卸価格表!Y14)</f>
        <v>19</v>
      </c>
      <c r="Z14" s="154">
        <f>IF(全国標準卸価格表!Z14="","",全国標準卸価格表!Z14)</f>
        <v>55</v>
      </c>
      <c r="AA14" s="102" t="str">
        <f>IF(全国標準卸価格表!AA14="","",全国標準卸価格表!AA14)</f>
        <v>225/55R19 99Q</v>
      </c>
      <c r="AB14" s="253" t="str">
        <f>IF(全国標準卸価格表!AB14="","",全国標準卸価格表!AB14)</f>
        <v>05509406</v>
      </c>
      <c r="AC14" s="123">
        <f>IF(全国標準卸価格表!AC14="","",ROUND(地区標準卸価格表!AC14*入力!$I$47%,-入力!$I$40))</f>
        <v>43900</v>
      </c>
      <c r="AD14" s="123" t="str">
        <f>IF(全国標準卸価格表!AD14="","",全国標準卸価格表!AD14)</f>
        <v/>
      </c>
      <c r="AE14" s="214" t="str">
        <f>IF(全国標準卸価格表!AE14="","",全国標準卸価格表!AE14)</f>
        <v/>
      </c>
      <c r="AF14" s="38"/>
      <c r="AG14" s="278" t="str">
        <f>IF(全国標準卸価格表!AG14="","",全国標準卸価格表!AG14)</f>
        <v/>
      </c>
      <c r="AH14" s="157">
        <f>IF(全国標準卸価格表!AH14="","",全国標準卸価格表!AH14)</f>
        <v>75</v>
      </c>
      <c r="AI14" s="102" t="str">
        <f>IF(全国標準卸価格表!AI14="","",全国標準卸価格表!AI14)</f>
        <v>175/75R15 103/101L</v>
      </c>
      <c r="AJ14" s="517" t="str">
        <f>IF(全国標準卸価格表!AJ14="","",全国標準卸価格表!AJ14)</f>
        <v>10B09745</v>
      </c>
      <c r="AK14" s="193">
        <f>IF(全国標準卸価格表!AK14="","",ROUND(地区標準卸価格表!AK14*入力!$I$49%,-入力!$I$40))</f>
        <v>25900</v>
      </c>
      <c r="AL14" s="193" t="str">
        <f>IF(全国標準卸価格表!AL14="","",全国標準卸価格表!AL14)</f>
        <v/>
      </c>
      <c r="AM14" s="214" t="str">
        <f>IF(全国標準卸価格表!AM14="","",全国標準卸価格表!AM14)</f>
        <v/>
      </c>
      <c r="AN14" s="35"/>
      <c r="AO14" s="35"/>
      <c r="AP14" s="35"/>
      <c r="AQ14" s="35"/>
      <c r="AR14" s="35"/>
      <c r="AS14" s="35"/>
      <c r="AT14" s="77"/>
    </row>
    <row r="15" spans="1:46" ht="26.1" customHeight="1">
      <c r="A15" s="212" t="str">
        <f>IF(全国標準卸価格表!A15="","",全国標準卸価格表!A15)</f>
        <v/>
      </c>
      <c r="B15" s="142">
        <f>IF(全国標準卸価格表!B15="","",全国標準卸価格表!B15)</f>
        <v>55</v>
      </c>
      <c r="C15" s="102" t="str">
        <f>IF(全国標準卸価格表!C15="","",全国標準卸価格表!C15)</f>
        <v>225/55R19 99Q</v>
      </c>
      <c r="D15" s="351" t="str">
        <f>IF(全国標準卸価格表!D15="","",全国標準卸価格表!D15)</f>
        <v>05539872</v>
      </c>
      <c r="E15" s="427">
        <f>IF(全国標準卸価格表!E15="","",ROUND(地区標準卸価格表!E15*入力!$I$45%,-入力!$I$40))</f>
        <v>53800</v>
      </c>
      <c r="F15" s="394" t="str">
        <f>IF(全国標準卸価格表!F15="","",全国標準卸価格表!F15)</f>
        <v/>
      </c>
      <c r="G15" s="113" t="str">
        <f>IF(全国標準卸価格表!G15="","",全国標準卸価格表!G15)</f>
        <v/>
      </c>
      <c r="H15" s="197" t="str">
        <f>IF(全国標準卸価格表!H15="","",全国標準卸価格表!H15)</f>
        <v/>
      </c>
      <c r="I15" s="427" t="str">
        <f>IF(全国標準卸価格表!I15="","",ROUND(地区標準卸価格表!I15*入力!$I$46%,-入力!$I$40))</f>
        <v/>
      </c>
      <c r="J15" s="394" t="str">
        <f>IF(全国標準卸価格表!J15="","",全国標準卸価格表!J15)</f>
        <v/>
      </c>
      <c r="K15" s="214" t="str">
        <f>IF(全国標準卸価格表!K15="","",全国標準卸価格表!K15)</f>
        <v/>
      </c>
      <c r="L15" s="49"/>
      <c r="M15" s="227" t="str">
        <f>IF(全国標準卸価格表!M15="","",全国標準卸価格表!M15)</f>
        <v/>
      </c>
      <c r="N15" s="147" t="str">
        <f>IF(全国標準卸価格表!N15="","",全国標準卸価格表!N15)</f>
        <v/>
      </c>
      <c r="O15" s="103" t="str">
        <f>IF(全国標準卸価格表!O15="","",全国標準卸価格表!O15)</f>
        <v>175/65R15 84Q</v>
      </c>
      <c r="P15" s="408" t="str">
        <f>IF(全国標準卸価格表!P15="","",全国標準卸価格表!P15)</f>
        <v>05539817</v>
      </c>
      <c r="Q15" s="424">
        <f>IF(全国標準卸価格表!Q15="","",ROUND(地区標準卸価格表!Q15*入力!$I$45%,-入力!$I$40))</f>
        <v>21200</v>
      </c>
      <c r="R15" s="354" t="str">
        <f>IF(全国標準卸価格表!R15="","",全国標準卸価格表!R15)</f>
        <v/>
      </c>
      <c r="S15" s="117" t="str">
        <f>IF(全国標準卸価格表!S15="","",全国標準卸価格表!S15)</f>
        <v/>
      </c>
      <c r="T15" s="162" t="str">
        <f>IF(全国標準卸価格表!T15="","",全国標準卸価格表!T15)</f>
        <v>05539638</v>
      </c>
      <c r="U15" s="424">
        <f>IF(全国標準卸価格表!U15="","",ROUND(地区標準卸価格表!U15*入力!$I$46%,-入力!$I$40))</f>
        <v>20600</v>
      </c>
      <c r="V15" s="354" t="str">
        <f>IF(全国標準卸価格表!V15="","",全国標準卸価格表!V15)</f>
        <v/>
      </c>
      <c r="W15" s="213" t="str">
        <f>IF(全国標準卸価格表!W15="","",全国標準卸価格表!W15)</f>
        <v>★</v>
      </c>
      <c r="X15" s="24"/>
      <c r="Y15" s="278" t="str">
        <f>IF(全国標準卸価格表!Y15="","",全国標準卸価格表!Y15)</f>
        <v/>
      </c>
      <c r="Z15" s="158" t="str">
        <f>IF(全国標準卸価格表!Z15="","",全国標準卸価格表!Z15)</f>
        <v/>
      </c>
      <c r="AA15" s="103" t="str">
        <f>IF(全国標準卸価格表!AA15="","",全国標準卸価格表!AA15)</f>
        <v>235/55R19 101Q</v>
      </c>
      <c r="AB15" s="254" t="str">
        <f>IF(全国標準卸価格表!AB15="","",全国標準卸価格表!AB15)</f>
        <v>05509408</v>
      </c>
      <c r="AC15" s="153">
        <f>IF(全国標準卸価格表!AC15="","",ROUND(地区標準卸価格表!AC15*入力!$I$47%,-入力!$I$40))</f>
        <v>46000</v>
      </c>
      <c r="AD15" s="153" t="str">
        <f>IF(全国標準卸価格表!AD15="","",全国標準卸価格表!AD15)</f>
        <v/>
      </c>
      <c r="AE15" s="213" t="str">
        <f>IF(全国標準卸価格表!AE15="","",全国標準卸価格表!AE15)</f>
        <v/>
      </c>
      <c r="AF15" s="38"/>
      <c r="AG15" s="278" t="str">
        <f>IF(全国標準卸価格表!AG15="","",全国標準卸価格表!AG15)</f>
        <v/>
      </c>
      <c r="AH15" s="157" t="str">
        <f>IF(全国標準卸価格表!AH15="","",全国標準卸価格表!AH15)</f>
        <v/>
      </c>
      <c r="AI15" s="103" t="str">
        <f>IF(全国標準卸価格表!AI15="","",全国標準卸価格表!AI15)</f>
        <v>185/75R15 106/104L</v>
      </c>
      <c r="AJ15" s="518" t="str">
        <f>IF(全国標準卸価格表!AJ15="","",全国標準卸価格表!AJ15)</f>
        <v>10B09750</v>
      </c>
      <c r="AK15" s="172">
        <f>IF(全国標準卸価格表!AK15="","",ROUND(地区標準卸価格表!AK15*入力!$I$49%,-入力!$I$40))</f>
        <v>27000</v>
      </c>
      <c r="AL15" s="172" t="str">
        <f>IF(全国標準卸価格表!AL15="","",全国標準卸価格表!AL15)</f>
        <v/>
      </c>
      <c r="AM15" s="213" t="str">
        <f>IF(全国標準卸価格表!AM15="","",全国標準卸価格表!AM15)</f>
        <v/>
      </c>
      <c r="AN15" s="35"/>
      <c r="AO15" s="35"/>
      <c r="AP15" s="35"/>
      <c r="AQ15" s="35"/>
      <c r="AR15" s="35"/>
      <c r="AS15" s="35"/>
      <c r="AT15" s="77"/>
    </row>
    <row r="16" spans="1:46" ht="26.1" customHeight="1">
      <c r="A16" s="212"/>
      <c r="B16" s="146"/>
      <c r="C16" s="101" t="str">
        <f>IF(全国標準卸価格表!C16="","",全国標準卸価格表!C16)</f>
        <v>235/55R19 101Q</v>
      </c>
      <c r="D16" s="255" t="str">
        <f>IF(全国標準卸価格表!D16="","",全国標準卸価格表!D16)</f>
        <v>05539876</v>
      </c>
      <c r="E16" s="429">
        <f>IF(全国標準卸価格表!E16="","",ROUND(地区標準卸価格表!E16*入力!$I$45%,-入力!$I$40))</f>
        <v>54300</v>
      </c>
      <c r="F16" s="393" t="str">
        <f>IF(全国標準卸価格表!F16="","",全国標準卸価格表!F16)</f>
        <v/>
      </c>
      <c r="G16" s="115"/>
      <c r="H16" s="189" t="str">
        <f>IF(全国標準卸価格表!H16="","",全国標準卸価格表!H16)</f>
        <v/>
      </c>
      <c r="I16" s="429" t="str">
        <f>IF(全国標準卸価格表!I16="","",ROUND(地区標準卸価格表!I16*入力!$I$46%,-入力!$I$40))</f>
        <v/>
      </c>
      <c r="J16" s="393" t="str">
        <f>IF(全国標準卸価格表!J16="","",全国標準卸価格表!J16)</f>
        <v/>
      </c>
      <c r="K16" s="217" t="str">
        <f>IF(全国標準卸価格表!K16="","",全国標準卸価格表!K16)</f>
        <v/>
      </c>
      <c r="L16" s="49"/>
      <c r="M16" s="227" t="str">
        <f>IF(全国標準卸価格表!M16="","",全国標準卸価格表!M16)</f>
        <v/>
      </c>
      <c r="N16" s="147" t="str">
        <f>IF(全国標準卸価格表!N16="","",全国標準卸価格表!N16)</f>
        <v/>
      </c>
      <c r="O16" s="103" t="str">
        <f>IF(全国標準卸価格表!O16="","",全国標準卸価格表!O16)</f>
        <v>185/65R15 88Q</v>
      </c>
      <c r="P16" s="257" t="str">
        <f>IF(全国標準卸価格表!P16="","",全国標準卸価格表!P16)</f>
        <v>05539818</v>
      </c>
      <c r="Q16" s="424">
        <f>IF(全国標準卸価格表!Q16="","",ROUND(地区標準卸価格表!Q16*入力!$I$45%,-入力!$I$40))</f>
        <v>23600</v>
      </c>
      <c r="R16" s="354" t="str">
        <f>IF(全国標準卸価格表!R16="","",全国標準卸価格表!R16)</f>
        <v/>
      </c>
      <c r="S16" s="117" t="str">
        <f>IF(全国標準卸価格表!S16="","",全国標準卸価格表!S16)</f>
        <v/>
      </c>
      <c r="T16" s="188" t="str">
        <f>IF(全国標準卸価格表!T16="","",全国標準卸価格表!T16)</f>
        <v>05539640</v>
      </c>
      <c r="U16" s="424">
        <f>IF(全国標準卸価格表!U16="","",ROUND(地区標準卸価格表!U16*入力!$I$46%,-入力!$I$40))</f>
        <v>23000</v>
      </c>
      <c r="V16" s="354" t="str">
        <f>IF(全国標準卸価格表!V16="","",全国標準卸価格表!V16)</f>
        <v/>
      </c>
      <c r="W16" s="213" t="str">
        <f>IF(全国標準卸価格表!W16="","",全国標準卸価格表!W16)</f>
        <v>★</v>
      </c>
      <c r="X16" s="24"/>
      <c r="Y16" s="276"/>
      <c r="Z16" s="152" t="str">
        <f>IF(全国標準卸価格表!Z16="","",全国標準卸価格表!Z16)</f>
        <v/>
      </c>
      <c r="AA16" s="101" t="str">
        <f>IF(全国標準卸価格表!AA16="","",全国標準卸価格表!AA16)</f>
        <v>265/55R19 109Q</v>
      </c>
      <c r="AB16" s="255" t="str">
        <f>IF(全国標準卸価格表!AB16="","",全国標準卸価格表!AB16)</f>
        <v>05509409</v>
      </c>
      <c r="AC16" s="124">
        <f>IF(全国標準卸価格表!AC16="","",ROUND(地区標準卸価格表!AC16*入力!$I$47%,-入力!$I$40))</f>
        <v>51200</v>
      </c>
      <c r="AD16" s="124" t="str">
        <f>IF(全国標準卸価格表!AD16="","",全国標準卸価格表!AD16)</f>
        <v/>
      </c>
      <c r="AE16" s="217" t="str">
        <f>IF(全国標準卸価格表!AE16="","",全国標準卸価格表!AE16)</f>
        <v/>
      </c>
      <c r="AF16" s="38"/>
      <c r="AG16" s="278" t="str">
        <f>IF(全国標準卸価格表!AG16="","",全国標準卸価格表!AG16)</f>
        <v/>
      </c>
      <c r="AH16" s="157" t="str">
        <f>IF(全国標準卸価格表!AH16="","",全国標準卸価格表!AH16)</f>
        <v/>
      </c>
      <c r="AI16" s="101" t="str">
        <f>IF(全国標準卸価格表!AI16="","",全国標準卸価格表!AI16)</f>
        <v>195/75R15 109/107L</v>
      </c>
      <c r="AJ16" s="514" t="str">
        <f>IF(全国標準卸価格表!AJ16="","",全国標準卸価格表!AJ16)</f>
        <v>10B09755</v>
      </c>
      <c r="AK16" s="191">
        <f>IF(全国標準卸価格表!AK16="","",ROUND(地区標準卸価格表!AK16*入力!$I$49%,-入力!$I$40))</f>
        <v>30200</v>
      </c>
      <c r="AL16" s="191" t="str">
        <f>IF(全国標準卸価格表!AL16="","",全国標準卸価格表!AL16)</f>
        <v/>
      </c>
      <c r="AM16" s="217" t="str">
        <f>IF(全国標準卸価格表!AM16="","",全国標準卸価格表!AM16)</f>
        <v/>
      </c>
      <c r="AN16" s="35"/>
      <c r="AO16" s="35"/>
      <c r="AP16" s="35"/>
      <c r="AQ16" s="35"/>
      <c r="AR16" s="35"/>
      <c r="AS16" s="35"/>
      <c r="AT16" s="77"/>
    </row>
    <row r="17" spans="1:45" ht="26.1" customHeight="1">
      <c r="A17" s="210">
        <f>IF(全国標準卸価格表!A17="","",全国標準卸価格表!A17)</f>
        <v>18</v>
      </c>
      <c r="B17" s="142">
        <f>IF(全国標準卸価格表!B17="","",全国標準卸価格表!B17)</f>
        <v>35</v>
      </c>
      <c r="C17" s="104" t="str">
        <f>IF(全国標準卸価格表!C17="","",全国標準卸価格表!C17)</f>
        <v>255/35R18 90Q</v>
      </c>
      <c r="D17" s="351" t="str">
        <f>IF(全国標準卸価格表!D17="","",全国標準卸価格表!D17)</f>
        <v>05539864</v>
      </c>
      <c r="E17" s="430">
        <f>IF(全国標準卸価格表!E17="","",ROUND(地区標準卸価格表!E17*入力!$I$45%,-入力!$I$40))</f>
        <v>77400</v>
      </c>
      <c r="F17" s="394" t="str">
        <f>IF(全国標準卸価格表!F17="","",全国標準卸価格表!F17)</f>
        <v/>
      </c>
      <c r="G17" s="113" t="str">
        <f>IF(全国標準卸価格表!G17="","",全国標準卸価格表!G17)</f>
        <v/>
      </c>
      <c r="H17" s="197" t="str">
        <f>IF(全国標準卸価格表!H17="","",全国標準卸価格表!H17)</f>
        <v/>
      </c>
      <c r="I17" s="430" t="str">
        <f>IF(全国標準卸価格表!I17="","",ROUND(地区標準卸価格表!I17*入力!$I$46%,-入力!$I$40))</f>
        <v/>
      </c>
      <c r="J17" s="394" t="str">
        <f>IF(全国標準卸価格表!J17="","",全国標準卸価格表!J17)</f>
        <v/>
      </c>
      <c r="K17" s="404" t="str">
        <f>IF(全国標準卸価格表!K17="","",全国標準卸価格表!K17)</f>
        <v/>
      </c>
      <c r="L17" s="49"/>
      <c r="M17" s="227" t="str">
        <f>IF(全国標準卸価格表!M17="","",全国標準卸価格表!M17)</f>
        <v/>
      </c>
      <c r="N17" s="147" t="str">
        <f>IF(全国標準卸価格表!N17="","",全国標準卸価格表!N17)</f>
        <v/>
      </c>
      <c r="O17" s="103" t="str">
        <f>IF(全国標準卸価格表!O17="","",全国標準卸価格表!O17)</f>
        <v>195/65R15 91Q</v>
      </c>
      <c r="P17" s="257" t="str">
        <f>IF(全国標準卸価格表!P17="","",全国標準卸価格表!P17)</f>
        <v>05539819</v>
      </c>
      <c r="Q17" s="424">
        <f>IF(全国標準卸価格表!Q17="","",ROUND(地区標準卸価格表!Q17*入力!$I$45%,-入力!$I$40))</f>
        <v>26200</v>
      </c>
      <c r="R17" s="354" t="str">
        <f>IF(全国標準卸価格表!R17="","",全国標準卸価格表!R17)</f>
        <v/>
      </c>
      <c r="S17" s="117" t="str">
        <f>IF(全国標準卸価格表!S17="","",全国標準卸価格表!S17)</f>
        <v/>
      </c>
      <c r="T17" s="188" t="str">
        <f>IF(全国標準卸価格表!T17="","",全国標準卸価格表!T17)</f>
        <v>05539642</v>
      </c>
      <c r="U17" s="424">
        <f>IF(全国標準卸価格表!U17="","",ROUND(地区標準卸価格表!U17*入力!$I$46%,-入力!$I$40))</f>
        <v>25400</v>
      </c>
      <c r="V17" s="354" t="str">
        <f>IF(全国標準卸価格表!V17="","",全国標準卸価格表!V17)</f>
        <v/>
      </c>
      <c r="W17" s="213" t="str">
        <f>IF(全国標準卸価格表!W17="","",全国標準卸価格表!W17)</f>
        <v>★</v>
      </c>
      <c r="X17" s="24"/>
      <c r="Y17" s="222">
        <f>IF(全国標準卸価格表!Y17="","",全国標準卸価格表!Y17)</f>
        <v>18</v>
      </c>
      <c r="Z17" s="152">
        <f>IF(全国標準卸価格表!Z17="","",全国標準卸価格表!Z17)</f>
        <v>50</v>
      </c>
      <c r="AA17" s="101" t="str">
        <f>IF(全国標準卸価格表!AA17="","",全国標準卸価格表!AA17)</f>
        <v>215/50R18 92Q</v>
      </c>
      <c r="AB17" s="255" t="str">
        <f>IF(全国標準卸価格表!AB17="","",全国標準卸価格表!AB17)</f>
        <v>05509407</v>
      </c>
      <c r="AC17" s="124">
        <f>IF(全国標準卸価格表!AC17="","",ROUND(地区標準卸価格表!AC17*入力!$I$47%,-入力!$I$40))</f>
        <v>49000</v>
      </c>
      <c r="AD17" s="124" t="str">
        <f>IF(全国標準卸価格表!AD17="","",全国標準卸価格表!AD17)</f>
        <v/>
      </c>
      <c r="AE17" s="217" t="str">
        <f>IF(全国標準卸価格表!AE17="","",全国標準卸価格表!AE17)</f>
        <v/>
      </c>
      <c r="AF17" s="38"/>
      <c r="AG17" s="278" t="str">
        <f>IF(全国標準卸価格表!AG17="","",全国標準卸価格表!AG17)</f>
        <v/>
      </c>
      <c r="AH17" s="154">
        <f>IF(全国標準卸価格表!AH17="","",全国標準卸価格表!AH17)</f>
        <v>80</v>
      </c>
      <c r="AI17" s="102" t="str">
        <f>IF(全国標準卸価格表!AI17="","",全国標準卸価格表!AI17)</f>
        <v>175/80R15 101/99L</v>
      </c>
      <c r="AJ17" s="517" t="str">
        <f>IF(全国標準卸価格表!AJ17="","",全国標準卸価格表!AJ17)</f>
        <v>10B09756</v>
      </c>
      <c r="AK17" s="199">
        <f>IF(全国標準卸価格表!AK17="","",ROUND(地区標準卸価格表!AK17*入力!$I$49%,-入力!$I$40))</f>
        <v>23500</v>
      </c>
      <c r="AL17" s="199" t="str">
        <f>IF(全国標準卸価格表!AL17="","",全国標準卸価格表!AL17)</f>
        <v/>
      </c>
      <c r="AM17" s="214" t="str">
        <f>IF(全国標準卸価格表!AM17="","",全国標準卸価格表!AM17)</f>
        <v/>
      </c>
      <c r="AN17" s="35"/>
      <c r="AO17" s="35"/>
      <c r="AP17" s="35"/>
      <c r="AQ17" s="35"/>
      <c r="AR17" s="35"/>
      <c r="AS17" s="35"/>
    </row>
    <row r="18" spans="1:45" ht="26.1" customHeight="1">
      <c r="A18" s="215" t="str">
        <f>IF(全国標準卸価格表!A18="","",全国標準卸価格表!A18)</f>
        <v/>
      </c>
      <c r="B18" s="142">
        <f>IF(全国標準卸価格表!B18="","",全国標準卸価格表!B18)</f>
        <v>40</v>
      </c>
      <c r="C18" s="102" t="str">
        <f>IF(全国標準卸価格表!C18="","",全国標準卸価格表!C18)</f>
        <v>215/40R18 89Q</v>
      </c>
      <c r="D18" s="351" t="str">
        <f>IF(全国標準卸価格表!D18="","",全国標準卸価格表!D18)</f>
        <v/>
      </c>
      <c r="E18" s="427" t="str">
        <f>IF(全国標準卸価格表!E18="","",ROUND(地区標準卸価格表!E18*入力!$I$45%,-入力!$I$40))</f>
        <v/>
      </c>
      <c r="F18" s="394" t="str">
        <f>IF(全国標準卸価格表!F18="","",全国標準卸価格表!F18)</f>
        <v/>
      </c>
      <c r="G18" s="113" t="str">
        <f>IF(全国標準卸価格表!G18="","",全国標準卸価格表!G18)</f>
        <v/>
      </c>
      <c r="H18" s="197" t="str">
        <f>IF(全国標準卸価格表!H18="","",全国標準卸価格表!H18)</f>
        <v>05539734</v>
      </c>
      <c r="I18" s="427">
        <f>IF(全国標準卸価格表!I18="","",ROUND(地区標準卸価格表!I18*入力!$I$46%,-入力!$I$40))</f>
        <v>60900</v>
      </c>
      <c r="J18" s="394" t="str">
        <f>IF(全国標準卸価格表!J18="","",全国標準卸価格表!J18)</f>
        <v>XL</v>
      </c>
      <c r="K18" s="404" t="str">
        <f>IF(全国標準卸価格表!K18="","",全国標準卸価格表!K18)</f>
        <v/>
      </c>
      <c r="L18" s="49"/>
      <c r="M18" s="227" t="str">
        <f>IF(全国標準卸価格表!M18="","",全国標準卸価格表!M18)</f>
        <v/>
      </c>
      <c r="N18" s="147" t="str">
        <f>IF(全国標準卸価格表!N18="","",全国標準卸価格表!N18)</f>
        <v/>
      </c>
      <c r="O18" s="103" t="str">
        <f>IF(全国標準卸価格表!O18="","",全国標準卸価格表!O18)</f>
        <v>205/65R15 94Q</v>
      </c>
      <c r="P18" s="257" t="str">
        <f>IF(全国標準卸価格表!P18="","",全国標準卸価格表!P18)</f>
        <v>05539820</v>
      </c>
      <c r="Q18" s="424">
        <f>IF(全国標準卸価格表!Q18="","",ROUND(地区標準卸価格表!Q18*入力!$I$45%,-入力!$I$40))</f>
        <v>28800</v>
      </c>
      <c r="R18" s="354" t="str">
        <f>IF(全国標準卸価格表!R18="","",全国標準卸価格表!R18)</f>
        <v/>
      </c>
      <c r="S18" s="117" t="str">
        <f>IF(全国標準卸価格表!S18="","",全国標準卸価格表!S18)</f>
        <v/>
      </c>
      <c r="T18" s="188" t="str">
        <f>IF(全国標準卸価格表!T18="","",全国標準卸価格表!T18)</f>
        <v>05539644</v>
      </c>
      <c r="U18" s="424">
        <f>IF(全国標準卸価格表!U18="","",ROUND(地区標準卸価格表!U18*入力!$I$46%,-入力!$I$40))</f>
        <v>28500</v>
      </c>
      <c r="V18" s="354" t="str">
        <f>IF(全国標準卸価格表!V18="","",全国標準卸価格表!V18)</f>
        <v/>
      </c>
      <c r="W18" s="213" t="str">
        <f>IF(全国標準卸価格表!W18="","",全国標準卸価格表!W18)</f>
        <v>★</v>
      </c>
      <c r="X18" s="24"/>
      <c r="Y18" s="222" t="str">
        <f>IF(全国標準卸価格表!Y18="","",全国標準卸価格表!Y18)</f>
        <v/>
      </c>
      <c r="Z18" s="156">
        <f>IF(全国標準卸価格表!Z18="","",全国標準卸価格表!Z18)</f>
        <v>55</v>
      </c>
      <c r="AA18" s="102" t="str">
        <f>IF(全国標準卸価格表!AA18="","",全国標準卸価格表!AA18)</f>
        <v>225/55R18 98Q</v>
      </c>
      <c r="AB18" s="253" t="str">
        <f>IF(全国標準卸価格表!AB18="","",全国標準卸価格表!AB18)</f>
        <v>05509398</v>
      </c>
      <c r="AC18" s="123">
        <f>IF(全国標準卸価格表!AC18="","",ROUND(地区標準卸価格表!AC18*入力!$I$47%,-入力!$I$40))</f>
        <v>42500</v>
      </c>
      <c r="AD18" s="123" t="str">
        <f>IF(全国標準卸価格表!AD18="","",全国標準卸価格表!AD18)</f>
        <v/>
      </c>
      <c r="AE18" s="214" t="str">
        <f>IF(全国標準卸価格表!AE18="","",全国標準卸価格表!AE18)</f>
        <v/>
      </c>
      <c r="AF18" s="38"/>
      <c r="AG18" s="278" t="str">
        <f>IF(全国標準卸価格表!AG18="","",全国標準卸価格表!AG18)</f>
        <v/>
      </c>
      <c r="AH18" s="157" t="str">
        <f>IF(全国標準卸価格表!AH18="","",全国標準卸価格表!AH18)</f>
        <v/>
      </c>
      <c r="AI18" s="103" t="str">
        <f>IF(全国標準卸価格表!AI18="","",全国標準卸価格表!AI18)</f>
        <v>195/80R15 103/101L</v>
      </c>
      <c r="AJ18" s="518" t="str">
        <f>IF(全国標準卸価格表!AJ18="","",全国標準卸価格表!AJ18)</f>
        <v>10B09725</v>
      </c>
      <c r="AK18" s="172">
        <f>IF(全国標準卸価格表!AK18="","",ROUND(地区標準卸価格表!AK18*入力!$I$49%,-入力!$I$40))</f>
        <v>26800</v>
      </c>
      <c r="AL18" s="172" t="str">
        <f>IF(全国標準卸価格表!AL18="","",全国標準卸価格表!AL18)</f>
        <v/>
      </c>
      <c r="AM18" s="213" t="str">
        <f>IF(全国標準卸価格表!AM18="","",全国標準卸価格表!AM18)</f>
        <v/>
      </c>
      <c r="AN18" s="35"/>
      <c r="AO18" s="35"/>
      <c r="AP18" s="35"/>
      <c r="AQ18" s="35"/>
      <c r="AR18" s="35"/>
      <c r="AS18" s="35"/>
    </row>
    <row r="19" spans="1:45" ht="26.1" customHeight="1">
      <c r="A19" s="215" t="str">
        <f>IF(全国標準卸価格表!A19="","",全国標準卸価格表!A19)</f>
        <v/>
      </c>
      <c r="B19" s="141" t="str">
        <f>IF(全国標準卸価格表!B19="","",全国標準卸価格表!B19)</f>
        <v/>
      </c>
      <c r="C19" s="103" t="str">
        <f>IF(全国標準卸価格表!C19="","",全国標準卸価格表!C19)</f>
        <v>225/40R18 92Q</v>
      </c>
      <c r="D19" s="257" t="str">
        <f>IF(全国標準卸価格表!D19="","",全国標準卸価格表!D19)</f>
        <v>05539861</v>
      </c>
      <c r="E19" s="424">
        <f>IF(全国標準卸価格表!E19="","",ROUND(地区標準卸価格表!E19*入力!$I$45%,-入力!$I$40))</f>
        <v>65000</v>
      </c>
      <c r="F19" s="354" t="str">
        <f>IF(全国標準卸価格表!F19="","",全国標準卸価格表!F19)</f>
        <v>XL</v>
      </c>
      <c r="G19" s="395" t="str">
        <f>IF(全国標準卸価格表!G19="","",全国標準卸価格表!G19)</f>
        <v/>
      </c>
      <c r="H19" s="188" t="str">
        <f>IF(全国標準卸価格表!H19="","",全国標準卸価格表!H19)</f>
        <v/>
      </c>
      <c r="I19" s="424" t="str">
        <f>IF(全国標準卸価格表!I19="","",ROUND(地区標準卸価格表!I19*入力!$I$46%,-入力!$I$40))</f>
        <v/>
      </c>
      <c r="J19" s="354" t="str">
        <f>IF(全国標準卸価格表!J19="","",全国標準卸価格表!J19)</f>
        <v/>
      </c>
      <c r="K19" s="403" t="str">
        <f>IF(全国標準卸価格表!K19="","",全国標準卸価格表!K19)</f>
        <v/>
      </c>
      <c r="L19" s="49"/>
      <c r="M19" s="227" t="str">
        <f>IF(全国標準卸価格表!M19="","",全国標準卸価格表!M19)</f>
        <v/>
      </c>
      <c r="N19" s="142">
        <f>IF(全国標準卸価格表!N19="","",全国標準卸価格表!N19)</f>
        <v>70</v>
      </c>
      <c r="O19" s="263" t="str">
        <f>IF(全国標準卸価格表!O19="","",全国標準卸価格表!O19)</f>
        <v>205/70R15 96Q</v>
      </c>
      <c r="P19" s="351" t="str">
        <f>IF(全国標準卸価格表!P19="","",全国標準卸価格表!P19)</f>
        <v/>
      </c>
      <c r="Q19" s="427" t="str">
        <f>IF(全国標準卸価格表!Q19="","",ROUND(地区標準卸価格表!Q19*入力!$I$45%,-入力!$I$40))</f>
        <v/>
      </c>
      <c r="R19" s="394" t="str">
        <f>IF(全国標準卸価格表!R19="","",全国標準卸価格表!R19)</f>
        <v/>
      </c>
      <c r="S19" s="397" t="str">
        <f>IF(全国標準卸価格表!S19="","",全国標準卸価格表!S19)</f>
        <v/>
      </c>
      <c r="T19" s="125" t="str">
        <f>IF(全国標準卸価格表!T19="","",全国標準卸価格表!T19)</f>
        <v>05539632</v>
      </c>
      <c r="U19" s="426">
        <f>IF(全国標準卸価格表!U19="","",ROUND(地区標準卸価格表!U19*入力!$I$46%,-入力!$I$40))</f>
        <v>24800</v>
      </c>
      <c r="V19" s="130" t="str">
        <f>IF(全国標準卸価格表!V19="","",全国標準卸価格表!V19)</f>
        <v/>
      </c>
      <c r="W19" s="404" t="str">
        <f>IF(全国標準卸価格表!W19="","",全国標準卸価格表!W19)</f>
        <v/>
      </c>
      <c r="X19" s="24"/>
      <c r="Y19" s="278" t="str">
        <f>IF(全国標準卸価格表!Y19="","",全国標準卸価格表!Y19)</f>
        <v/>
      </c>
      <c r="Z19" s="157" t="str">
        <f>IF(全国標準卸価格表!Z19="","",全国標準卸価格表!Z19)</f>
        <v/>
      </c>
      <c r="AA19" s="103" t="str">
        <f>IF(全国標準卸価格表!AA19="","",全国標準卸価格表!AA19)</f>
        <v>235/55R18 100Q</v>
      </c>
      <c r="AB19" s="254" t="str">
        <f>IF(全国標準卸価格表!AB19="","",全国標準卸価格表!AB19)</f>
        <v>05509402</v>
      </c>
      <c r="AC19" s="153">
        <f>IF(全国標準卸価格表!AC19="","",ROUND(地区標準卸価格表!AC19*入力!$I$47%,-入力!$I$40))</f>
        <v>43200</v>
      </c>
      <c r="AD19" s="153" t="str">
        <f>IF(全国標準卸価格表!AD19="","",全国標準卸価格表!AD19)</f>
        <v/>
      </c>
      <c r="AE19" s="213" t="str">
        <f>IF(全国標準卸価格表!AE19="","",全国標準卸価格表!AE19)</f>
        <v/>
      </c>
      <c r="AF19" s="38"/>
      <c r="AG19" s="278" t="str">
        <f>IF(全国標準卸価格表!AG19="","",全国標準卸価格表!AG19)</f>
        <v/>
      </c>
      <c r="AH19" s="157" t="str">
        <f>IF(全国標準卸価格表!AH19="","",全国標準卸価格表!AH19)</f>
        <v/>
      </c>
      <c r="AI19" s="103" t="str">
        <f>IF(全国標準卸価格表!AI19="","",全国標準卸価格表!AI19)</f>
        <v>195/80R15 107/105N</v>
      </c>
      <c r="AJ19" s="518" t="s">
        <v>196</v>
      </c>
      <c r="AK19" s="194">
        <f>IF(全国標準卸価格表!AK19="","",ROUND(地区標準卸価格表!AK19*入力!$I$49%,-入力!$I$40))</f>
        <v>27200</v>
      </c>
      <c r="AL19" s="194" t="str">
        <f>IF(全国標準卸価格表!AL19="","",全国標準卸価格表!AL19)</f>
        <v/>
      </c>
      <c r="AM19" s="213"/>
      <c r="AN19" s="35"/>
      <c r="AO19" s="35"/>
      <c r="AP19" s="35"/>
      <c r="AQ19" s="35"/>
      <c r="AR19" s="35"/>
      <c r="AS19" s="35"/>
    </row>
    <row r="20" spans="1:45" ht="26.1" customHeight="1">
      <c r="A20" s="215" t="str">
        <f>IF(全国標準卸価格表!A20="","",全国標準卸価格表!A20)</f>
        <v/>
      </c>
      <c r="B20" s="141" t="str">
        <f>IF(全国標準卸価格表!B20="","",全国標準卸価格表!B20)</f>
        <v/>
      </c>
      <c r="C20" s="103" t="str">
        <f>IF(全国標準卸価格表!C20="","",全国標準卸価格表!C20)</f>
        <v>235/40R18 95Q</v>
      </c>
      <c r="D20" s="257" t="str">
        <f>IF(全国標準卸価格表!D20="","",全国標準卸価格表!D20)</f>
        <v>05539862</v>
      </c>
      <c r="E20" s="424">
        <f>IF(全国標準卸価格表!E20="","",ROUND(地区標準卸価格表!E20*入力!$I$45%,-入力!$I$40))</f>
        <v>68400</v>
      </c>
      <c r="F20" s="354" t="str">
        <f>IF(全国標準卸価格表!F20="","",全国標準卸価格表!F20)</f>
        <v>XL</v>
      </c>
      <c r="G20" s="395" t="str">
        <f>IF(全国標準卸価格表!G20="","",全国標準卸価格表!G20)</f>
        <v/>
      </c>
      <c r="H20" s="188" t="str">
        <f>IF(全国標準卸価格表!H20="","",全国標準卸価格表!H20)</f>
        <v/>
      </c>
      <c r="I20" s="424" t="str">
        <f>IF(全国標準卸価格表!I20="","",ROUND(地区標準卸価格表!I20*入力!$I$46%,-入力!$I$40))</f>
        <v/>
      </c>
      <c r="J20" s="354" t="str">
        <f>IF(全国標準卸価格表!J20="","",全国標準卸価格表!J20)</f>
        <v/>
      </c>
      <c r="K20" s="403" t="str">
        <f>IF(全国標準卸価格表!K20="","",全国標準卸価格表!K20)</f>
        <v/>
      </c>
      <c r="L20" s="49"/>
      <c r="M20" s="223" t="str">
        <f>IF(全国標準卸価格表!M20="","",全国標準卸価格表!M20)</f>
        <v/>
      </c>
      <c r="N20" s="143" t="str">
        <f>IF(全国標準卸価格表!N20="","",全国標準卸価格表!N20)</f>
        <v/>
      </c>
      <c r="O20" s="101" t="str">
        <f>IF(全国標準卸価格表!O20="","",全国標準卸価格表!O20)</f>
        <v>215/70R15 98Q</v>
      </c>
      <c r="P20" s="350" t="str">
        <f>IF(全国標準卸価格表!P20="","",全国標準卸価格表!P20)</f>
        <v/>
      </c>
      <c r="Q20" s="429" t="str">
        <f>IF(全国標準卸価格表!Q20="","",ROUND(地区標準卸価格表!Q20*入力!$I$45%,-入力!$I$40))</f>
        <v/>
      </c>
      <c r="R20" s="393" t="str">
        <f>IF(全国標準卸価格表!R20="","",全国標準卸価格表!R20)</f>
        <v/>
      </c>
      <c r="S20" s="396" t="str">
        <f>IF(全国標準卸価格表!S20="","",全国標準卸価格表!S20)</f>
        <v/>
      </c>
      <c r="T20" s="134" t="str">
        <f>IF(全国標準卸価格表!T20="","",全国標準卸価格表!T20)</f>
        <v>05539634</v>
      </c>
      <c r="U20" s="425">
        <f>IF(全国標準卸価格表!U20="","",ROUND(地区標準卸価格表!U20*入力!$I$46%,-入力!$I$40))</f>
        <v>26100</v>
      </c>
      <c r="V20" s="133" t="str">
        <f>IF(全国標準卸価格表!V20="","",全国標準卸価格表!V20)</f>
        <v/>
      </c>
      <c r="W20" s="405" t="str">
        <f>IF(全国標準卸価格表!W20="","",全国標準卸価格表!W20)</f>
        <v/>
      </c>
      <c r="X20" s="24"/>
      <c r="Y20" s="278" t="str">
        <f>IF(全国標準卸価格表!Y20="","",全国標準卸価格表!Y20)</f>
        <v/>
      </c>
      <c r="Z20" s="158" t="str">
        <f>IF(全国標準卸価格表!Z20="","",全国標準卸価格表!Z20)</f>
        <v/>
      </c>
      <c r="AA20" s="101" t="str">
        <f>IF(全国標準卸価格表!AA20="","",全国標準卸価格表!AA20)</f>
        <v>255/55R18 109Q</v>
      </c>
      <c r="AB20" s="255" t="str">
        <f>IF(全国標準卸価格表!AB20="","",全国標準卸価格表!AB20)</f>
        <v>05509404</v>
      </c>
      <c r="AC20" s="124">
        <f>IF(全国標準卸価格表!AC20="","",ROUND(地区標準卸価格表!AC20*入力!$I$47%,-入力!$I$40))</f>
        <v>48000</v>
      </c>
      <c r="AD20" s="124" t="str">
        <f>IF(全国標準卸価格表!AD20="","",全国標準卸価格表!AD20)</f>
        <v>XL</v>
      </c>
      <c r="AE20" s="485" t="str">
        <f>IF(全国標準卸価格表!AE20="","",全国標準卸価格表!AE20)</f>
        <v/>
      </c>
      <c r="AF20" s="38"/>
      <c r="AG20" s="278" t="str">
        <f>IF(全国標準卸価格表!AG20="","",全国標準卸価格表!AG20)</f>
        <v/>
      </c>
      <c r="AH20" s="157" t="str">
        <f>IF(全国標準卸価格表!AH20="","",全国標準卸価格表!AH20)</f>
        <v/>
      </c>
      <c r="AI20" s="103" t="str">
        <f>IF(全国標準卸価格表!AI20="","",全国標準卸価格表!AI20)</f>
        <v>205/80R15 109/107L</v>
      </c>
      <c r="AJ20" s="518" t="str">
        <f>IF(全国標準卸価格表!AJ20="","",全国標準卸価格表!AJ20)</f>
        <v>10B09757</v>
      </c>
      <c r="AK20" s="194">
        <f>IF(全国標準卸価格表!AK20="","",ROUND(地区標準卸価格表!AK20*入力!$I$49%,-入力!$I$40))</f>
        <v>28900</v>
      </c>
      <c r="AL20" s="194" t="str">
        <f>IF(全国標準卸価格表!AL20="","",全国標準卸価格表!AL20)</f>
        <v/>
      </c>
      <c r="AM20" s="213" t="str">
        <f>IF(全国標準卸価格表!AM20="","",全国標準卸価格表!AM20)</f>
        <v/>
      </c>
      <c r="AN20" s="35"/>
      <c r="AO20" s="35"/>
      <c r="AP20" s="35"/>
      <c r="AQ20" s="35"/>
      <c r="AR20" s="35"/>
      <c r="AS20" s="35"/>
    </row>
    <row r="21" spans="1:45" ht="26.1" customHeight="1">
      <c r="A21" s="215" t="str">
        <f>IF(全国標準卸価格表!A21="","",全国標準卸価格表!A21)</f>
        <v/>
      </c>
      <c r="B21" s="147" t="str">
        <f>IF(全国標準卸価格表!B21="","",全国標準卸価格表!B21)</f>
        <v/>
      </c>
      <c r="C21" s="103" t="str">
        <f>IF(全国標準卸価格表!C21="","",全国標準卸価格表!C21)</f>
        <v>245/40R18 93Q</v>
      </c>
      <c r="D21" s="257" t="str">
        <f>IF(全国標準卸価格表!D21="","",全国標準卸価格表!D21)</f>
        <v>05539863</v>
      </c>
      <c r="E21" s="424">
        <f>IF(全国標準卸価格表!E21="","",ROUND(地区標準卸価格表!E21*入力!$I$45%,-入力!$I$40))</f>
        <v>72200</v>
      </c>
      <c r="F21" s="354" t="str">
        <f>IF(全国標準卸価格表!F21="","",全国標準卸価格表!F21)</f>
        <v/>
      </c>
      <c r="G21" s="117" t="str">
        <f>IF(全国標準卸価格表!G21="","",全国標準卸価格表!G21)</f>
        <v/>
      </c>
      <c r="H21" s="188" t="str">
        <f>IF(全国標準卸価格表!H21="","",全国標準卸価格表!H21)</f>
        <v/>
      </c>
      <c r="I21" s="424" t="str">
        <f>IF(全国標準卸価格表!I21="","",ROUND(地区標準卸価格表!I21*入力!$I$46%,-入力!$I$40))</f>
        <v/>
      </c>
      <c r="J21" s="354" t="str">
        <f>IF(全国標準卸価格表!J21="","",全国標準卸価格表!J21)</f>
        <v/>
      </c>
      <c r="K21" s="213" t="str">
        <f>IF(全国標準卸価格表!K21="","",全国標準卸価格表!K21)</f>
        <v/>
      </c>
      <c r="L21" s="49"/>
      <c r="M21" s="210">
        <f>IF(全国標準卸価格表!M21="","",全国標準卸価格表!M21)</f>
        <v>14</v>
      </c>
      <c r="N21" s="142">
        <f>IF(全国標準卸価格表!N21="","",全国標準卸価格表!N21)</f>
        <v>55</v>
      </c>
      <c r="O21" s="103" t="str">
        <f>IF(全国標準卸価格表!O21="","",全国標準卸価格表!O21)</f>
        <v>165/55R14 72Q</v>
      </c>
      <c r="P21" s="257" t="str">
        <f>IF(全国標準卸価格表!P21="","",全国標準卸価格表!P21)</f>
        <v>05539815</v>
      </c>
      <c r="Q21" s="424">
        <f>IF(全国標準卸価格表!Q21="","",ROUND(地区標準卸価格表!Q21*入力!$I$45%,-入力!$I$40))</f>
        <v>24000</v>
      </c>
      <c r="R21" s="354" t="str">
        <f>IF(全国標準卸価格表!R21="","",全国標準卸価格表!R21)</f>
        <v/>
      </c>
      <c r="S21" s="395" t="str">
        <f>IF(全国標準卸価格表!S21="","",全国標準卸価格表!S21)</f>
        <v/>
      </c>
      <c r="T21" s="188" t="str">
        <f>IF(全国標準卸価格表!T21="","",全国標準卸価格表!T21)</f>
        <v>05539630</v>
      </c>
      <c r="U21" s="424">
        <f>IF(全国標準卸価格表!U21="","",ROUND(地区標準卸価格表!U21*入力!$I$46%,-入力!$I$40))</f>
        <v>23300</v>
      </c>
      <c r="V21" s="354" t="str">
        <f>IF(全国標準卸価格表!V21="","",全国標準卸価格表!V21)</f>
        <v/>
      </c>
      <c r="W21" s="213" t="str">
        <f>IF(全国標準卸価格表!W21="","",全国標準卸価格表!W21)</f>
        <v>★</v>
      </c>
      <c r="X21" s="24"/>
      <c r="Y21" s="278" t="str">
        <f>IF(全国標準卸価格表!Y21="","",全国標準卸価格表!Y21)</f>
        <v/>
      </c>
      <c r="Z21" s="159">
        <f>IF(全国標準卸価格表!Z21="","",全国標準卸価格表!Z21)</f>
        <v>60</v>
      </c>
      <c r="AA21" s="102" t="str">
        <f>IF(全国標準卸価格表!AA21="","",全国標準卸価格表!AA21)</f>
        <v>225/60R18 100Q</v>
      </c>
      <c r="AB21" s="253" t="str">
        <f>IF(全国標準卸価格表!AB21="","",全国標準卸価格表!AB21)</f>
        <v>05509386</v>
      </c>
      <c r="AC21" s="123">
        <f>IF(全国標準卸価格表!AC21="","",ROUND(地区標準卸価格表!AC21*入力!$I$47%,-入力!$I$40))</f>
        <v>35400</v>
      </c>
      <c r="AD21" s="123" t="str">
        <f>IF(全国標準卸価格表!AD21="","",全国標準卸価格表!AD21)</f>
        <v/>
      </c>
      <c r="AE21" s="486" t="str">
        <f>IF(全国標準卸価格表!AE21="","",全国標準卸価格表!AE21)</f>
        <v/>
      </c>
      <c r="AF21" s="38"/>
      <c r="AG21" s="276" t="str">
        <f>IF(全国標準卸価格表!AG21="","",全国標準卸価格表!AG21)</f>
        <v/>
      </c>
      <c r="AH21" s="174" t="str">
        <f>IF(全国標準卸価格表!AH21="","",全国標準卸価格表!AH21)</f>
        <v/>
      </c>
      <c r="AI21" s="101" t="str">
        <f>IF(全国標準卸価格表!AI21="","",全国標準卸価格表!AI21)</f>
        <v>215/80R15 109/107L</v>
      </c>
      <c r="AJ21" s="514" t="str">
        <f>IF(全国標準卸価格表!AJ21="","",全国標準卸価格表!AJ21)</f>
        <v>10B09735</v>
      </c>
      <c r="AK21" s="201">
        <f>IF(全国標準卸価格表!AK21="","",ROUND(地区標準卸価格表!AK21*入力!$I$49%,-入力!$I$40))</f>
        <v>29000</v>
      </c>
      <c r="AL21" s="201" t="str">
        <f>IF(全国標準卸価格表!AL21="","",全国標準卸価格表!AL21)</f>
        <v/>
      </c>
      <c r="AM21" s="217" t="str">
        <f>IF(全国標準卸価格表!AM21="","",全国標準卸価格表!AM21)</f>
        <v/>
      </c>
      <c r="AN21" s="35"/>
      <c r="AO21" s="35"/>
      <c r="AP21" s="35"/>
      <c r="AQ21" s="35"/>
      <c r="AR21" s="35"/>
      <c r="AS21" s="35"/>
    </row>
    <row r="22" spans="1:45" ht="26.1" customHeight="1">
      <c r="A22" s="215" t="str">
        <f>IF(全国標準卸価格表!A22="","",全国標準卸価格表!A22)</f>
        <v/>
      </c>
      <c r="B22" s="143" t="str">
        <f>IF(全国標準卸価格表!B22="","",全国標準卸価格表!B22)</f>
        <v/>
      </c>
      <c r="C22" s="101" t="str">
        <f>IF(全国標準卸価格表!C22="","",全国標準卸価格表!C22)</f>
        <v>255/40R18 99Q</v>
      </c>
      <c r="D22" s="350" t="str">
        <f>IF(全国標準卸価格表!D22="","",全国標準卸価格表!D22)</f>
        <v/>
      </c>
      <c r="E22" s="429" t="str">
        <f>IF(全国標準卸価格表!E22="","",ROUND(地区標準卸価格表!E22*入力!$I$45%,-入力!$I$40))</f>
        <v/>
      </c>
      <c r="F22" s="393" t="str">
        <f>IF(全国標準卸価格表!F22="","",全国標準卸価格表!F22)</f>
        <v/>
      </c>
      <c r="G22" s="115" t="str">
        <f>IF(全国標準卸価格表!G22="","",全国標準卸価格表!G22)</f>
        <v/>
      </c>
      <c r="H22" s="189" t="str">
        <f>IF(全国標準卸価格表!H22="","",全国標準卸価格表!H22)</f>
        <v>05539739</v>
      </c>
      <c r="I22" s="429">
        <f>IF(全国標準卸価格表!I22="","",ROUND(地区標準卸価格表!I22*入力!$I$46%,-入力!$I$40))</f>
        <v>70700</v>
      </c>
      <c r="J22" s="393" t="str">
        <f>IF(全国標準卸価格表!J22="","",全国標準卸価格表!J22)</f>
        <v>XL</v>
      </c>
      <c r="K22" s="217" t="str">
        <f>IF(全国標準卸価格表!K22="","",全国標準卸価格表!K22)</f>
        <v/>
      </c>
      <c r="L22" s="49"/>
      <c r="M22" s="227" t="str">
        <f>IF(全国標準卸価格表!M22="","",全国標準卸価格表!M22)</f>
        <v/>
      </c>
      <c r="N22" s="142">
        <f>IF(全国標準卸価格表!N22="","",全国標準卸価格表!N22)</f>
        <v>60</v>
      </c>
      <c r="O22" s="102" t="str">
        <f>IF(全国標準卸価格表!O22="","",全国標準卸価格表!O22)</f>
        <v>165/60R14 75Q</v>
      </c>
      <c r="P22" s="351" t="str">
        <f>IF(全国標準卸価格表!P22="","",全国標準卸価格表!P22)</f>
        <v>05539814</v>
      </c>
      <c r="Q22" s="427">
        <f>IF(全国標準卸価格表!Q22="","",ROUND(地区標準卸価格表!Q22*入力!$I$45%,-入力!$I$40))</f>
        <v>21900</v>
      </c>
      <c r="R22" s="394" t="str">
        <f>IF(全国標準卸価格表!R22="","",全国標準卸価格表!R22)</f>
        <v/>
      </c>
      <c r="S22" s="113" t="str">
        <f>IF(全国標準卸価格表!S22="","",全国標準卸価格表!S22)</f>
        <v/>
      </c>
      <c r="T22" s="197" t="str">
        <f>IF(全国標準卸価格表!T22="","",全国標準卸価格表!T22)</f>
        <v/>
      </c>
      <c r="U22" s="427" t="str">
        <f>IF(全国標準卸価格表!U22="","",ROUND(地区標準卸価格表!U22*入力!$I$46%,-入力!$I$40))</f>
        <v/>
      </c>
      <c r="V22" s="394" t="str">
        <f>IF(全国標準卸価格表!V22="","",全国標準卸価格表!V22)</f>
        <v/>
      </c>
      <c r="W22" s="214" t="str">
        <f>IF(全国標準卸価格表!W22="","",全国標準卸価格表!W22)</f>
        <v/>
      </c>
      <c r="X22" s="24"/>
      <c r="Y22" s="278" t="str">
        <f>IF(全国標準卸価格表!Y22="","",全国標準卸価格表!Y22)</f>
        <v/>
      </c>
      <c r="Z22" s="160" t="str">
        <f>IF(全国標準卸価格表!Z22="","",全国標準卸価格表!Z22)</f>
        <v/>
      </c>
      <c r="AA22" s="103" t="str">
        <f>IF(全国標準卸価格表!AA22="","",全国標準卸価格表!AA22)</f>
        <v>235/60R18 107Q</v>
      </c>
      <c r="AB22" s="268" t="str">
        <f>IF(全国標準卸価格表!AB22="","",全国標準卸価格表!AB22)</f>
        <v>05509388</v>
      </c>
      <c r="AC22" s="153">
        <f>IF(全国標準卸価格表!AC22="","",ROUND(地区標準卸価格表!AC22*入力!$I$47%,-入力!$I$40))</f>
        <v>36300</v>
      </c>
      <c r="AD22" s="153" t="str">
        <f>IF(全国標準卸価格表!AD22="","",全国標準卸価格表!AD22)</f>
        <v>XL</v>
      </c>
      <c r="AE22" s="487" t="str">
        <f>IF(全国標準卸価格表!AE22="","",全国標準卸価格表!AE22)</f>
        <v/>
      </c>
      <c r="AF22" s="38"/>
      <c r="AG22" s="305">
        <f>IF(全国標準卸価格表!AG22="","",全国標準卸価格表!AG22)</f>
        <v>14.5</v>
      </c>
      <c r="AH22" s="151">
        <f>IF(全国標準卸価格表!AH22="","",全国標準卸価格表!AH22)</f>
        <v>50</v>
      </c>
      <c r="AI22" s="100" t="str">
        <f>IF(全国標準卸価格表!AI22="","",全国標準卸価格表!AI22)</f>
        <v>245/50R14.5 106L</v>
      </c>
      <c r="AJ22" s="519" t="str">
        <f>IF(全国標準卸価格表!AJ22="","",全国標準卸価格表!AJ22)</f>
        <v>10A09790</v>
      </c>
      <c r="AK22" s="192">
        <f>IF(全国標準卸価格表!AK22="","",ROUND(地区標準卸価格表!AK22*入力!$I$48%,-入力!$I$40))</f>
        <v>31500</v>
      </c>
      <c r="AL22" s="192" t="str">
        <f>IF(全国標準卸価格表!AL22="","",全国標準卸価格表!AL22)</f>
        <v/>
      </c>
      <c r="AM22" s="211" t="str">
        <f>IF(全国標準卸価格表!AM22="","",全国標準卸価格表!AM22)</f>
        <v/>
      </c>
      <c r="AN22" s="35"/>
      <c r="AO22" s="35"/>
      <c r="AP22" s="35"/>
      <c r="AQ22" s="35"/>
      <c r="AR22" s="35"/>
      <c r="AS22" s="35"/>
    </row>
    <row r="23" spans="1:45" ht="26.1" customHeight="1">
      <c r="A23" s="215" t="str">
        <f>IF(全国標準卸価格表!A23="","",全国標準卸価格表!A23)</f>
        <v/>
      </c>
      <c r="B23" s="141">
        <f>IF(全国標準卸価格表!B23="","",全国標準卸価格表!B23)</f>
        <v>45</v>
      </c>
      <c r="C23" s="103" t="str">
        <f>IF(全国標準卸価格表!C23="","",全国標準卸価格表!C23)</f>
        <v>215/45R18 89Q</v>
      </c>
      <c r="D23" s="257" t="str">
        <f>IF(全国標準卸価格表!D23="","",全国標準卸価格表!D23)</f>
        <v>05539857</v>
      </c>
      <c r="E23" s="424">
        <f>IF(全国標準卸価格表!E23="","",ROUND(地区標準卸価格表!E23*入力!$I$45%,-入力!$I$40))</f>
        <v>52000</v>
      </c>
      <c r="F23" s="354" t="str">
        <f>IF(全国標準卸価格表!F23="","",全国標準卸価格表!F23)</f>
        <v/>
      </c>
      <c r="G23" s="395" t="str">
        <f>IF(全国標準卸価格表!G23="","",全国標準卸価格表!G23)</f>
        <v/>
      </c>
      <c r="H23" s="188" t="str">
        <f>IF(全国標準卸価格表!H23="","",全国標準卸価格表!H23)</f>
        <v/>
      </c>
      <c r="I23" s="424" t="str">
        <f>IF(全国標準卸価格表!I23="","",ROUND(地区標準卸価格表!I23*入力!$I$46%,-入力!$I$40))</f>
        <v/>
      </c>
      <c r="J23" s="354" t="str">
        <f>IF(全国標準卸価格表!J23="","",全国標準卸価格表!J23)</f>
        <v/>
      </c>
      <c r="K23" s="403" t="str">
        <f>IF(全国標準卸価格表!K23="","",全国標準卸価格表!K23)</f>
        <v/>
      </c>
      <c r="L23" s="49"/>
      <c r="M23" s="227" t="str">
        <f>IF(全国標準卸価格表!M23="","",全国標準卸価格表!M23)</f>
        <v/>
      </c>
      <c r="N23" s="142">
        <f>IF(全国標準卸価格表!N23="","",全国標準卸価格表!N23)</f>
        <v>65</v>
      </c>
      <c r="O23" s="102" t="str">
        <f>IF(全国標準卸価格表!O23="","",全国標準卸価格表!O23)</f>
        <v>155/65R14 75Q</v>
      </c>
      <c r="P23" s="351" t="str">
        <f>IF(全国標準卸価格表!P23="","",全国標準卸価格表!P23)</f>
        <v>05539810</v>
      </c>
      <c r="Q23" s="427">
        <f>IF(全国標準卸価格表!Q23="","",ROUND(地区標準卸価格表!Q23*入力!$I$45%,-入力!$I$40))</f>
        <v>15400</v>
      </c>
      <c r="R23" s="394" t="str">
        <f>IF(全国標準卸価格表!R23="","",全国標準卸価格表!R23)</f>
        <v/>
      </c>
      <c r="S23" s="113" t="str">
        <f>IF(全国標準卸価格表!S23="","",全国標準卸価格表!S23)</f>
        <v/>
      </c>
      <c r="T23" s="197" t="str">
        <f>IF(全国標準卸価格表!T23="","",全国標準卸価格表!T23)</f>
        <v>05539620</v>
      </c>
      <c r="U23" s="427">
        <f>IF(全国標準卸価格表!U23="","",ROUND(地区標準卸価格表!U23*入力!$I$46%,-入力!$I$40))</f>
        <v>15000</v>
      </c>
      <c r="V23" s="394" t="str">
        <f>IF(全国標準卸価格表!V23="","",全国標準卸価格表!V23)</f>
        <v/>
      </c>
      <c r="W23" s="214" t="str">
        <f>IF(全国標準卸価格表!W23="","",全国標準卸価格表!W23)</f>
        <v>★</v>
      </c>
      <c r="X23" s="24"/>
      <c r="Y23" s="278" t="str">
        <f>IF(全国標準卸価格表!Y23="","",全国標準卸価格表!Y23)</f>
        <v/>
      </c>
      <c r="Z23" s="160" t="str">
        <f>IF(全国標準卸価格表!Z23="","",全国標準卸価格表!Z23)</f>
        <v/>
      </c>
      <c r="AA23" s="103" t="str">
        <f>IF(全国標準卸価格表!AA23="","",全国標準卸価格表!AA23)</f>
        <v>245/60R18 105Q</v>
      </c>
      <c r="AB23" s="268" t="str">
        <f>IF(全国標準卸価格表!AB23="","",全国標準卸価格表!AB23)</f>
        <v>05509390</v>
      </c>
      <c r="AC23" s="153">
        <f>IF(全国標準卸価格表!AC23="","",ROUND(地区標準卸価格表!AC23*入力!$I$47%,-入力!$I$40))</f>
        <v>37500</v>
      </c>
      <c r="AD23" s="153" t="str">
        <f>IF(全国標準卸価格表!AD23="","",全国標準卸価格表!AD23)</f>
        <v/>
      </c>
      <c r="AE23" s="487" t="str">
        <f>IF(全国標準卸価格表!AE23="","",全国標準卸価格表!AE23)</f>
        <v/>
      </c>
      <c r="AF23" s="38"/>
      <c r="AG23" s="307">
        <f>IF(全国標準卸価格表!AG23="","",全国標準卸価格表!AG23)</f>
        <v>14</v>
      </c>
      <c r="AH23" s="142">
        <f>IF(全国標準卸価格表!AH23="","",全国標準卸価格表!AH23)</f>
        <v>80</v>
      </c>
      <c r="AI23" s="102" t="str">
        <f>IF(全国標準卸価格表!AI23="","",全国標準卸価格表!AI23)</f>
        <v>155/80R14 88/86N</v>
      </c>
      <c r="AJ23" s="517" t="str">
        <f>IF(全国標準卸価格表!AJ23="","",全国標準卸価格表!AJ23)</f>
        <v>10A09760</v>
      </c>
      <c r="AK23" s="193">
        <f>IF(全国標準卸価格表!AK23="","",ROUND(地区標準卸価格表!AK23*入力!$I$48%,-入力!$I$40))</f>
        <v>17900</v>
      </c>
      <c r="AL23" s="193" t="str">
        <f>IF(全国標準卸価格表!AL23="","",全国標準卸価格表!AL23)</f>
        <v/>
      </c>
      <c r="AM23" s="214" t="str">
        <f>IF(全国標準卸価格表!AM23="","",全国標準卸価格表!AM23)</f>
        <v/>
      </c>
      <c r="AN23" s="35"/>
      <c r="AO23" s="35"/>
      <c r="AP23" s="35"/>
      <c r="AQ23" s="35"/>
      <c r="AR23" s="35"/>
      <c r="AS23" s="35"/>
    </row>
    <row r="24" spans="1:45" ht="26.1" customHeight="1">
      <c r="A24" s="215" t="str">
        <f>IF(全国標準卸価格表!A24="","",全国標準卸価格表!A24)</f>
        <v/>
      </c>
      <c r="B24" s="144" t="str">
        <f>IF(全国標準卸価格表!B24="","",全国標準卸価格表!B24)</f>
        <v/>
      </c>
      <c r="C24" s="103" t="str">
        <f>IF(全国標準卸価格表!C24="","",全国標準卸価格表!C24)</f>
        <v>225/45R18 91・95Q</v>
      </c>
      <c r="D24" s="257" t="str">
        <f>IF(全国標準卸価格表!D24="","",全国標準卸価格表!D24)</f>
        <v>05539858</v>
      </c>
      <c r="E24" s="424">
        <f>IF(全国標準卸価格表!E24="","",ROUND(地区標準卸価格表!E24*入力!$I$45%,-入力!$I$40))</f>
        <v>57000</v>
      </c>
      <c r="F24" s="354" t="str">
        <f>IF(全国標準卸価格表!F24="","",全国標準卸価格表!F24)</f>
        <v>XL</v>
      </c>
      <c r="G24" s="395" t="str">
        <f>IF(全国標準卸価格表!G24="","",全国標準卸価格表!G24)</f>
        <v/>
      </c>
      <c r="H24" s="188" t="str">
        <f>IF(全国標準卸価格表!H24="","",全国標準卸価格表!H24)</f>
        <v>05539728</v>
      </c>
      <c r="I24" s="424">
        <f>IF(全国標準卸価格表!I24="","",ROUND(地区標準卸価格表!I24*入力!$I$46%,-入力!$I$40))</f>
        <v>55300</v>
      </c>
      <c r="J24" s="354" t="str">
        <f>IF(全国標準卸価格表!J24="","",全国標準卸価格表!J24)</f>
        <v/>
      </c>
      <c r="K24" s="213" t="str">
        <f>IF(全国標準卸価格表!K24="","",全国標準卸価格表!K24)</f>
        <v>★</v>
      </c>
      <c r="L24" s="49"/>
      <c r="M24" s="227" t="str">
        <f>IF(全国標準卸価格表!M24="","",全国標準卸価格表!M24)</f>
        <v/>
      </c>
      <c r="N24" s="147" t="str">
        <f>IF(全国標準卸価格表!N24="","",全国標準卸価格表!N24)</f>
        <v/>
      </c>
      <c r="O24" s="103" t="str">
        <f>IF(全国標準卸価格表!O24="","",全国標準卸価格表!O24)</f>
        <v>165/65R14 79Q</v>
      </c>
      <c r="P24" s="257" t="str">
        <f>IF(全国標準卸価格表!P24="","",全国標準卸価格表!P24)</f>
        <v>05539811</v>
      </c>
      <c r="Q24" s="424">
        <f>IF(全国標準卸価格表!Q24="","",ROUND(地区標準卸価格表!Q24*入力!$I$45%,-入力!$I$40))</f>
        <v>16600</v>
      </c>
      <c r="R24" s="354" t="str">
        <f>IF(全国標準卸価格表!R24="","",全国標準卸価格表!R24)</f>
        <v/>
      </c>
      <c r="S24" s="117" t="str">
        <f>IF(全国標準卸価格表!S24="","",全国標準卸価格表!S24)</f>
        <v/>
      </c>
      <c r="T24" s="188" t="str">
        <f>IF(全国標準卸価格表!T24="","",全国標準卸価格表!T24)</f>
        <v>05539622</v>
      </c>
      <c r="U24" s="424">
        <f>IF(全国標準卸価格表!U24="","",ROUND(地区標準卸価格表!U24*入力!$I$46%,-入力!$I$40))</f>
        <v>16500</v>
      </c>
      <c r="V24" s="354" t="str">
        <f>IF(全国標準卸価格表!V24="","",全国標準卸価格表!V24)</f>
        <v/>
      </c>
      <c r="W24" s="213" t="str">
        <f>IF(全国標準卸価格表!W24="","",全国標準卸価格表!W24)</f>
        <v>★</v>
      </c>
      <c r="X24" s="24"/>
      <c r="Y24" s="278" t="str">
        <f>IF(全国標準卸価格表!Y24="","",全国標準卸価格表!Y24)</f>
        <v/>
      </c>
      <c r="Z24" s="160" t="str">
        <f>IF(全国標準卸価格表!Z24="","",全国標準卸価格表!Z24)</f>
        <v/>
      </c>
      <c r="AA24" s="103" t="str">
        <f>IF(全国標準卸価格表!AA24="","",全国標準卸価格表!AA24)</f>
        <v>255/60R18 112Q</v>
      </c>
      <c r="AB24" s="268" t="str">
        <f>IF(全国標準卸価格表!AB24="","",全国標準卸価格表!AB24)</f>
        <v>05509392</v>
      </c>
      <c r="AC24" s="153">
        <f>IF(全国標準卸価格表!AC24="","",ROUND(地区標準卸価格表!AC24*入力!$I$47%,-入力!$I$40))</f>
        <v>38900</v>
      </c>
      <c r="AD24" s="153" t="str">
        <f>IF(全国標準卸価格表!AD24="","",全国標準卸価格表!AD24)</f>
        <v>XL</v>
      </c>
      <c r="AE24" s="487" t="str">
        <f>IF(全国標準卸価格表!AE24="","",全国標準卸価格表!AE24)</f>
        <v/>
      </c>
      <c r="AF24" s="38"/>
      <c r="AG24" s="309" t="str">
        <f>IF(全国標準卸価格表!AG24="","",全国標準卸価格表!AG24)</f>
        <v/>
      </c>
      <c r="AH24" s="157" t="str">
        <f>IF(全国標準卸価格表!AH24="","",全国標準卸価格表!AH24)</f>
        <v/>
      </c>
      <c r="AI24" s="103" t="str">
        <f>IF(全国標準卸価格表!AI24="","",全国標準卸価格表!AI24)</f>
        <v>165/80R14 91/90N</v>
      </c>
      <c r="AJ24" s="518" t="str">
        <f>IF(全国標準卸価格表!AJ24="","",全国標準卸価格表!AJ24)</f>
        <v>10A09762</v>
      </c>
      <c r="AK24" s="172">
        <f>IF(全国標準卸価格表!AK24="","",ROUND(地区標準卸価格表!AK24*入力!$I$48%,-入力!$I$40))</f>
        <v>20200</v>
      </c>
      <c r="AL24" s="172" t="str">
        <f>IF(全国標準卸価格表!AL24="","",全国標準卸価格表!AL24)</f>
        <v/>
      </c>
      <c r="AM24" s="213" t="str">
        <f>IF(全国標準卸価格表!AM24="","",全国標準卸価格表!AM24)</f>
        <v/>
      </c>
      <c r="AN24" s="35"/>
      <c r="AO24" s="35"/>
      <c r="AP24" s="35"/>
      <c r="AQ24" s="35"/>
      <c r="AR24" s="35"/>
      <c r="AS24" s="35"/>
    </row>
    <row r="25" spans="1:45" ht="26.1" customHeight="1">
      <c r="A25" s="215" t="str">
        <f>IF(全国標準卸価格表!A25="","",全国標準卸価格表!A25)</f>
        <v/>
      </c>
      <c r="B25" s="144" t="str">
        <f>IF(全国標準卸価格表!B25="","",全国標準卸価格表!B25)</f>
        <v/>
      </c>
      <c r="C25" s="103" t="str">
        <f>IF(全国標準卸価格表!C25="","",全国標準卸価格表!C25)</f>
        <v>235/45R18 94Q</v>
      </c>
      <c r="D25" s="257" t="str">
        <f>IF(全国標準卸価格表!D25="","",全国標準卸価格表!D25)</f>
        <v>05539859</v>
      </c>
      <c r="E25" s="424">
        <f>IF(全国標準卸価格表!E25="","",ROUND(地区標準卸価格表!E25*入力!$I$45%,-入力!$I$40))</f>
        <v>60200</v>
      </c>
      <c r="F25" s="354" t="str">
        <f>IF(全国標準卸価格表!F25="","",全国標準卸価格表!F25)</f>
        <v/>
      </c>
      <c r="G25" s="117" t="str">
        <f>IF(全国標準卸価格表!G25="","",全国標準卸価格表!G25)</f>
        <v/>
      </c>
      <c r="H25" s="188" t="str">
        <f>IF(全国標準卸価格表!H25="","",全国標準卸価格表!H25)</f>
        <v/>
      </c>
      <c r="I25" s="424" t="str">
        <f>IF(全国標準卸価格表!I25="","",ROUND(地区標準卸価格表!I25*入力!$I$46%,-入力!$I$40))</f>
        <v/>
      </c>
      <c r="J25" s="354" t="str">
        <f>IF(全国標準卸価格表!J25="","",全国標準卸価格表!J25)</f>
        <v/>
      </c>
      <c r="K25" s="213" t="str">
        <f>IF(全国標準卸価格表!K25="","",全国標準卸価格表!K25)</f>
        <v/>
      </c>
      <c r="L25" s="49"/>
      <c r="M25" s="227" t="str">
        <f>IF(全国標準卸価格表!M25="","",全国標準卸価格表!M25)</f>
        <v/>
      </c>
      <c r="N25" s="147" t="str">
        <f>IF(全国標準卸価格表!N25="","",全国標準卸価格表!N25)</f>
        <v/>
      </c>
      <c r="O25" s="103" t="str">
        <f>IF(全国標準卸価格表!O25="","",全国標準卸価格表!O25)</f>
        <v>175/65R14 82Q</v>
      </c>
      <c r="P25" s="257" t="str">
        <f>IF(全国標準卸価格表!P25="","",全国標準卸価格表!P25)</f>
        <v>05539812</v>
      </c>
      <c r="Q25" s="424">
        <f>IF(全国標準卸価格表!Q25="","",ROUND(地区標準卸価格表!Q25*入力!$I$45%,-入力!$I$40))</f>
        <v>19900</v>
      </c>
      <c r="R25" s="354" t="str">
        <f>IF(全国標準卸価格表!R25="","",全国標準卸価格表!R25)</f>
        <v/>
      </c>
      <c r="S25" s="117" t="str">
        <f>IF(全国標準卸価格表!S25="","",全国標準卸価格表!S25)</f>
        <v/>
      </c>
      <c r="T25" s="188" t="str">
        <f>IF(全国標準卸価格表!T25="","",全国標準卸価格表!T25)</f>
        <v>05539624</v>
      </c>
      <c r="U25" s="424">
        <f>IF(全国標準卸価格表!U25="","",ROUND(地区標準卸価格表!U25*入力!$I$46%,-入力!$I$40))</f>
        <v>19300</v>
      </c>
      <c r="V25" s="354" t="str">
        <f>IF(全国標準卸価格表!V25="","",全国標準卸価格表!V25)</f>
        <v/>
      </c>
      <c r="W25" s="213" t="str">
        <f>IF(全国標準卸価格表!W25="","",全国標準卸価格表!W25)</f>
        <v>★</v>
      </c>
      <c r="X25" s="24"/>
      <c r="Y25" s="278" t="str">
        <f>IF(全国標準卸価格表!Y25="","",全国標準卸価格表!Y25)</f>
        <v/>
      </c>
      <c r="Z25" s="160" t="str">
        <f>IF(全国標準卸価格表!Z25="","",全国標準卸価格表!Z25)</f>
        <v/>
      </c>
      <c r="AA25" s="103" t="str">
        <f>IF(全国標準卸価格表!AA25="","",全国標準卸価格表!AA25)</f>
        <v>265/60R18 110Q</v>
      </c>
      <c r="AB25" s="268" t="str">
        <f>IF(全国標準卸価格表!AB25="","",全国標準卸価格表!AB25)</f>
        <v>05509394</v>
      </c>
      <c r="AC25" s="153">
        <f>IF(全国標準卸価格表!AC25="","",ROUND(地区標準卸価格表!AC25*入力!$I$47%,-入力!$I$40))</f>
        <v>40700</v>
      </c>
      <c r="AD25" s="153" t="str">
        <f>IF(全国標準卸価格表!AD25="","",全国標準卸価格表!AD25)</f>
        <v/>
      </c>
      <c r="AE25" s="487" t="str">
        <f>IF(全国標準卸価格表!AE25="","",全国標準卸価格表!AE25)</f>
        <v/>
      </c>
      <c r="AF25" s="38"/>
      <c r="AG25" s="310" t="str">
        <f>IF(全国標準卸価格表!AG25="","",全国標準卸価格表!AG25)</f>
        <v/>
      </c>
      <c r="AH25" s="75" t="str">
        <f>IF(全国標準卸価格表!AH25="","",全国標準卸価格表!AH25)</f>
        <v/>
      </c>
      <c r="AI25" s="103" t="str">
        <f>IF(全国標準卸価格表!AI25="","",全国標準卸価格表!AI25)</f>
        <v>165/80R14 97/95N</v>
      </c>
      <c r="AJ25" s="518" t="str">
        <f>IF(全国標準卸価格表!AJ25="","",全国標準卸価格表!AJ25)</f>
        <v>10A09764</v>
      </c>
      <c r="AK25" s="172">
        <f>IF(全国標準卸価格表!AK25="","",ROUND(地区標準卸価格表!AK25*入力!$I$48%,-入力!$I$40))</f>
        <v>20200</v>
      </c>
      <c r="AL25" s="172" t="str">
        <f>IF(全国標準卸価格表!AL25="","",全国標準卸価格表!AL25)</f>
        <v/>
      </c>
      <c r="AM25" s="213" t="str">
        <f>IF(全国標準卸価格表!AM25="","",全国標準卸価格表!AM25)</f>
        <v/>
      </c>
      <c r="AN25" s="35"/>
      <c r="AO25" s="35"/>
      <c r="AP25" s="35"/>
      <c r="AQ25" s="35"/>
      <c r="AR25" s="35"/>
      <c r="AS25" s="35"/>
    </row>
    <row r="26" spans="1:45" ht="26.1" customHeight="1">
      <c r="A26" s="215" t="str">
        <f>IF(全国標準卸価格表!A26="","",全国標準卸価格表!A26)</f>
        <v/>
      </c>
      <c r="B26" s="145" t="str">
        <f>IF(全国標準卸価格表!B26="","",全国標準卸価格表!B26)</f>
        <v/>
      </c>
      <c r="C26" s="101" t="str">
        <f>IF(全国標準卸価格表!C26="","",全国標準卸価格表!C26)</f>
        <v>245/45R18 100Q</v>
      </c>
      <c r="D26" s="350" t="str">
        <f>IF(全国標準卸価格表!D26="","",全国標準卸価格表!D26)</f>
        <v>05539860</v>
      </c>
      <c r="E26" s="429">
        <f>IF(全国標準卸価格表!E26="","",ROUND(地区標準卸価格表!E26*入力!$I$45%,-入力!$I$40))</f>
        <v>63200</v>
      </c>
      <c r="F26" s="393" t="str">
        <f>IF(全国標準卸価格表!F26="","",全国標準卸価格表!F26)</f>
        <v>XL</v>
      </c>
      <c r="G26" s="396" t="str">
        <f>IF(全国標準卸価格表!G26="","",全国標準卸価格表!G26)</f>
        <v/>
      </c>
      <c r="H26" s="189" t="str">
        <f>IF(全国標準卸価格表!H26="","",全国標準卸価格表!H26)</f>
        <v/>
      </c>
      <c r="I26" s="429" t="str">
        <f>IF(全国標準卸価格表!I26="","",ROUND(地区標準卸価格表!I26*入力!$I$46%,-入力!$I$40))</f>
        <v/>
      </c>
      <c r="J26" s="393" t="str">
        <f>IF(全国標準卸価格表!J26="","",全国標準卸価格表!J26)</f>
        <v/>
      </c>
      <c r="K26" s="217" t="str">
        <f>IF(全国標準卸価格表!K26="","",全国標準卸価格表!K26)</f>
        <v/>
      </c>
      <c r="L26" s="49"/>
      <c r="M26" s="227" t="str">
        <f>IF(全国標準卸価格表!M26="","",全国標準卸価格表!M26)</f>
        <v/>
      </c>
      <c r="N26" s="147" t="str">
        <f>IF(全国標準卸価格表!N26="","",全国標準卸価格表!N26)</f>
        <v/>
      </c>
      <c r="O26" s="103" t="str">
        <f>IF(全国標準卸価格表!O26="","",全国標準卸価格表!O26)</f>
        <v>185/65R14 86Q</v>
      </c>
      <c r="P26" s="257" t="str">
        <f>IF(全国標準卸価格表!P26="","",全国標準卸価格表!P26)</f>
        <v>05539813</v>
      </c>
      <c r="Q26" s="424">
        <f>IF(全国標準卸価格表!Q26="","",ROUND(地区標準卸価格表!Q26*入力!$I$45%,-入力!$I$40))</f>
        <v>21600</v>
      </c>
      <c r="R26" s="354" t="str">
        <f>IF(全国標準卸価格表!R26="","",全国標準卸価格表!R26)</f>
        <v/>
      </c>
      <c r="S26" s="117" t="str">
        <f>IF(全国標準卸価格表!S26="","",全国標準卸価格表!S26)</f>
        <v/>
      </c>
      <c r="T26" s="188" t="str">
        <f>IF(全国標準卸価格表!T26="","",全国標準卸価格表!T26)</f>
        <v>05539626</v>
      </c>
      <c r="U26" s="424">
        <f>IF(全国標準卸価格表!U26="","",ROUND(地区標準卸価格表!U26*入力!$I$46%,-入力!$I$40))</f>
        <v>21000</v>
      </c>
      <c r="V26" s="354" t="str">
        <f>IF(全国標準卸価格表!V26="","",全国標準卸価格表!V26)</f>
        <v/>
      </c>
      <c r="W26" s="213" t="str">
        <f>IF(全国標準卸価格表!W26="","",全国標準卸価格表!W26)</f>
        <v>★</v>
      </c>
      <c r="X26" s="24"/>
      <c r="Y26" s="278" t="str">
        <f>IF(全国標準卸価格表!Y26="","",全国標準卸価格表!Y26)</f>
        <v/>
      </c>
      <c r="Z26" s="143" t="str">
        <f>IF(全国標準卸価格表!Z26="","",全国標準卸価格表!Z26)</f>
        <v/>
      </c>
      <c r="AA26" s="101" t="str">
        <f>IF(全国標準卸価格表!AA26="","",全国標準卸価格表!AA26)</f>
        <v>285/60R18 116Q</v>
      </c>
      <c r="AB26" s="347" t="str">
        <f>IF(全国標準卸価格表!AB26="","",全国標準卸価格表!AB26)</f>
        <v>05509396</v>
      </c>
      <c r="AC26" s="124">
        <f>IF(全国標準卸価格表!AC26="","",ROUND(地区標準卸価格表!AC26*入力!$I$47%,-入力!$I$40))</f>
        <v>44000</v>
      </c>
      <c r="AD26" s="124" t="str">
        <f>IF(全国標準卸価格表!AD26="","",全国標準卸価格表!AD26)</f>
        <v/>
      </c>
      <c r="AE26" s="485" t="str">
        <f>IF(全国標準卸価格表!AE26="","",全国標準卸価格表!AE26)</f>
        <v/>
      </c>
      <c r="AF26" s="38"/>
      <c r="AG26" s="310" t="str">
        <f>IF(全国標準卸価格表!AG26="","",全国標準卸価格表!AG26)</f>
        <v/>
      </c>
      <c r="AH26" s="75" t="str">
        <f>IF(全国標準卸価格表!AH26="","",全国標準卸価格表!AH26)</f>
        <v/>
      </c>
      <c r="AI26" s="103" t="str">
        <f>IF(全国標準卸価格表!AI26="","",全国標準卸価格表!AI26)</f>
        <v>175/80R14 94/93N</v>
      </c>
      <c r="AJ26" s="518" t="str">
        <f>IF(全国標準卸価格表!AJ26="","",全国標準卸価格表!AJ26)</f>
        <v>10A09860</v>
      </c>
      <c r="AK26" s="172">
        <f>IF(全国標準卸価格表!AK26="","",ROUND(地区標準卸価格表!AK26*入力!$I$48%,-入力!$I$40))</f>
        <v>21900</v>
      </c>
      <c r="AL26" s="172" t="str">
        <f>IF(全国標準卸価格表!AL26="","",全国標準卸価格表!AL26)</f>
        <v/>
      </c>
      <c r="AM26" s="213" t="str">
        <f>IF(全国標準卸価格表!AM26="","",全国標準卸価格表!AM26)</f>
        <v/>
      </c>
      <c r="AN26" s="35"/>
      <c r="AO26" s="35"/>
      <c r="AP26" s="35"/>
      <c r="AQ26" s="35"/>
      <c r="AR26" s="35"/>
      <c r="AS26" s="35"/>
    </row>
    <row r="27" spans="1:45" ht="26.1" customHeight="1">
      <c r="A27" s="215" t="str">
        <f>IF(全国標準卸価格表!A27="","",全国標準卸価格表!A27)</f>
        <v/>
      </c>
      <c r="B27" s="142">
        <f>IF(全国標準卸価格表!B27="","",全国標準卸価格表!B27)</f>
        <v>50</v>
      </c>
      <c r="C27" s="102" t="str">
        <f>IF(全国標準卸価格表!C27="","",全国標準卸価格表!C27)</f>
        <v>225/50R18 95Q</v>
      </c>
      <c r="D27" s="351" t="str">
        <f>IF(全国標準卸価格表!D27="","",全国標準卸価格表!D27)</f>
        <v>05539854</v>
      </c>
      <c r="E27" s="427">
        <f>IF(全国標準卸価格表!E27="","",ROUND(地区標準卸価格表!E27*入力!$I$45%,-入力!$I$40))</f>
        <v>57500</v>
      </c>
      <c r="F27" s="394" t="str">
        <f>IF(全国標準卸価格表!F27="","",全国標準卸価格表!F27)</f>
        <v/>
      </c>
      <c r="G27" s="397" t="str">
        <f>IF(全国標準卸価格表!G27="","",全国標準卸価格表!G27)</f>
        <v/>
      </c>
      <c r="H27" s="197" t="str">
        <f>IF(全国標準卸価格表!H27="","",全国標準卸価格表!H27)</f>
        <v/>
      </c>
      <c r="I27" s="426" t="str">
        <f>IF(全国標準卸価格表!I27="","",ROUND(地区標準卸価格表!I27*入力!$I$46%,-入力!$I$40))</f>
        <v/>
      </c>
      <c r="J27" s="130" t="str">
        <f>IF(全国標準卸価格表!J27="","",全国標準卸価格表!J27)</f>
        <v/>
      </c>
      <c r="K27" s="214" t="str">
        <f>IF(全国標準卸価格表!K27="","",全国標準卸価格表!K27)</f>
        <v/>
      </c>
      <c r="L27" s="49"/>
      <c r="M27" s="227" t="str">
        <f>IF(全国標準卸価格表!M27="","",全国標準卸価格表!M27)</f>
        <v/>
      </c>
      <c r="N27" s="142">
        <f>IF(全国標準卸価格表!N27="","",全国標準卸価格表!N27)</f>
        <v>70</v>
      </c>
      <c r="O27" s="102" t="str">
        <f>IF(全国標準卸価格表!O27="","",全国標準卸価格表!O27)</f>
        <v>165/70R14 81Q</v>
      </c>
      <c r="P27" s="351" t="str">
        <f>IF(全国標準卸価格表!P27="","",全国標準卸価格表!P27)</f>
        <v>05539807</v>
      </c>
      <c r="Q27" s="427">
        <f>IF(全国標準卸価格表!Q27="","",ROUND(地区標準卸価格表!Q27*入力!$I$45%,-入力!$I$40))</f>
        <v>17400</v>
      </c>
      <c r="R27" s="394" t="str">
        <f>IF(全国標準卸価格表!R27="","",全国標準卸価格表!R27)</f>
        <v/>
      </c>
      <c r="S27" s="397" t="str">
        <f>IF(全国標準卸価格表!S27="","",全国標準卸価格表!S27)</f>
        <v/>
      </c>
      <c r="T27" s="197" t="str">
        <f>IF(全国標準卸価格表!T27="","",全国標準卸価格表!T27)</f>
        <v>05539612</v>
      </c>
      <c r="U27" s="427">
        <f>IF(全国標準卸価格表!U27="","",ROUND(地区標準卸価格表!U27*入力!$I$46%,-入力!$I$40))</f>
        <v>17000</v>
      </c>
      <c r="V27" s="394" t="str">
        <f>IF(全国標準卸価格表!V27="","",全国標準卸価格表!V27)</f>
        <v/>
      </c>
      <c r="W27" s="214" t="str">
        <f>IF(全国標準卸価格表!W27="","",全国標準卸価格表!W27)</f>
        <v>★</v>
      </c>
      <c r="X27" s="24"/>
      <c r="Y27" s="278" t="str">
        <f>IF(全国標準卸価格表!Y27="","",全国標準卸価格表!Y27)</f>
        <v/>
      </c>
      <c r="Z27" s="159">
        <f>IF(全国標準卸価格表!Z27="","",全国標準卸価格表!Z27)</f>
        <v>65</v>
      </c>
      <c r="AA27" s="102" t="str">
        <f>IF(全国標準卸価格表!AA27="","",全国標準卸価格表!AA27)</f>
        <v>235/65R18 106Q</v>
      </c>
      <c r="AB27" s="253" t="str">
        <f>IF(全国標準卸価格表!AB27="","",全国標準卸価格表!AB27)</f>
        <v>05509385</v>
      </c>
      <c r="AC27" s="123">
        <f>IF(全国標準卸価格表!AC27="","",ROUND(地区標準卸価格表!AC27*入力!$I$47%,-入力!$I$40))</f>
        <v>35800</v>
      </c>
      <c r="AD27" s="123" t="str">
        <f>IF(全国標準卸価格表!AD27="","",全国標準卸価格表!AD27)</f>
        <v/>
      </c>
      <c r="AE27" s="214" t="str">
        <f>IF(全国標準卸価格表!AE27="","",全国標準卸価格表!AE27)</f>
        <v/>
      </c>
      <c r="AF27" s="38"/>
      <c r="AG27" s="310" t="str">
        <f>IF(全国標準卸価格表!AG27="","",全国標準卸価格表!AG27)</f>
        <v/>
      </c>
      <c r="AH27" s="177" t="str">
        <f>IF(全国標準卸価格表!AH27="","",全国標準卸価格表!AH27)</f>
        <v/>
      </c>
      <c r="AI27" s="103" t="str">
        <f>IF(全国標準卸価格表!AI27="","",全国標準卸価格表!AI27)</f>
        <v>175/80R14 99/98N</v>
      </c>
      <c r="AJ27" s="518" t="str">
        <f>IF(全国標準卸価格表!AJ27="","",全国標準卸価格表!AJ27)</f>
        <v>10A09865</v>
      </c>
      <c r="AK27" s="172">
        <f>IF(全国標準卸価格表!AK27="","",ROUND(地区標準卸価格表!AK27*入力!$I$48%,-入力!$I$40))</f>
        <v>22700</v>
      </c>
      <c r="AL27" s="172" t="str">
        <f>IF(全国標準卸価格表!AL27="","",全国標準卸価格表!AL27)</f>
        <v/>
      </c>
      <c r="AM27" s="213" t="str">
        <f>IF(全国標準卸価格表!AM27="","",全国標準卸価格表!AM27)</f>
        <v/>
      </c>
      <c r="AN27" s="35"/>
      <c r="AO27" s="35"/>
      <c r="AP27" s="35"/>
      <c r="AQ27" s="35"/>
      <c r="AR27" s="35"/>
      <c r="AS27" s="35"/>
    </row>
    <row r="28" spans="1:45" ht="26.1" customHeight="1">
      <c r="A28" s="215" t="str">
        <f>IF(全国標準卸価格表!A28="","",全国標準卸価格表!A28)</f>
        <v/>
      </c>
      <c r="B28" s="147" t="str">
        <f>IF(全国標準卸価格表!B28="","",全国標準卸価格表!B28)</f>
        <v/>
      </c>
      <c r="C28" s="103" t="str">
        <f>IF(全国標準卸価格表!C28="","",全国標準卸価格表!C28)</f>
        <v>235/50R18 97Q</v>
      </c>
      <c r="D28" s="257" t="str">
        <f>IF(全国標準卸価格表!D28="","",全国標準卸価格表!D28)</f>
        <v>05539855</v>
      </c>
      <c r="E28" s="424">
        <f>IF(全国標準卸価格表!E28="","",ROUND(地区標準卸価格表!E28*入力!$I$45%,-入力!$I$40))</f>
        <v>59300</v>
      </c>
      <c r="F28" s="354" t="str">
        <f>IF(全国標準卸価格表!F28="","",全国標準卸価格表!F28)</f>
        <v/>
      </c>
      <c r="G28" s="395" t="str">
        <f>IF(全国標準卸価格表!G28="","",全国標準卸価格表!G28)</f>
        <v/>
      </c>
      <c r="H28" s="188" t="str">
        <f>IF(全国標準卸価格表!H28="","",全国標準卸価格表!H28)</f>
        <v>05539724</v>
      </c>
      <c r="I28" s="424">
        <f>IF(全国標準卸価格表!I28="","",ROUND(地区標準卸価格表!I28*入力!$I$46%,-入力!$I$40))</f>
        <v>56900</v>
      </c>
      <c r="J28" s="354" t="str">
        <f>IF(全国標準卸価格表!J28="","",全国標準卸価格表!J28)</f>
        <v/>
      </c>
      <c r="K28" s="213" t="str">
        <f>IF(全国標準卸価格表!K28="","",全国標準卸価格表!K28)</f>
        <v>★</v>
      </c>
      <c r="L28" s="49"/>
      <c r="M28" s="227" t="str">
        <f>IF(全国標準卸価格表!M28="","",全国標準卸価格表!M28)</f>
        <v/>
      </c>
      <c r="N28" s="147" t="str">
        <f>IF(全国標準卸価格表!N28="","",全国標準卸価格表!N28)</f>
        <v/>
      </c>
      <c r="O28" s="103" t="str">
        <f>IF(全国標準卸価格表!O28="","",全国標準卸価格表!O28)</f>
        <v>175/70R14 84Q</v>
      </c>
      <c r="P28" s="257" t="str">
        <f>IF(全国標準卸価格表!P28="","",全国標準卸価格表!P28)</f>
        <v>05539808</v>
      </c>
      <c r="Q28" s="424">
        <f>IF(全国標準卸価格表!Q28="","",ROUND(地区標準卸価格表!Q28*入力!$I$45%,-入力!$I$40))</f>
        <v>18900</v>
      </c>
      <c r="R28" s="354" t="str">
        <f>IF(全国標準卸価格表!R28="","",全国標準卸価格表!R28)</f>
        <v/>
      </c>
      <c r="S28" s="395" t="str">
        <f>IF(全国標準卸価格表!S28="","",全国標準卸価格表!S28)</f>
        <v/>
      </c>
      <c r="T28" s="188" t="str">
        <f>IF(全国標準卸価格表!T28="","",全国標準卸価格表!T28)</f>
        <v>05539614</v>
      </c>
      <c r="U28" s="424">
        <f>IF(全国標準卸価格表!U28="","",ROUND(地区標準卸価格表!U28*入力!$I$46%,-入力!$I$40))</f>
        <v>18100</v>
      </c>
      <c r="V28" s="354" t="str">
        <f>IF(全国標準卸価格表!V28="","",全国標準卸価格表!V28)</f>
        <v/>
      </c>
      <c r="W28" s="213" t="str">
        <f>IF(全国標準卸価格表!W28="","",全国標準卸価格表!W28)</f>
        <v>★</v>
      </c>
      <c r="X28" s="24"/>
      <c r="Y28" s="278"/>
      <c r="Z28" s="416" t="str">
        <f>IF(全国標準卸価格表!Z28="","",全国標準卸価格表!Z28)</f>
        <v/>
      </c>
      <c r="AA28" s="101" t="str">
        <f>IF(全国標準卸価格表!AA28="","",全国標準卸価格表!AA28)</f>
        <v>265/65R18 114Q</v>
      </c>
      <c r="AB28" s="255" t="str">
        <f>IF(全国標準卸価格表!AB28="","",全国標準卸価格表!AB28)</f>
        <v>05509419</v>
      </c>
      <c r="AC28" s="124">
        <f>IF(全国標準卸価格表!AC28="","",ROUND(地区標準卸価格表!AC28*入力!$I$47%,-入力!$I$40))</f>
        <v>40200</v>
      </c>
      <c r="AD28" s="124" t="str">
        <f>IF(全国標準卸価格表!AD28="","",全国標準卸価格表!AD28)</f>
        <v/>
      </c>
      <c r="AE28" s="217" t="str">
        <f>IF(全国標準卸価格表!AE28="","",全国標準卸価格表!AE28)</f>
        <v/>
      </c>
      <c r="AF28" s="42"/>
      <c r="AG28" s="310" t="str">
        <f>IF(全国標準卸価格表!AG28="","",全国標準卸価格表!AG28)</f>
        <v/>
      </c>
      <c r="AH28" s="157" t="str">
        <f>IF(全国標準卸価格表!AH28="","",全国標準卸価格表!AH28)</f>
        <v/>
      </c>
      <c r="AI28" s="103" t="str">
        <f>IF(全国標準卸価格表!AI28="","",全国標準卸価格表!AI28)</f>
        <v>185/80R14 97/95N</v>
      </c>
      <c r="AJ28" s="518" t="str">
        <f>IF(全国標準卸価格表!AJ28="","",全国標準卸価格表!AJ28)</f>
        <v>10A09766</v>
      </c>
      <c r="AK28" s="172">
        <f>IF(全国標準卸価格表!AK28="","",ROUND(地区標準卸価格表!AK28*入力!$I$48%,-入力!$I$40))</f>
        <v>22900</v>
      </c>
      <c r="AL28" s="172" t="str">
        <f>IF(全国標準卸価格表!AL28="","",全国標準卸価格表!AL28)</f>
        <v/>
      </c>
      <c r="AM28" s="213" t="str">
        <f>IF(全国標準卸価格表!AM28="","",全国標準卸価格表!AM28)</f>
        <v/>
      </c>
      <c r="AN28" s="35"/>
      <c r="AO28" s="35"/>
      <c r="AP28" s="35"/>
      <c r="AQ28" s="35"/>
      <c r="AR28" s="35"/>
      <c r="AS28" s="35"/>
    </row>
    <row r="29" spans="1:45" ht="26.1" customHeight="1">
      <c r="A29" s="215" t="str">
        <f>IF(全国標準卸価格表!A29="","",全国標準卸価格表!A29)</f>
        <v/>
      </c>
      <c r="B29" s="143" t="str">
        <f>IF(全国標準卸価格表!B29="","",全国標準卸価格表!B29)</f>
        <v/>
      </c>
      <c r="C29" s="101" t="str">
        <f>IF(全国標準卸価格表!C29="","",全国標準卸価格表!C29)</f>
        <v>245/50R18 104Q</v>
      </c>
      <c r="D29" s="350" t="str">
        <f>IF(全国標準卸価格表!D29="","",全国標準卸価格表!D29)</f>
        <v>05539856</v>
      </c>
      <c r="E29" s="429">
        <f>IF(全国標準卸価格表!E29="","",ROUND(地区標準卸価格表!E29*入力!$I$45%,-入力!$I$40))</f>
        <v>62400</v>
      </c>
      <c r="F29" s="393" t="str">
        <f>IF(全国標準卸価格表!F29="","",全国標準卸価格表!F29)</f>
        <v>XL</v>
      </c>
      <c r="G29" s="396" t="str">
        <f>IF(全国標準卸価格表!G29="","",全国標準卸価格表!G29)</f>
        <v/>
      </c>
      <c r="H29" s="189" t="str">
        <f>IF(全国標準卸価格表!H29="","",全国標準卸価格表!H29)</f>
        <v/>
      </c>
      <c r="I29" s="429" t="str">
        <f>IF(全国標準卸価格表!I29="","",ROUND(地区標準卸価格表!I29*入力!$I$46%,-入力!$I$40))</f>
        <v/>
      </c>
      <c r="J29" s="393" t="str">
        <f>IF(全国標準卸価格表!J29="","",全国標準卸価格表!J29)</f>
        <v/>
      </c>
      <c r="K29" s="217" t="str">
        <f>IF(全国標準卸価格表!K29="","",全国標準卸価格表!K29)</f>
        <v/>
      </c>
      <c r="L29" s="49"/>
      <c r="M29" s="227" t="str">
        <f>IF(全国標準卸価格表!M29="","",全国標準卸価格表!M29)</f>
        <v/>
      </c>
      <c r="N29" s="147" t="str">
        <f>IF(全国標準卸価格表!N29="","",全国標準卸価格表!N29)</f>
        <v/>
      </c>
      <c r="O29" s="103" t="str">
        <f>IF(全国標準卸価格表!O29="","",全国標準卸価格表!O29)</f>
        <v>185/70R14 88Q</v>
      </c>
      <c r="P29" s="257" t="str">
        <f>IF(全国標準卸価格表!P29="","",全国標準卸価格表!P29)</f>
        <v>05539809</v>
      </c>
      <c r="Q29" s="424">
        <f>IF(全国標準卸価格表!Q29="","",ROUND(地区標準卸価格表!Q29*入力!$I$45%,-入力!$I$40))</f>
        <v>21200</v>
      </c>
      <c r="R29" s="354" t="str">
        <f>IF(全国標準卸価格表!R29="","",全国標準卸価格表!R29)</f>
        <v/>
      </c>
      <c r="S29" s="117" t="str">
        <f>IF(全国標準卸価格表!S29="","",全国標準卸価格表!S29)</f>
        <v/>
      </c>
      <c r="T29" s="188" t="str">
        <f>IF(全国標準卸価格表!T29="","",全国標準卸価格表!T29)</f>
        <v>05539616</v>
      </c>
      <c r="U29" s="424">
        <f>IF(全国標準卸価格表!U29="","",ROUND(地区標準卸価格表!U29*入力!$I$46%,-入力!$I$40))</f>
        <v>20400</v>
      </c>
      <c r="V29" s="354" t="str">
        <f>IF(全国標準卸価格表!V29="","",全国標準卸価格表!V29)</f>
        <v/>
      </c>
      <c r="W29" s="213" t="str">
        <f>IF(全国標準卸価格表!W29="","",全国標準卸価格表!W29)</f>
        <v>★</v>
      </c>
      <c r="X29" s="24"/>
      <c r="Y29" s="276"/>
      <c r="Z29" s="416">
        <f>IF(全国標準卸価格表!Z29="","",全国標準卸価格表!Z29)</f>
        <v>70</v>
      </c>
      <c r="AA29" s="101" t="str">
        <f>IF(全国標準卸価格表!AA29="","",全国標準卸価格表!AA29)</f>
        <v>245/70R18 110Q</v>
      </c>
      <c r="AB29" s="255" t="str">
        <f>IF(全国標準卸価格表!AB29="","",全国標準卸価格表!AB29)</f>
        <v>05509429</v>
      </c>
      <c r="AC29" s="124">
        <f>IF(全国標準卸価格表!AC29="","",ROUND(地区標準卸価格表!AC29*入力!$I$47%,-入力!$I$40))</f>
        <v>36000</v>
      </c>
      <c r="AD29" s="124" t="str">
        <f>IF(全国標準卸価格表!AD29="","",全国標準卸価格表!AD29)</f>
        <v/>
      </c>
      <c r="AE29" s="217" t="str">
        <f>IF(全国標準卸価格表!AE29="","",全国標準卸価格表!AE29)</f>
        <v>⑪</v>
      </c>
      <c r="AF29" s="42"/>
      <c r="AG29" s="310" t="str">
        <f>IF(全国標準卸価格表!AG29="","",全国標準卸価格表!AG29)</f>
        <v/>
      </c>
      <c r="AH29" s="75" t="str">
        <f>IF(全国標準卸価格表!AH29="","",全国標準卸価格表!AH29)</f>
        <v/>
      </c>
      <c r="AI29" s="103" t="str">
        <f>IF(全国標準卸価格表!AI29="","",全国標準卸価格表!AI29)</f>
        <v>185/80R14 102/100N</v>
      </c>
      <c r="AJ29" s="518" t="str">
        <f>IF(全国標準卸価格表!AJ29="","",全国標準卸価格表!AJ29)</f>
        <v>10A09768</v>
      </c>
      <c r="AK29" s="172">
        <f>IF(全国標準卸価格表!AK29="","",ROUND(地区標準卸価格表!AK29*入力!$I$48%,-入力!$I$40))</f>
        <v>23900</v>
      </c>
      <c r="AL29" s="172" t="str">
        <f>IF(全国標準卸価格表!AL29="","",全国標準卸価格表!AL29)</f>
        <v/>
      </c>
      <c r="AM29" s="213" t="str">
        <f>IF(全国標準卸価格表!AM29="","",全国標準卸価格表!AM29)</f>
        <v/>
      </c>
      <c r="AN29" s="35"/>
      <c r="AO29" s="35"/>
      <c r="AP29" s="35"/>
      <c r="AQ29" s="35"/>
      <c r="AR29" s="35"/>
      <c r="AS29" s="35"/>
    </row>
    <row r="30" spans="1:45" ht="26.1" customHeight="1">
      <c r="A30" s="215" t="str">
        <f>IF(全国標準卸価格表!A30="","",全国標準卸価格表!A30)</f>
        <v/>
      </c>
      <c r="B30" s="142">
        <f>IF(全国標準卸価格表!B30="","",全国標準卸価格表!B30)</f>
        <v>55</v>
      </c>
      <c r="C30" s="102" t="str">
        <f>IF(全国標準卸価格表!C30="","",全国標準卸価格表!C30)</f>
        <v>215/55R18 95Q</v>
      </c>
      <c r="D30" s="351" t="str">
        <f>IF(全国標準卸価格表!D30="","",全国標準卸価格表!D30)</f>
        <v>05539852</v>
      </c>
      <c r="E30" s="427">
        <f>IF(全国標準卸価格表!E30="","",ROUND(地区標準卸価格表!E30*入力!$I$45%,-入力!$I$40))</f>
        <v>54000</v>
      </c>
      <c r="F30" s="394" t="str">
        <f>IF(全国標準卸価格表!F30="","",全国標準卸価格表!F30)</f>
        <v/>
      </c>
      <c r="G30" s="397" t="str">
        <f>IF(全国標準卸価格表!G30="","",全国標準卸価格表!G30)</f>
        <v/>
      </c>
      <c r="H30" s="197" t="str">
        <f>IF(全国標準卸価格表!H30="","",全国標準卸価格表!H30)</f>
        <v/>
      </c>
      <c r="I30" s="427" t="str">
        <f>IF(全国標準卸価格表!I30="","",ROUND(地区標準卸価格表!I30*入力!$I$46%,-入力!$I$40))</f>
        <v/>
      </c>
      <c r="J30" s="394" t="str">
        <f>IF(全国標準卸価格表!J30="","",全国標準卸価格表!J30)</f>
        <v/>
      </c>
      <c r="K30" s="214" t="str">
        <f>IF(全国標準卸価格表!K30="","",全国標準卸価格表!K30)</f>
        <v/>
      </c>
      <c r="L30" s="49"/>
      <c r="M30" s="227" t="str">
        <f>IF(全国標準卸価格表!M30="","",全国標準卸価格表!M30)</f>
        <v/>
      </c>
      <c r="N30" s="147" t="str">
        <f>IF(全国標準卸価格表!N30="","",全国標準卸価格表!N30)</f>
        <v/>
      </c>
      <c r="O30" s="101" t="str">
        <f>IF(全国標準卸価格表!O30="","",全国標準卸価格表!O30)</f>
        <v>195/70R14 91Q</v>
      </c>
      <c r="P30" s="350" t="str">
        <f>IF(全国標準卸価格表!P30="","",全国標準卸価格表!P30)</f>
        <v/>
      </c>
      <c r="Q30" s="429" t="str">
        <f>IF(全国標準卸価格表!Q30="","",ROUND(地区標準卸価格表!Q30*入力!$I$45%,-入力!$I$40))</f>
        <v/>
      </c>
      <c r="R30" s="393" t="str">
        <f>IF(全国標準卸価格表!R30="","",全国標準卸価格表!R30)</f>
        <v/>
      </c>
      <c r="S30" s="115" t="str">
        <f>IF(全国標準卸価格表!S30="","",全国標準卸価格表!S30)</f>
        <v/>
      </c>
      <c r="T30" s="134" t="str">
        <f>IF(全国標準卸価格表!T30="","",全国標準卸価格表!T30)</f>
        <v>05539618</v>
      </c>
      <c r="U30" s="425">
        <f>IF(全国標準卸価格表!U30="","",ROUND(地区標準卸価格表!U30*入力!$I$46%,-入力!$I$40))</f>
        <v>22900</v>
      </c>
      <c r="V30" s="133" t="str">
        <f>IF(全国標準卸価格表!V30="","",全国標準卸価格表!V30)</f>
        <v/>
      </c>
      <c r="W30" s="217" t="str">
        <f>IF(全国標準卸価格表!W30="","",全国標準卸価格表!W30)</f>
        <v/>
      </c>
      <c r="X30" s="24"/>
      <c r="Y30" s="222">
        <f>IF(全国標準卸価格表!Y30="","",全国標準卸価格表!Y30)</f>
        <v>17</v>
      </c>
      <c r="Z30" s="380">
        <f>IF(全国標準卸価格表!Z30="","",全国標準卸価格表!Z30)</f>
        <v>60</v>
      </c>
      <c r="AA30" s="103" t="str">
        <f>IF(全国標準卸価格表!AA30="","",全国標準卸価格表!AA30)</f>
        <v>215/60R17 96Q</v>
      </c>
      <c r="AB30" s="254" t="str">
        <f>IF(全国標準卸価格表!AB30="","",全国標準卸価格表!AB30)</f>
        <v>05509375</v>
      </c>
      <c r="AC30" s="153">
        <f>IF(全国標準卸価格表!AC30="","",ROUND(地区標準卸価格表!AC30*入力!$I$47%,-入力!$I$40))</f>
        <v>31900</v>
      </c>
      <c r="AD30" s="153" t="str">
        <f>IF(全国標準卸価格表!AD30="","",全国標準卸価格表!AD30)</f>
        <v/>
      </c>
      <c r="AE30" s="213" t="str">
        <f>IF(全国標準卸価格表!AE30="","",全国標準卸価格表!AE30)</f>
        <v/>
      </c>
      <c r="AF30" s="39"/>
      <c r="AG30" s="310" t="str">
        <f>IF(全国標準卸価格表!AG30="","",全国標準卸価格表!AG30)</f>
        <v/>
      </c>
      <c r="AH30" s="75" t="str">
        <f>IF(全国標準卸価格表!AH30="","",全国標準卸価格表!AH30)</f>
        <v/>
      </c>
      <c r="AI30" s="103" t="str">
        <f>IF(全国標準卸価格表!AI30="","",全国標準卸価格表!AI30)</f>
        <v>195/80R14 101/99N</v>
      </c>
      <c r="AJ30" s="518" t="str">
        <f>IF(全国標準卸価格表!AJ30="","",全国標準卸価格表!AJ30)</f>
        <v>10A09870</v>
      </c>
      <c r="AK30" s="172">
        <f>IF(全国標準卸価格表!AK30="","",ROUND(地区標準卸価格表!AK30*入力!$I$48%,-入力!$I$40))</f>
        <v>26000</v>
      </c>
      <c r="AL30" s="172" t="str">
        <f>IF(全国標準卸価格表!AL30="","",全国標準卸価格表!AL30)</f>
        <v/>
      </c>
      <c r="AM30" s="213" t="str">
        <f>IF(全国標準卸価格表!AM30="","",全国標準卸価格表!AM30)</f>
        <v/>
      </c>
      <c r="AN30" s="62"/>
      <c r="AO30" s="62"/>
      <c r="AP30" s="62"/>
      <c r="AQ30" s="35"/>
      <c r="AR30" s="35"/>
      <c r="AS30" s="35"/>
    </row>
    <row r="31" spans="1:45" ht="26.1" customHeight="1">
      <c r="A31" s="215" t="str">
        <f>IF(全国標準卸価格表!A31="","",全国標準卸価格表!A31)</f>
        <v/>
      </c>
      <c r="B31" s="543" t="str">
        <f>IF(全国標準卸価格表!B31="","",全国標準卸価格表!B31)</f>
        <v/>
      </c>
      <c r="C31" s="101" t="str">
        <f>IF(全国標準卸価格表!C31="","",全国標準卸価格表!C31)</f>
        <v>225/55R18 98Q</v>
      </c>
      <c r="D31" s="350" t="str">
        <f>IF(全国標準卸価格表!D31="","",全国標準卸価格表!D31)</f>
        <v>05539853</v>
      </c>
      <c r="E31" s="429">
        <f>IF(全国標準卸価格表!E31="","",ROUND(地区標準卸価格表!E31*入力!$I$45%,-入力!$I$40))</f>
        <v>50000</v>
      </c>
      <c r="F31" s="393" t="str">
        <f>IF(全国標準卸価格表!F31="","",全国標準卸価格表!F31)</f>
        <v/>
      </c>
      <c r="G31" s="396" t="str">
        <f>IF(全国標準卸価格表!G31="","",全国標準卸価格表!G31)</f>
        <v/>
      </c>
      <c r="H31" s="189" t="str">
        <f>IF(全国標準卸価格表!H31="","",全国標準卸価格表!H31)</f>
        <v/>
      </c>
      <c r="I31" s="425" t="str">
        <f>IF(全国標準卸価格表!I31="","",ROUND(地区標準卸価格表!I31*入力!$I$46%,-入力!$I$40))</f>
        <v/>
      </c>
      <c r="J31" s="133" t="str">
        <f>IF(全国標準卸価格表!J31="","",全国標準卸価格表!J31)</f>
        <v/>
      </c>
      <c r="K31" s="405" t="str">
        <f>IF(全国標準卸価格表!K31="","",全国標準卸価格表!K31)</f>
        <v/>
      </c>
      <c r="L31" s="49"/>
      <c r="M31" s="236">
        <f>IF(全国標準卸価格表!M31="","",全国標準卸価格表!M31)</f>
        <v>13</v>
      </c>
      <c r="N31" s="142">
        <f>IF(全国標準卸価格表!N31="","",全国標準卸価格表!N31)</f>
        <v>65</v>
      </c>
      <c r="O31" s="102" t="str">
        <f>IF(全国標準卸価格表!O31="","",全国標準卸価格表!O31)</f>
        <v>155/65R13 73Q</v>
      </c>
      <c r="P31" s="351" t="str">
        <f>IF(全国標準卸価格表!P31="","",全国標準卸価格表!P31)</f>
        <v>05539805</v>
      </c>
      <c r="Q31" s="427">
        <f>IF(全国標準卸価格表!Q31="","",ROUND(地区標準卸価格表!Q31*入力!$I$45%,-入力!$I$40))</f>
        <v>15000</v>
      </c>
      <c r="R31" s="394" t="str">
        <f>IF(全国標準卸価格表!R31="","",全国標準卸価格表!R31)</f>
        <v/>
      </c>
      <c r="S31" s="113" t="str">
        <f>IF(全国標準卸価格表!S31="","",全国標準卸価格表!S31)</f>
        <v/>
      </c>
      <c r="T31" s="197" t="str">
        <f>IF(全国標準卸価格表!T31="","",全国標準卸価格表!T31)</f>
        <v>05539608</v>
      </c>
      <c r="U31" s="427">
        <f>IF(全国標準卸価格表!U31="","",ROUND(地区標準卸価格表!U31*入力!$I$46%,-入力!$I$40))</f>
        <v>14300</v>
      </c>
      <c r="V31" s="394" t="str">
        <f>IF(全国標準卸価格表!V31="","",全国標準卸価格表!V31)</f>
        <v/>
      </c>
      <c r="W31" s="214" t="str">
        <f>IF(全国標準卸価格表!W31="","",全国標準卸価格表!W31)</f>
        <v>★</v>
      </c>
      <c r="X31" s="24"/>
      <c r="Y31" s="278" t="str">
        <f>IF(全国標準卸価格表!Y31="","",全国標準卸価格表!Y31)</f>
        <v/>
      </c>
      <c r="Z31" s="146" t="str">
        <f>IF(全国標準卸価格表!Z31="","",全国標準卸価格表!Z31)</f>
        <v/>
      </c>
      <c r="AA31" s="101" t="str">
        <f>IF(全国標準卸価格表!AA31="","",全国標準卸価格表!AA31)</f>
        <v>225/60R17 99Q</v>
      </c>
      <c r="AB31" s="255" t="str">
        <f>IF(全国標準卸価格表!AB31="","",全国標準卸価格表!AB31)</f>
        <v>05509377</v>
      </c>
      <c r="AC31" s="124">
        <f>IF(全国標準卸価格表!AC31="","",ROUND(地区標準卸価格表!AC31*入力!$I$47%,-入力!$I$40))</f>
        <v>33600</v>
      </c>
      <c r="AD31" s="124" t="str">
        <f>IF(全国標準卸価格表!AD31="","",全国標準卸価格表!AD31)</f>
        <v/>
      </c>
      <c r="AE31" s="217" t="str">
        <f>IF(全国標準卸価格表!AE31="","",全国標準卸価格表!AE31)</f>
        <v/>
      </c>
      <c r="AF31" s="39"/>
      <c r="AG31" s="312" t="str">
        <f>IF(全国標準卸価格表!AG31="","",全国標準卸価格表!AG31)</f>
        <v/>
      </c>
      <c r="AH31" s="176" t="str">
        <f>IF(全国標準卸価格表!AH31="","",全国標準卸価格表!AH31)</f>
        <v/>
      </c>
      <c r="AI31" s="101" t="str">
        <f>IF(全国標準卸価格表!AI31="","",全国標準卸価格表!AI31)</f>
        <v>195/80R14 106/104N</v>
      </c>
      <c r="AJ31" s="514" t="str">
        <f>IF(全国標準卸価格表!AJ31="","",全国標準卸価格表!AJ31)</f>
        <v>10A09875</v>
      </c>
      <c r="AK31" s="191">
        <f>IF(全国標準卸価格表!AK31="","",ROUND(地区標準卸価格表!AK31*入力!$I$48%,-入力!$I$40))</f>
        <v>27200</v>
      </c>
      <c r="AL31" s="191" t="str">
        <f>IF(全国標準卸価格表!AL31="","",全国標準卸価格表!AL31)</f>
        <v/>
      </c>
      <c r="AM31" s="217" t="str">
        <f>IF(全国標準卸価格表!AM31="","",全国標準卸価格表!AM31)</f>
        <v/>
      </c>
      <c r="AN31" s="35"/>
      <c r="AO31" s="35"/>
      <c r="AP31" s="35"/>
      <c r="AQ31" s="35"/>
      <c r="AR31" s="35"/>
      <c r="AS31" s="35"/>
    </row>
    <row r="32" spans="1:45" ht="26.1" customHeight="1">
      <c r="A32" s="220" t="str">
        <f>IF(全国標準卸価格表!A32="","",全国標準卸価格表!A32)</f>
        <v/>
      </c>
      <c r="B32" s="146">
        <f>IF(全国標準卸価格表!B32="","",全国標準卸価格表!B32)</f>
        <v>60</v>
      </c>
      <c r="C32" s="101" t="str">
        <f>IF(全国標準卸価格表!C32="","",全国標準卸価格表!C32)</f>
        <v>225/60R18 100Q</v>
      </c>
      <c r="D32" s="255" t="str">
        <f>IF(全国標準卸価格表!D32="","",全国標準卸価格表!D32)</f>
        <v>05539871</v>
      </c>
      <c r="E32" s="429">
        <f>IF(全国標準卸価格表!E32="","",ROUND(地区標準卸価格表!E32*入力!$I$45%,-入力!$I$40))</f>
        <v>45700</v>
      </c>
      <c r="F32" s="393" t="str">
        <f>IF(全国標準卸価格表!F32="","",全国標準卸価格表!F32)</f>
        <v/>
      </c>
      <c r="G32" s="396" t="str">
        <f>IF(全国標準卸価格表!G32="","",全国標準卸価格表!G32)</f>
        <v/>
      </c>
      <c r="H32" s="189" t="str">
        <f>IF(全国標準卸価格表!H32="","",全国標準卸価格表!H32)</f>
        <v/>
      </c>
      <c r="I32" s="425" t="str">
        <f>IF(全国標準卸価格表!I32="","",ROUND(地区標準卸価格表!I32*入力!$I$46%,-入力!$I$40))</f>
        <v/>
      </c>
      <c r="J32" s="133" t="str">
        <f>IF(全国標準卸価格表!J32="","",全国標準卸価格表!J32)</f>
        <v/>
      </c>
      <c r="K32" s="405" t="str">
        <f>IF(全国標準卸価格表!K32="","",全国標準卸価格表!K32)</f>
        <v/>
      </c>
      <c r="L32" s="49"/>
      <c r="M32" s="227" t="str">
        <f>IF(全国標準卸価格表!M32="","",全国標準卸価格表!M32)</f>
        <v/>
      </c>
      <c r="N32" s="141" t="str">
        <f>IF(全国標準卸価格表!N32="","",全国標準卸価格表!N32)</f>
        <v/>
      </c>
      <c r="O32" s="103" t="str">
        <f>IF(全国標準卸価格表!O32="","",全国標準卸価格表!O32)</f>
        <v>165/65R13 77Q</v>
      </c>
      <c r="P32" s="257" t="str">
        <f>IF(全国標準卸価格表!P32="","",全国標準卸価格表!P32)</f>
        <v>05539806</v>
      </c>
      <c r="Q32" s="424">
        <f>IF(全国標準卸価格表!Q32="","",ROUND(地区標準卸価格表!Q32*入力!$I$45%,-入力!$I$40))</f>
        <v>16800</v>
      </c>
      <c r="R32" s="354" t="str">
        <f>IF(全国標準卸価格表!R32="","",全国標準卸価格表!R32)</f>
        <v/>
      </c>
      <c r="S32" s="117" t="str">
        <f>IF(全国標準卸価格表!S32="","",全国標準卸価格表!S32)</f>
        <v/>
      </c>
      <c r="T32" s="126" t="str">
        <f>IF(全国標準卸価格表!T32="","",全国標準卸価格表!T32)</f>
        <v/>
      </c>
      <c r="U32" s="496" t="str">
        <f>IF(全国標準卸価格表!U32="","",ROUND(地区標準卸価格表!U32*入力!$I$46%,-入力!$I$40))</f>
        <v/>
      </c>
      <c r="V32" s="96" t="str">
        <f>IF(全国標準卸価格表!V32="","",全国標準卸価格表!V32)</f>
        <v/>
      </c>
      <c r="W32" s="213" t="str">
        <f>IF(全国標準卸価格表!W32="","",全国標準卸価格表!W32)</f>
        <v/>
      </c>
      <c r="X32" s="24"/>
      <c r="Y32" s="222" t="str">
        <f>IF(全国標準卸価格表!Y32="","",全国標準卸価格表!Y32)</f>
        <v/>
      </c>
      <c r="Z32" s="159">
        <f>IF(全国標準卸価格表!Z32="","",全国標準卸価格表!Z32)</f>
        <v>65</v>
      </c>
      <c r="AA32" s="102" t="str">
        <f>IF(全国標準卸価格表!AA32="","",全国標準卸価格表!AA32)</f>
        <v>225/65R17 102Q</v>
      </c>
      <c r="AB32" s="253" t="str">
        <f>IF(全国標準卸価格表!AB32="","",全国標準卸価格表!AB32)</f>
        <v>05509378</v>
      </c>
      <c r="AC32" s="123">
        <f>IF(全国標準卸価格表!AC32="","",ROUND(地区標準卸価格表!AC32*入力!$I$47%,-入力!$I$40))</f>
        <v>30900</v>
      </c>
      <c r="AD32" s="123" t="str">
        <f>IF(全国標準卸価格表!AD32="","",全国標準卸価格表!AD32)</f>
        <v/>
      </c>
      <c r="AE32" s="228" t="str">
        <f>IF(全国標準卸価格表!AE32="","",全国標準卸価格表!AE32)</f>
        <v/>
      </c>
      <c r="AF32" s="39"/>
      <c r="AG32" s="314">
        <f>IF(全国標準卸価格表!AG32="","",全国標準卸価格表!AG32)</f>
        <v>13.5</v>
      </c>
      <c r="AH32" s="140">
        <f>IF(全国標準卸価格表!AH32="","",全国標準卸価格表!AH32)</f>
        <v>50</v>
      </c>
      <c r="AI32" s="104" t="str">
        <f>IF(全国標準卸価格表!AI32="","",全国標準卸価格表!AI32)</f>
        <v>235/50R13.5 102L</v>
      </c>
      <c r="AJ32" s="521" t="str">
        <f>IF(全国標準卸価格表!AJ32="","",全国標準卸価格表!AJ32)</f>
        <v>10A09785</v>
      </c>
      <c r="AK32" s="192">
        <f>IF(全国標準卸価格表!AK32="","",ROUND(地区標準卸価格表!AK32*入力!$I$48%,-入力!$I$40))</f>
        <v>27300</v>
      </c>
      <c r="AL32" s="202" t="str">
        <f>IF(全国標準卸価格表!AL32="","",全国標準卸価格表!AL32)</f>
        <v/>
      </c>
      <c r="AM32" s="324" t="str">
        <f>IF(全国標準卸価格表!AM32="","",全国標準卸価格表!AM32)</f>
        <v/>
      </c>
      <c r="AN32" s="35"/>
      <c r="AO32" s="35"/>
      <c r="AP32" s="35"/>
      <c r="AQ32" s="35"/>
      <c r="AR32" s="35"/>
      <c r="AS32" s="35"/>
    </row>
    <row r="33" spans="1:45" ht="26.1" customHeight="1">
      <c r="A33" s="215">
        <f>IF(全国標準卸価格表!A33="","",全国標準卸価格表!A33)</f>
        <v>17</v>
      </c>
      <c r="B33" s="141">
        <f>IF(全国標準卸価格表!B33="","",全国標準卸価格表!B33)</f>
        <v>45</v>
      </c>
      <c r="C33" s="103" t="str">
        <f>IF(全国標準卸価格表!C33="","",全国標準卸価格表!C33)</f>
        <v>195/45R17 81Q</v>
      </c>
      <c r="D33" s="257" t="str">
        <f>IF(全国標準卸価格表!D33="","",全国標準卸価格表!D33)</f>
        <v/>
      </c>
      <c r="E33" s="424" t="str">
        <f>IF(全国標準卸価格表!E33="","",ROUND(地区標準卸価格表!E33*入力!$I$45%,-入力!$I$40))</f>
        <v/>
      </c>
      <c r="F33" s="354" t="str">
        <f>IF(全国標準卸価格表!F33="","",全国標準卸価格表!F33)</f>
        <v/>
      </c>
      <c r="G33" s="395" t="str">
        <f>IF(全国標準卸価格表!G33="","",全国標準卸価格表!G33)</f>
        <v/>
      </c>
      <c r="H33" s="188" t="str">
        <f>IF(全国標準卸価格表!H33="","",全国標準卸価格表!H33)</f>
        <v>05539711</v>
      </c>
      <c r="I33" s="496">
        <f>IF(全国標準卸価格表!I33="","",ROUND(地区標準卸価格表!I33*入力!$I$46%,-入力!$I$40))</f>
        <v>42000</v>
      </c>
      <c r="J33" s="96" t="str">
        <f>IF(全国標準卸価格表!J33="","",全国標準卸価格表!J33)</f>
        <v/>
      </c>
      <c r="K33" s="403" t="str">
        <f>IF(全国標準卸価格表!K33="","",全国標準卸価格表!K33)</f>
        <v/>
      </c>
      <c r="L33" s="49"/>
      <c r="M33" s="227" t="str">
        <f>IF(全国標準卸価格表!M33="","",全国標準卸価格表!M33)</f>
        <v/>
      </c>
      <c r="N33" s="142">
        <f>IF(全国標準卸価格表!N33="","",全国標準卸価格表!N33)</f>
        <v>70</v>
      </c>
      <c r="O33" s="102" t="str">
        <f>IF(全国標準卸価格表!O33="","",全国標準卸価格表!O33)</f>
        <v>155/70R13 75Q</v>
      </c>
      <c r="P33" s="351" t="str">
        <f>IF(全国標準卸価格表!P33="","",全国標準卸価格表!P33)</f>
        <v>05539804</v>
      </c>
      <c r="Q33" s="427">
        <f>IF(全国標準卸価格表!Q33="","",ROUND(地区標準卸価格表!Q33*入力!$I$45%,-入力!$I$40))</f>
        <v>14900</v>
      </c>
      <c r="R33" s="394" t="str">
        <f>IF(全国標準卸価格表!R33="","",全国標準卸価格表!R33)</f>
        <v/>
      </c>
      <c r="S33" s="397" t="str">
        <f>IF(全国標準卸価格表!S33="","",全国標準卸価格表!S33)</f>
        <v/>
      </c>
      <c r="T33" s="197" t="str">
        <f>IF(全国標準卸価格表!T33="","",全国標準卸価格表!T33)</f>
        <v>05539606</v>
      </c>
      <c r="U33" s="427">
        <f>IF(全国標準卸価格表!U33="","",ROUND(地区標準卸価格表!U33*入力!$I$46%,-入力!$I$40))</f>
        <v>14500</v>
      </c>
      <c r="V33" s="394" t="str">
        <f>IF(全国標準卸価格表!V33="","",全国標準卸価格表!V33)</f>
        <v/>
      </c>
      <c r="W33" s="214" t="str">
        <f>IF(全国標準卸価格表!W33="","",全国標準卸価格表!W33)</f>
        <v>★</v>
      </c>
      <c r="X33" s="24"/>
      <c r="Y33" s="280" t="str">
        <f>IF(全国標準卸価格表!Y33="","",全国標準卸価格表!Y33)</f>
        <v/>
      </c>
      <c r="Z33" s="163" t="str">
        <f>IF(全国標準卸価格表!Z33="","",全国標準卸価格表!Z33)</f>
        <v/>
      </c>
      <c r="AA33" s="103" t="str">
        <f>IF(全国標準卸価格表!AA33="","",全国標準卸価格表!AA33)</f>
        <v>235/65R17 108Q</v>
      </c>
      <c r="AB33" s="254" t="str">
        <f>IF(全国標準卸価格表!AB33="","",全国標準卸価格表!AB33)</f>
        <v>05509380</v>
      </c>
      <c r="AC33" s="153">
        <f>IF(全国標準卸価格表!AC33="","",ROUND(地区標準卸価格表!AC33*入力!$I$47%,-入力!$I$40))</f>
        <v>33000</v>
      </c>
      <c r="AD33" s="153" t="str">
        <f>IF(全国標準卸価格表!AD33="","",全国標準卸価格表!AD33)</f>
        <v>XL</v>
      </c>
      <c r="AE33" s="235" t="str">
        <f>IF(全国標準卸価格表!AE33="","",全国標準卸価格表!AE33)</f>
        <v/>
      </c>
      <c r="AF33" s="39"/>
      <c r="AG33" s="307">
        <f>IF(全国標準卸価格表!AG33="","",全国標準卸価格表!AG33)</f>
        <v>13</v>
      </c>
      <c r="AH33" s="157">
        <f>IF(全国標準卸価格表!AH33="","",全国標準卸価格表!AH33)</f>
        <v>80</v>
      </c>
      <c r="AI33" s="102" t="str">
        <f>IF(全国標準卸価格表!AI33="","",全国標準卸価格表!AI33)</f>
        <v>145/80R13 82/80N</v>
      </c>
      <c r="AJ33" s="517" t="str">
        <f>IF(全国標準卸価格表!AJ33="","",全国標準卸価格表!AJ33)</f>
        <v>10A09820</v>
      </c>
      <c r="AK33" s="193">
        <f>IF(全国標準卸価格表!AK33="","",ROUND(地区標準卸価格表!AK33*入力!$I$48%,-入力!$I$40))</f>
        <v>14000</v>
      </c>
      <c r="AL33" s="193" t="str">
        <f>IF(全国標準卸価格表!AL33="","",全国標準卸価格表!AL33)</f>
        <v/>
      </c>
      <c r="AM33" s="214" t="str">
        <f>IF(全国標準卸価格表!AM33="","",全国標準卸価格表!AM33)</f>
        <v/>
      </c>
      <c r="AN33" s="35"/>
      <c r="AO33" s="35"/>
      <c r="AP33" s="35"/>
      <c r="AQ33" s="35"/>
      <c r="AR33" s="35"/>
      <c r="AS33" s="35"/>
    </row>
    <row r="34" spans="1:45" ht="26.1" customHeight="1">
      <c r="A34" s="215" t="str">
        <f>IF(全国標準卸価格表!A34="","",全国標準卸価格表!A34)</f>
        <v/>
      </c>
      <c r="B34" s="141" t="str">
        <f>IF(全国標準卸価格表!B34="","",全国標準卸価格表!B34)</f>
        <v/>
      </c>
      <c r="C34" s="103" t="str">
        <f>IF(全国標準卸価格表!C34="","",全国標準卸価格表!C34)</f>
        <v>205/45R17 88Q</v>
      </c>
      <c r="D34" s="257" t="str">
        <f>IF(全国標準卸価格表!D34="","",全国標準卸価格表!D34)</f>
        <v>05539848</v>
      </c>
      <c r="E34" s="424">
        <f>IF(全国標準卸価格表!E34="","",ROUND(地区標準卸価格表!E34*入力!$I$45%,-入力!$I$40))</f>
        <v>46200</v>
      </c>
      <c r="F34" s="354" t="str">
        <f>IF(全国標準卸価格表!F34="","",全国標準卸価格表!F34)</f>
        <v>XL</v>
      </c>
      <c r="G34" s="395" t="str">
        <f>IF(全国標準卸価格表!G34="","",全国標準卸価格表!G34)</f>
        <v/>
      </c>
      <c r="H34" s="188" t="str">
        <f>IF(全国標準卸価格表!H34="","",全国標準卸価格表!H34)</f>
        <v/>
      </c>
      <c r="I34" s="424" t="str">
        <f>IF(全国標準卸価格表!I34="","",ROUND(地区標準卸価格表!I34*入力!$I$46%,-入力!$I$40))</f>
        <v/>
      </c>
      <c r="J34" s="354" t="str">
        <f>IF(全国標準卸価格表!J34="","",全国標準卸価格表!J34)</f>
        <v/>
      </c>
      <c r="K34" s="213" t="str">
        <f>IF(全国標準卸価格表!K34="","",全国標準卸価格表!K34)</f>
        <v/>
      </c>
      <c r="L34" s="49"/>
      <c r="M34" s="227" t="str">
        <f>IF(全国標準卸価格表!M34="","",全国標準卸価格表!M34)</f>
        <v/>
      </c>
      <c r="N34" s="149">
        <f>IF(全国標準卸価格表!N34="","",全国標準卸価格表!N34)</f>
        <v>80</v>
      </c>
      <c r="O34" s="263" t="str">
        <f>IF(全国標準卸価格表!O34="","",全国標準卸価格表!O34)</f>
        <v>145/80R13 75Q</v>
      </c>
      <c r="P34" s="351" t="str">
        <f>IF(全国標準卸価格表!P34="","",全国標準卸価格表!P34)</f>
        <v>05539801</v>
      </c>
      <c r="Q34" s="427">
        <f>IF(全国標準卸価格表!Q34="","",ROUND(地区標準卸価格表!Q34*入力!$I$45%,-入力!$I$40))</f>
        <v>11800</v>
      </c>
      <c r="R34" s="394" t="str">
        <f>IF(全国標準卸価格表!R34="","",全国標準卸価格表!R34)</f>
        <v/>
      </c>
      <c r="S34" s="113" t="str">
        <f>IF(全国標準卸価格表!S34="","",全国標準卸価格表!S34)</f>
        <v/>
      </c>
      <c r="T34" s="197" t="str">
        <f>IF(全国標準卸価格表!T34="","",全国標準卸価格表!T34)</f>
        <v>05539600</v>
      </c>
      <c r="U34" s="427">
        <f>IF(全国標準卸価格表!U34="","",ROUND(地区標準卸価格表!U34*入力!$I$46%,-入力!$I$40))</f>
        <v>11600</v>
      </c>
      <c r="V34" s="394" t="str">
        <f>IF(全国標準卸価格表!V34="","",全国標準卸価格表!V34)</f>
        <v/>
      </c>
      <c r="W34" s="214" t="str">
        <f>IF(全国標準卸価格表!W34="","",全国標準卸価格表!W34)</f>
        <v>★</v>
      </c>
      <c r="X34" s="24"/>
      <c r="Y34" s="280" t="str">
        <f>IF(全国標準卸価格表!Y34="","",全国標準卸価格表!Y34)</f>
        <v/>
      </c>
      <c r="Z34" s="163" t="str">
        <f>IF(全国標準卸価格表!Z34="","",全国標準卸価格表!Z34)</f>
        <v/>
      </c>
      <c r="AA34" s="103" t="str">
        <f>IF(全国標準卸価格表!AA34="","",全国標準卸価格表!AA34)</f>
        <v>265/65R17 112Q</v>
      </c>
      <c r="AB34" s="254" t="str">
        <f>IF(全国標準卸価格表!AB34="","",全国標準卸価格表!AB34)</f>
        <v>05509382</v>
      </c>
      <c r="AC34" s="153">
        <f>IF(全国標準卸価格表!AC34="","",ROUND(地区標準卸価格表!AC34*入力!$I$47%,-入力!$I$40))</f>
        <v>37400</v>
      </c>
      <c r="AD34" s="153" t="str">
        <f>IF(全国標準卸価格表!AD34="","",全国標準卸価格表!AD34)</f>
        <v/>
      </c>
      <c r="AE34" s="235" t="str">
        <f>IF(全国標準卸価格表!AE34="","",全国標準卸価格表!AE34)</f>
        <v/>
      </c>
      <c r="AF34" s="39"/>
      <c r="AG34" s="310" t="str">
        <f>IF(全国標準卸価格表!AG34="","",全国標準卸価格表!AG34)</f>
        <v/>
      </c>
      <c r="AH34" s="75" t="str">
        <f>IF(全国標準卸価格表!AH34="","",全国標準卸価格表!AH34)</f>
        <v/>
      </c>
      <c r="AI34" s="103" t="str">
        <f>IF(全国標準卸価格表!AI34="","",全国標準卸価格表!AI34)</f>
        <v>145/80R13 88/86N</v>
      </c>
      <c r="AJ34" s="518" t="str">
        <f>IF(全国標準卸価格表!AJ34="","",全国標準卸価格表!AJ34)</f>
        <v>10A09825</v>
      </c>
      <c r="AK34" s="172">
        <f>IF(全国標準卸価格表!AK34="","",ROUND(地区標準卸価格表!AK34*入力!$I$48%,-入力!$I$40))</f>
        <v>14600</v>
      </c>
      <c r="AL34" s="172" t="str">
        <f>IF(全国標準卸価格表!AL34="","",全国標準卸価格表!AL34)</f>
        <v/>
      </c>
      <c r="AM34" s="213" t="str">
        <f>IF(全国標準卸価格表!AM34="","",全国標準卸価格表!AM34)</f>
        <v/>
      </c>
      <c r="AN34" s="43"/>
      <c r="AO34" s="43"/>
      <c r="AP34" s="43"/>
      <c r="AQ34" s="43"/>
      <c r="AR34" s="43"/>
      <c r="AS34" s="43"/>
    </row>
    <row r="35" spans="1:45" ht="26.1" customHeight="1">
      <c r="A35" s="221" t="str">
        <f>IF(全国標準卸価格表!A35="","",全国標準卸価格表!A35)</f>
        <v/>
      </c>
      <c r="B35" s="147" t="str">
        <f>IF(全国標準卸価格表!B35="","",全国標準卸価格表!B35)</f>
        <v/>
      </c>
      <c r="C35" s="103" t="str">
        <f>IF(全国標準卸価格表!C35="","",全国標準卸価格表!C35)</f>
        <v>215/45R17 87Q</v>
      </c>
      <c r="D35" s="257" t="str">
        <f>IF(全国標準卸価格表!D35="","",全国標準卸価格表!D35)</f>
        <v>05539849</v>
      </c>
      <c r="E35" s="424">
        <f>IF(全国標準卸価格表!E35="","",ROUND(地区標準卸価格表!E35*入力!$I$45%,-入力!$I$40))</f>
        <v>49500</v>
      </c>
      <c r="F35" s="354" t="str">
        <f>IF(全国標準卸価格表!F35="","",全国標準卸価格表!F35)</f>
        <v/>
      </c>
      <c r="G35" s="117" t="str">
        <f>IF(全国標準卸価格表!G35="","",全国標準卸価格表!G35)</f>
        <v/>
      </c>
      <c r="H35" s="188" t="str">
        <f>IF(全国標準卸価格表!H35="","",全国標準卸価格表!H35)</f>
        <v>05539714</v>
      </c>
      <c r="I35" s="424">
        <f>IF(全国標準卸価格表!I35="","",ROUND(地区標準卸価格表!I35*入力!$I$46%,-入力!$I$40))</f>
        <v>47800</v>
      </c>
      <c r="J35" s="354" t="str">
        <f>IF(全国標準卸価格表!J35="","",全国標準卸価格表!J35)</f>
        <v/>
      </c>
      <c r="K35" s="213" t="str">
        <f>IF(全国標準卸価格表!K35="","",全国標準卸価格表!K35)</f>
        <v>★</v>
      </c>
      <c r="L35" s="49"/>
      <c r="M35" s="227" t="str">
        <f>IF(全国標準卸価格表!M35="","",全国標準卸価格表!M35)</f>
        <v/>
      </c>
      <c r="N35" s="144" t="str">
        <f>IF(全国標準卸価格表!N35="","",全国標準卸価格表!N35)</f>
        <v/>
      </c>
      <c r="O35" s="264" t="str">
        <f>IF(全国標準卸価格表!O35="","",全国標準卸価格表!O35)</f>
        <v>155/80R13 79Q</v>
      </c>
      <c r="P35" s="257" t="str">
        <f>IF(全国標準卸価格表!P35="","",全国標準卸価格表!P35)</f>
        <v>05539802</v>
      </c>
      <c r="Q35" s="424">
        <f>IF(全国標準卸価格表!Q35="","",ROUND(地区標準卸価格表!Q35*入力!$I$45%,-入力!$I$40))</f>
        <v>13900</v>
      </c>
      <c r="R35" s="354" t="str">
        <f>IF(全国標準卸価格表!R35="","",全国標準卸価格表!R35)</f>
        <v/>
      </c>
      <c r="S35" s="395" t="str">
        <f>IF(全国標準卸価格表!S35="","",全国標準卸価格表!S35)</f>
        <v/>
      </c>
      <c r="T35" s="188" t="str">
        <f>IF(全国標準卸価格表!T35="","",全国標準卸価格表!T35)</f>
        <v>05539602</v>
      </c>
      <c r="U35" s="424">
        <f>IF(全国標準卸価格表!U35="","",ROUND(地区標準卸価格表!U35*入力!$I$46%,-入力!$I$40))</f>
        <v>13600</v>
      </c>
      <c r="V35" s="354" t="str">
        <f>IF(全国標準卸価格表!V35="","",全国標準卸価格表!V35)</f>
        <v/>
      </c>
      <c r="W35" s="213" t="str">
        <f>IF(全国標準卸価格表!W35="","",全国標準卸価格表!W35)</f>
        <v>★</v>
      </c>
      <c r="X35" s="24"/>
      <c r="Y35" s="280" t="str">
        <f>IF(全国標準卸価格表!Y35="","",全国標準卸価格表!Y35)</f>
        <v/>
      </c>
      <c r="Z35" s="164" t="str">
        <f>IF(全国標準卸価格表!Z35="","",全国標準卸価格表!Z35)</f>
        <v/>
      </c>
      <c r="AA35" s="101" t="str">
        <f>IF(全国標準卸価格表!AA35="","",全国標準卸価格表!AA35)</f>
        <v>275/65R17 115Q</v>
      </c>
      <c r="AB35" s="255" t="str">
        <f>IF(全国標準卸価格表!AB35="","",全国標準卸価格表!AB35)</f>
        <v>05509384</v>
      </c>
      <c r="AC35" s="132">
        <f>IF(全国標準卸価格表!AC35="","",ROUND(地区標準卸価格表!AC35*入力!$I$47%,-入力!$I$40))</f>
        <v>39000</v>
      </c>
      <c r="AD35" s="132" t="str">
        <f>IF(全国標準卸価格表!AD35="","",全国標準卸価格表!AD35)</f>
        <v/>
      </c>
      <c r="AE35" s="219" t="str">
        <f>IF(全国標準卸価格表!AE35="","",全国標準卸価格表!AE35)</f>
        <v/>
      </c>
      <c r="AF35" s="39"/>
      <c r="AG35" s="310" t="str">
        <f>IF(全国標準卸価格表!AG35="","",全国標準卸価格表!AG35)</f>
        <v/>
      </c>
      <c r="AH35" s="75" t="str">
        <f>IF(全国標準卸価格表!AH35="","",全国標準卸価格表!AH35)</f>
        <v/>
      </c>
      <c r="AI35" s="103" t="str">
        <f>IF(全国標準卸価格表!AI35="","",全国標準卸価格表!AI35)</f>
        <v>155/80R13 85/84N</v>
      </c>
      <c r="AJ35" s="518" t="str">
        <f>IF(全国標準卸価格表!AJ35="","",全国標準卸価格表!AJ35)</f>
        <v>10A09830</v>
      </c>
      <c r="AK35" s="172">
        <f>IF(全国標準卸価格表!AK35="","",ROUND(地区標準卸価格表!AK35*入力!$I$48%,-入力!$I$40))</f>
        <v>16200</v>
      </c>
      <c r="AL35" s="172" t="str">
        <f>IF(全国標準卸価格表!AL35="","",全国標準卸価格表!AL35)</f>
        <v/>
      </c>
      <c r="AM35" s="213" t="str">
        <f>IF(全国標準卸価格表!AM35="","",全国標準卸価格表!AM35)</f>
        <v/>
      </c>
      <c r="AN35" s="35"/>
      <c r="AO35" s="35"/>
      <c r="AP35" s="35"/>
      <c r="AQ35" s="35"/>
      <c r="AR35" s="44"/>
      <c r="AS35" s="35"/>
    </row>
    <row r="36" spans="1:45" ht="26.1" customHeight="1" thickBot="1">
      <c r="A36" s="221" t="str">
        <f>IF(全国標準卸価格表!A36="","",全国標準卸価格表!A36)</f>
        <v/>
      </c>
      <c r="B36" s="147" t="str">
        <f>IF(全国標準卸価格表!B36="","",全国標準卸価格表!B36)</f>
        <v/>
      </c>
      <c r="C36" s="103" t="str">
        <f>IF(全国標準卸価格表!C36="","",全国標準卸価格表!C36)</f>
        <v>225/45R17 91Q</v>
      </c>
      <c r="D36" s="257" t="str">
        <f>IF(全国標準卸価格表!D36="","",全国標準卸価格表!D36)</f>
        <v>05539850</v>
      </c>
      <c r="E36" s="424">
        <f>IF(全国標準卸価格表!E36="","",ROUND(地区標準卸価格表!E36*入力!$I$45%,-入力!$I$40))</f>
        <v>52500</v>
      </c>
      <c r="F36" s="354" t="str">
        <f>IF(全国標準卸価格表!F36="","",全国標準卸価格表!F36)</f>
        <v/>
      </c>
      <c r="G36" s="395" t="str">
        <f>IF(全国標準卸価格表!G36="","",全国標準卸価格表!G36)</f>
        <v/>
      </c>
      <c r="H36" s="188" t="str">
        <f>IF(全国標準卸価格表!H36="","",全国標準卸価格表!H36)</f>
        <v/>
      </c>
      <c r="I36" s="496" t="str">
        <f>IF(全国標準卸価格表!I36="","",ROUND(地区標準卸価格表!I36*入力!$I$46%,-入力!$I$40))</f>
        <v/>
      </c>
      <c r="J36" s="96" t="str">
        <f>IF(全国標準卸価格表!J36="","",全国標準卸価格表!J36)</f>
        <v/>
      </c>
      <c r="K36" s="403" t="str">
        <f>IF(全国標準卸価格表!K36="","",全国標準卸価格表!K36)</f>
        <v/>
      </c>
      <c r="L36" s="49"/>
      <c r="M36" s="229" t="str">
        <f>IF(全国標準卸価格表!M36="","",全国標準卸価格表!M36)</f>
        <v/>
      </c>
      <c r="N36" s="237" t="str">
        <f>IF(全国標準卸価格表!N36="","",全国標準卸価格表!N36)</f>
        <v/>
      </c>
      <c r="O36" s="265" t="str">
        <f>IF(全国標準卸価格表!O36="","",全国標準卸価格表!O36)</f>
        <v>165/80R13 83Q</v>
      </c>
      <c r="P36" s="392" t="str">
        <f>IF(全国標準卸価格表!P36="","",全国標準卸価格表!P36)</f>
        <v>05539803</v>
      </c>
      <c r="Q36" s="428">
        <f>IF(全国標準卸価格表!Q36="","",ROUND(地区標準卸価格表!Q36*入力!$I$45%,-入力!$I$40))</f>
        <v>15100</v>
      </c>
      <c r="R36" s="407" t="str">
        <f>IF(全国標準卸価格表!R36="","",全国標準卸価格表!R36)</f>
        <v/>
      </c>
      <c r="S36" s="402" t="str">
        <f>IF(全国標準卸価格表!S36="","",全国標準卸価格表!S36)</f>
        <v/>
      </c>
      <c r="T36" s="288" t="str">
        <f>IF(全国標準卸価格表!T36="","",全国標準卸価格表!T36)</f>
        <v/>
      </c>
      <c r="U36" s="428" t="str">
        <f>IF(全国標準卸価格表!U36="","",ROUND(地区標準卸価格表!U36*入力!$I$46%,-入力!$I$40))</f>
        <v/>
      </c>
      <c r="V36" s="407" t="str">
        <f>IF(全国標準卸価格表!V36="","",全国標準卸価格表!V36)</f>
        <v/>
      </c>
      <c r="W36" s="326" t="str">
        <f>IF(全国標準卸価格表!W36="","",全国標準卸価格表!W36)</f>
        <v/>
      </c>
      <c r="X36" s="24"/>
      <c r="Y36" s="280" t="str">
        <f>IF(全国標準卸価格表!Y36="","",全国標準卸価格表!Y36)</f>
        <v/>
      </c>
      <c r="Z36" s="159">
        <f>IF(全国標準卸価格表!Z36="","",全国標準卸価格表!Z36)</f>
        <v>70</v>
      </c>
      <c r="AA36" s="102" t="str">
        <f>IF(全国標準卸価格表!AA36="","",全国標準卸価格表!AA36)</f>
        <v>265/70R17 115Q</v>
      </c>
      <c r="AB36" s="258" t="str">
        <f>IF(全国標準卸価格表!AB36="","",全国標準卸価格表!AB36)</f>
        <v>05509376</v>
      </c>
      <c r="AC36" s="131">
        <f>IF(全国標準卸価格表!AC36="","",ROUND(地区標準卸価格表!AC36*入力!$I$47%,-入力!$I$40))</f>
        <v>35400</v>
      </c>
      <c r="AD36" s="131" t="str">
        <f>IF(全国標準卸価格表!AD36="","",全国標準卸価格表!AD36)</f>
        <v/>
      </c>
      <c r="AE36" s="218" t="str">
        <f>IF(全国標準卸価格表!AE36="","",全国標準卸価格表!AE36)</f>
        <v/>
      </c>
      <c r="AF36" s="39"/>
      <c r="AG36" s="310" t="str">
        <f>IF(全国標準卸価格表!AG36="","",全国標準卸価格表!AG36)</f>
        <v/>
      </c>
      <c r="AH36" s="75" t="str">
        <f>IF(全国標準卸価格表!AH36="","",全国標準卸価格表!AH36)</f>
        <v/>
      </c>
      <c r="AI36" s="103" t="str">
        <f>IF(全国標準卸価格表!AI36="","",全国標準卸価格表!AI36)</f>
        <v>155/80R13 90/89N</v>
      </c>
      <c r="AJ36" s="518" t="str">
        <f>IF(全国標準卸価格表!AJ36="","",全国標準卸価格表!AJ36)</f>
        <v>10A09835</v>
      </c>
      <c r="AK36" s="172">
        <f>IF(全国標準卸価格表!AK36="","",ROUND(地区標準卸価格表!AK36*入力!$I$48%,-入力!$I$40))</f>
        <v>16800</v>
      </c>
      <c r="AL36" s="172" t="str">
        <f>IF(全国標準卸価格表!AL36="","",全国標準卸価格表!AL36)</f>
        <v/>
      </c>
      <c r="AM36" s="213" t="str">
        <f>IF(全国標準卸価格表!AM36="","",全国標準卸価格表!AM36)</f>
        <v/>
      </c>
      <c r="AN36" s="35"/>
      <c r="AO36" s="35"/>
      <c r="AP36" s="35"/>
      <c r="AQ36" s="35"/>
      <c r="AR36" s="44"/>
      <c r="AS36" s="35"/>
    </row>
    <row r="37" spans="1:45" ht="26.1" customHeight="1">
      <c r="A37" s="221" t="str">
        <f>IF(全国標準卸価格表!A37="","",全国標準卸価格表!A37)</f>
        <v/>
      </c>
      <c r="B37" s="143" t="str">
        <f>IF(全国標準卸価格表!B37="","",全国標準卸価格表!B37)</f>
        <v/>
      </c>
      <c r="C37" s="101" t="str">
        <f>IF(全国標準卸価格表!C37="","",全国標準卸価格表!C37)</f>
        <v>245/45R17 99Q</v>
      </c>
      <c r="D37" s="350" t="str">
        <f>IF(全国標準卸価格表!D37="","",全国標準卸価格表!D37)</f>
        <v>05539851</v>
      </c>
      <c r="E37" s="429">
        <f>IF(全国標準卸価格表!E37="","",ROUND(地区標準卸価格表!E37*入力!$I$45%,-入力!$I$40))</f>
        <v>59200</v>
      </c>
      <c r="F37" s="393" t="str">
        <f>IF(全国標準卸価格表!F37="","",全国標準卸価格表!F37)</f>
        <v>XL</v>
      </c>
      <c r="G37" s="115" t="str">
        <f>IF(全国標準卸価格表!G37="","",全国標準卸価格表!G37)</f>
        <v/>
      </c>
      <c r="H37" s="189" t="str">
        <f>IF(全国標準卸価格表!H37="","",全国標準卸価格表!H37)</f>
        <v/>
      </c>
      <c r="I37" s="425" t="str">
        <f>IF(全国標準卸価格表!I37="","",ROUND(地区標準卸価格表!I37*入力!$I$46%,-入力!$I$40))</f>
        <v/>
      </c>
      <c r="J37" s="133" t="str">
        <f>IF(全国標準卸価格表!J37="","",全国標準卸価格表!J37)</f>
        <v/>
      </c>
      <c r="K37" s="217" t="str">
        <f>IF(全国標準卸価格表!K37="","",全国標準卸価格表!K37)</f>
        <v/>
      </c>
      <c r="L37" s="49"/>
      <c r="M37" s="86"/>
      <c r="N37" s="64"/>
      <c r="O37" s="170"/>
      <c r="P37" s="170"/>
      <c r="Q37" s="170"/>
      <c r="R37" s="170"/>
      <c r="S37" s="170"/>
      <c r="T37" s="171"/>
      <c r="U37" s="65"/>
      <c r="V37" s="65"/>
      <c r="W37" s="173" t="s">
        <v>348</v>
      </c>
      <c r="X37" s="24"/>
      <c r="Y37" s="274">
        <f>IF(全国標準卸価格表!Y37="","",全国標準卸価格表!Y37)</f>
        <v>16</v>
      </c>
      <c r="Z37" s="159">
        <f>IF(全国標準卸価格表!Z37="","",全国標準卸価格表!Z37)</f>
        <v>65</v>
      </c>
      <c r="AA37" s="104" t="str">
        <f>IF(全国標準卸価格表!AA37="","",全国標準卸価格表!AA37)</f>
        <v>215/65R16 98Q</v>
      </c>
      <c r="AB37" s="348" t="str">
        <f>IF(全国標準卸価格表!AB37="","",全国標準卸価格表!AB37)</f>
        <v>05509372</v>
      </c>
      <c r="AC37" s="129">
        <f>IF(全国標準卸価格表!AC37="","",ROUND(地区標準卸価格表!AC37*入力!$I$47%,-入力!$I$40))</f>
        <v>26100</v>
      </c>
      <c r="AD37" s="129" t="str">
        <f>IF(全国標準卸価格表!AD37="","",全国標準卸価格表!AD37)</f>
        <v/>
      </c>
      <c r="AE37" s="489" t="str">
        <f>IF(全国標準卸価格表!AE37="","",全国標準卸価格表!AE37)</f>
        <v/>
      </c>
      <c r="AF37" s="42"/>
      <c r="AG37" s="310" t="str">
        <f>IF(全国標準卸価格表!AG37="","",全国標準卸価格表!AG37)</f>
        <v/>
      </c>
      <c r="AH37" s="75" t="str">
        <f>IF(全国標準卸価格表!AH37="","",全国標準卸価格表!AH37)</f>
        <v/>
      </c>
      <c r="AI37" s="103" t="str">
        <f>IF(全国標準卸価格表!AI37="","",全国標準卸価格表!AI37)</f>
        <v>165/80R13 90/88N</v>
      </c>
      <c r="AJ37" s="518" t="str">
        <f>IF(全国標準卸価格表!AJ37="","",全国標準卸価格表!AJ37)</f>
        <v>10A09840</v>
      </c>
      <c r="AK37" s="172">
        <f>IF(全国標準卸価格表!AK37="","",ROUND(地区標準卸価格表!AK37*入力!$I$48%,-入力!$I$40))</f>
        <v>17300</v>
      </c>
      <c r="AL37" s="172" t="str">
        <f>IF(全国標準卸価格表!AL37="","",全国標準卸価格表!AL37)</f>
        <v/>
      </c>
      <c r="AM37" s="213" t="str">
        <f>IF(全国標準卸価格表!AM37="","",全国標準卸価格表!AM37)</f>
        <v/>
      </c>
      <c r="AN37" s="35"/>
      <c r="AO37" s="35"/>
      <c r="AP37" s="35"/>
      <c r="AQ37" s="35"/>
      <c r="AR37" s="35"/>
      <c r="AS37" s="77"/>
    </row>
    <row r="38" spans="1:45" ht="26.1" customHeight="1">
      <c r="A38" s="221" t="str">
        <f>IF(全国標準卸価格表!A38="","",全国標準卸価格表!A38)</f>
        <v/>
      </c>
      <c r="B38" s="142">
        <f>IF(全国標準卸価格表!B38="","",全国標準卸価格表!B38)</f>
        <v>50</v>
      </c>
      <c r="C38" s="102" t="str">
        <f>IF(全国標準卸価格表!C38="","",全国標準卸価格表!C38)</f>
        <v>205/50R17 93Q</v>
      </c>
      <c r="D38" s="351" t="str">
        <f>IF(全国標準卸価格表!D38="","",全国標準卸価格表!D38)</f>
        <v>05539845</v>
      </c>
      <c r="E38" s="427">
        <f>IF(全国標準卸価格表!E38="","",ROUND(地区標準卸価格表!E38*入力!$I$45%,-入力!$I$40))</f>
        <v>46600</v>
      </c>
      <c r="F38" s="394" t="str">
        <f>IF(全国標準卸価格表!F38="","",全国標準卸価格表!F38)</f>
        <v>XL</v>
      </c>
      <c r="G38" s="397" t="str">
        <f>IF(全国標準卸価格表!G38="","",全国標準卸価格表!G38)</f>
        <v/>
      </c>
      <c r="H38" s="197" t="str">
        <f>IF(全国標準卸価格表!H38="","",全国標準卸価格表!H38)</f>
        <v/>
      </c>
      <c r="I38" s="427" t="str">
        <f>IF(全国標準卸価格表!I38="","",ROUND(地区標準卸価格表!I38*入力!$I$46%,-入力!$I$40))</f>
        <v/>
      </c>
      <c r="J38" s="394" t="str">
        <f>IF(全国標準卸価格表!J38="","",全国標準卸価格表!J38)</f>
        <v/>
      </c>
      <c r="K38" s="404" t="str">
        <f>IF(全国標準卸価格表!K38="","",全国標準卸価格表!K38)</f>
        <v/>
      </c>
      <c r="L38" s="49"/>
      <c r="M38" s="86"/>
      <c r="N38" s="24"/>
      <c r="O38" s="170"/>
      <c r="P38" s="170"/>
      <c r="Q38" s="170"/>
      <c r="R38" s="170"/>
      <c r="S38" s="170"/>
      <c r="T38" s="171"/>
      <c r="U38" s="173"/>
      <c r="V38" s="173"/>
      <c r="W38" s="72"/>
      <c r="X38" s="24"/>
      <c r="Y38" s="283" t="str">
        <f>IF(全国標準卸価格表!Y38="","",全国標準卸価格表!Y38)</f>
        <v/>
      </c>
      <c r="Z38" s="159">
        <f>IF(全国標準卸価格表!Z38="","",全国標準卸価格表!Z38)</f>
        <v>70</v>
      </c>
      <c r="AA38" s="102" t="str">
        <f>IF(全国標準卸価格表!AA38="","",全国標準卸価格表!AA38)</f>
        <v>215/70R16 100Q</v>
      </c>
      <c r="AB38" s="253" t="str">
        <f>IF(全国標準卸価格表!AB38="","",全国標準卸価格表!AB38)</f>
        <v>05509362</v>
      </c>
      <c r="AC38" s="129">
        <f>IF(全国標準卸価格表!AC38="","",ROUND(地区標準卸価格表!AC38*入力!$I$47%,-入力!$I$40))</f>
        <v>25700</v>
      </c>
      <c r="AD38" s="129" t="str">
        <f>IF(全国標準卸価格表!AD38="","",全国標準卸価格表!AD38)</f>
        <v/>
      </c>
      <c r="AE38" s="218" t="str">
        <f>IF(全国標準卸価格表!AE38="","",全国標準卸価格表!AE38)</f>
        <v/>
      </c>
      <c r="AF38" s="42"/>
      <c r="AG38" s="310" t="str">
        <f>IF(全国標準卸価格表!AG38="","",全国標準卸価格表!AG38)</f>
        <v/>
      </c>
      <c r="AH38" s="177" t="str">
        <f>IF(全国標準卸価格表!AH38="","",全国標準卸価格表!AH38)</f>
        <v/>
      </c>
      <c r="AI38" s="103" t="str">
        <f>IF(全国標準卸価格表!AI38="","",全国標準卸価格表!AI38)</f>
        <v>165/80R13 94/93N</v>
      </c>
      <c r="AJ38" s="518" t="str">
        <f>IF(全国標準卸価格表!AJ38="","",全国標準卸価格表!AJ38)</f>
        <v>10A09845</v>
      </c>
      <c r="AK38" s="172">
        <f>IF(全国標準卸価格表!AK38="","",ROUND(地区標準卸価格表!AK38*入力!$I$48%,-入力!$I$40))</f>
        <v>18400</v>
      </c>
      <c r="AL38" s="172" t="str">
        <f>IF(全国標準卸価格表!AL38="","",全国標準卸価格表!AL38)</f>
        <v/>
      </c>
      <c r="AM38" s="213" t="str">
        <f>IF(全国標準卸価格表!AM38="","",全国標準卸価格表!AM38)</f>
        <v/>
      </c>
      <c r="AN38" s="35"/>
      <c r="AO38" s="35"/>
      <c r="AP38" s="35"/>
      <c r="AQ38" s="35"/>
      <c r="AR38" s="35"/>
      <c r="AS38" s="77"/>
    </row>
    <row r="39" spans="1:45" ht="26.1" customHeight="1">
      <c r="A39" s="221" t="str">
        <f>IF(全国標準卸価格表!A39="","",全国標準卸価格表!A39)</f>
        <v/>
      </c>
      <c r="B39" s="144" t="str">
        <f>IF(全国標準卸価格表!B39="","",全国標準卸価格表!B39)</f>
        <v/>
      </c>
      <c r="C39" s="103" t="str">
        <f>IF(全国標準卸価格表!C39="","",全国標準卸価格表!C39)</f>
        <v>215/50R17 91Q</v>
      </c>
      <c r="D39" s="257" t="str">
        <f>IF(全国標準卸価格表!D39="","",全国標準卸価格表!D39)</f>
        <v>05539846</v>
      </c>
      <c r="E39" s="424">
        <f>IF(全国標準卸価格表!E39="","",ROUND(地区標準卸価格表!E39*入力!$I$45%,-入力!$I$40))</f>
        <v>51300</v>
      </c>
      <c r="F39" s="354" t="str">
        <f>IF(全国標準卸価格表!F39="","",全国標準卸価格表!F39)</f>
        <v/>
      </c>
      <c r="G39" s="117" t="str">
        <f>IF(全国標準卸価格表!G39="","",全国標準卸価格表!G39)</f>
        <v/>
      </c>
      <c r="H39" s="188" t="str">
        <f>IF(全国標準卸価格表!H39="","",全国標準卸価格表!H39)</f>
        <v>05539708</v>
      </c>
      <c r="I39" s="496">
        <f>IF(全国標準卸価格表!I39="","",ROUND(地区標準卸価格表!I39*入力!$I$46%,-入力!$I$40))</f>
        <v>50200</v>
      </c>
      <c r="J39" s="96" t="str">
        <f>IF(全国標準卸価格表!J39="","",全国標準卸価格表!J39)</f>
        <v/>
      </c>
      <c r="K39" s="213" t="str">
        <f>IF(全国標準卸価格表!K39="","",全国標準卸価格表!K39)</f>
        <v>★</v>
      </c>
      <c r="L39" s="49"/>
      <c r="M39" s="86"/>
      <c r="N39" s="24"/>
      <c r="O39" s="170"/>
      <c r="P39" s="170"/>
      <c r="Q39" s="170"/>
      <c r="R39" s="170"/>
      <c r="S39" s="170"/>
      <c r="T39" s="171"/>
      <c r="U39" s="173"/>
      <c r="V39" s="173"/>
      <c r="W39" s="172"/>
      <c r="X39" s="24"/>
      <c r="Y39" s="283" t="str">
        <f>IF(全国標準卸価格表!Y39="","",全国標準卸価格表!Y39)</f>
        <v/>
      </c>
      <c r="Z39" s="163" t="str">
        <f>IF(全国標準卸価格表!Z39="","",全国標準卸価格表!Z39)</f>
        <v/>
      </c>
      <c r="AA39" s="103" t="str">
        <f>IF(全国標準卸価格表!AA39="","",全国標準卸価格表!AA39)</f>
        <v>225/70R16 103Q</v>
      </c>
      <c r="AB39" s="254" t="str">
        <f>IF(全国標準卸価格表!AB39="","",全国標準卸価格表!AB39)</f>
        <v>05509364</v>
      </c>
      <c r="AC39" s="131">
        <f>IF(全国標準卸価格表!AC39="","",ROUND(地区標準卸価格表!AC39*入力!$I$47%,-入力!$I$40))</f>
        <v>27400</v>
      </c>
      <c r="AD39" s="131" t="str">
        <f>IF(全国標準卸価格表!AD39="","",全国標準卸価格表!AD39)</f>
        <v/>
      </c>
      <c r="AE39" s="216" t="str">
        <f>IF(全国標準卸価格表!AE39="","",全国標準卸価格表!AE39)</f>
        <v/>
      </c>
      <c r="AF39" s="39"/>
      <c r="AG39" s="310" t="str">
        <f>IF(全国標準卸価格表!AG39="","",全国標準卸価格表!AG39)</f>
        <v/>
      </c>
      <c r="AH39" s="175" t="str">
        <f>IF(全国標準卸価格表!AH39="","",全国標準卸価格表!AH39)</f>
        <v/>
      </c>
      <c r="AI39" s="101" t="str">
        <f>IF(全国標準卸価格表!AI39="","",全国標準卸価格表!AI39)</f>
        <v>175/80R13 97/95N</v>
      </c>
      <c r="AJ39" s="514" t="str">
        <f>IF(全国標準卸価格表!AJ39="","",全国標準卸価格表!AJ39)</f>
        <v>10A09850</v>
      </c>
      <c r="AK39" s="191">
        <f>IF(全国標準卸価格表!AK39="","",ROUND(地区標準卸価格表!AK39*入力!$I$48%,-入力!$I$40))</f>
        <v>20700</v>
      </c>
      <c r="AL39" s="191" t="str">
        <f>IF(全国標準卸価格表!AL39="","",全国標準卸価格表!AL39)</f>
        <v/>
      </c>
      <c r="AM39" s="217" t="str">
        <f>IF(全国標準卸価格表!AM39="","",全国標準卸価格表!AM39)</f>
        <v/>
      </c>
      <c r="AN39" s="35"/>
      <c r="AO39" s="35"/>
      <c r="AP39" s="35"/>
      <c r="AQ39" s="35"/>
      <c r="AR39" s="35"/>
      <c r="AS39" s="77"/>
    </row>
    <row r="40" spans="1:45" ht="26.1" customHeight="1">
      <c r="A40" s="221" t="str">
        <f>IF(全国標準卸価格表!A40="","",全国標準卸価格表!A40)</f>
        <v/>
      </c>
      <c r="B40" s="144" t="str">
        <f>IF(全国標準卸価格表!B40="","",全国標準卸価格表!B40)</f>
        <v/>
      </c>
      <c r="C40" s="101" t="str">
        <f>IF(全国標準卸価格表!C40="","",全国標準卸価格表!C40)</f>
        <v>225/50R17 94Q</v>
      </c>
      <c r="D40" s="350" t="str">
        <f>IF(全国標準卸価格表!D40="","",全国標準卸価格表!D40)</f>
        <v>05539847</v>
      </c>
      <c r="E40" s="429">
        <f>IF(全国標準卸価格表!E40="","",ROUND(地区標準卸価格表!E40*入力!$I$45%,-入力!$I$40))</f>
        <v>54200</v>
      </c>
      <c r="F40" s="393" t="str">
        <f>IF(全国標準卸価格表!F40="","",全国標準卸価格表!F40)</f>
        <v/>
      </c>
      <c r="G40" s="115" t="str">
        <f>IF(全国標準卸価格表!G40="","",全国標準卸価格表!G40)</f>
        <v/>
      </c>
      <c r="H40" s="189" t="str">
        <f>IF(全国標準卸価格表!H40="","",全国標準卸価格表!H40)</f>
        <v/>
      </c>
      <c r="I40" s="425" t="str">
        <f>IF(全国標準卸価格表!I40="","",ROUND(地区標準卸価格表!I40*入力!$I$46%,-入力!$I$40))</f>
        <v/>
      </c>
      <c r="J40" s="133" t="str">
        <f>IF(全国標準卸価格表!J40="","",全国標準卸価格表!J40)</f>
        <v/>
      </c>
      <c r="K40" s="217" t="str">
        <f>IF(全国標準卸価格表!K40="","",全国標準卸価格表!K40)</f>
        <v/>
      </c>
      <c r="L40" s="49"/>
      <c r="M40" s="86"/>
      <c r="N40" s="24"/>
      <c r="O40" s="24"/>
      <c r="P40" s="24"/>
      <c r="Q40" s="24"/>
      <c r="R40" s="24"/>
      <c r="S40" s="24"/>
      <c r="T40" s="24"/>
      <c r="U40" s="87"/>
      <c r="V40" s="87"/>
      <c r="W40" s="72"/>
      <c r="X40" s="24"/>
      <c r="Y40" s="283" t="str">
        <f>IF(全国標準卸価格表!Y40="","",全国標準卸価格表!Y40)</f>
        <v/>
      </c>
      <c r="Z40" s="163" t="str">
        <f>IF(全国標準卸価格表!Z40="","",全国標準卸価格表!Z40)</f>
        <v/>
      </c>
      <c r="AA40" s="103" t="str">
        <f>IF(全国標準卸価格表!AA40="","",全国標準卸価格表!AA40)</f>
        <v>235/70R16 106Q</v>
      </c>
      <c r="AB40" s="254" t="str">
        <f>IF(全国標準卸価格表!AB40="","",全国標準卸価格表!AB40)</f>
        <v>05509366</v>
      </c>
      <c r="AC40" s="131">
        <f>IF(全国標準卸価格表!AC40="","",ROUND(地区標準卸価格表!AC40*入力!$I$47%,-入力!$I$40))</f>
        <v>29500</v>
      </c>
      <c r="AD40" s="131" t="str">
        <f>IF(全国標準卸価格表!AD40="","",全国標準卸価格表!AD40)</f>
        <v/>
      </c>
      <c r="AE40" s="216" t="str">
        <f>IF(全国標準卸価格表!AE40="","",全国標準卸価格表!AE40)</f>
        <v/>
      </c>
      <c r="AF40" s="39"/>
      <c r="AG40" s="316">
        <f>IF(全国標準卸価格表!AG40="","",全国標準卸価格表!AG40)</f>
        <v>12.5</v>
      </c>
      <c r="AH40" s="140">
        <f>IF(全国標準卸価格表!AH40="","",全国標準卸価格表!AH40)</f>
        <v>50</v>
      </c>
      <c r="AI40" s="104" t="str">
        <f>IF(全国標準卸価格表!AI40="","",全国標準卸価格表!AI40)</f>
        <v>225/50R12.5 98L</v>
      </c>
      <c r="AJ40" s="521" t="str">
        <f>IF(全国標準卸価格表!AJ40="","",全国標準卸価格表!AJ40)</f>
        <v>10A09780</v>
      </c>
      <c r="AK40" s="202">
        <f>IF(全国標準卸価格表!AK40="","",ROUND(地区標準卸価格表!AK40*入力!$I$48%,-入力!$I$40))</f>
        <v>23300</v>
      </c>
      <c r="AL40" s="202" t="str">
        <f>IF(全国標準卸価格表!AL40="","",全国標準卸価格表!AL40)</f>
        <v/>
      </c>
      <c r="AM40" s="324" t="str">
        <f>IF(全国標準卸価格表!AM40="","",全国標準卸価格表!AM40)</f>
        <v/>
      </c>
      <c r="AN40" s="35"/>
      <c r="AO40" s="35"/>
      <c r="AP40" s="35"/>
      <c r="AQ40" s="44"/>
      <c r="AR40" s="35"/>
      <c r="AS40" s="77"/>
    </row>
    <row r="41" spans="1:45" ht="26.1" customHeight="1">
      <c r="A41" s="221" t="str">
        <f>IF(全国標準卸価格表!A41="","",全国標準卸価格表!A41)</f>
        <v/>
      </c>
      <c r="B41" s="142">
        <f>IF(全国標準卸価格表!B41="","",全国標準卸価格表!B41)</f>
        <v>55</v>
      </c>
      <c r="C41" s="102" t="s">
        <v>372</v>
      </c>
      <c r="D41" s="253" t="str">
        <f>IF(全国標準卸価格表!D41="","",全国標準卸価格表!D41)</f>
        <v>05539875</v>
      </c>
      <c r="E41" s="427">
        <f>IF(全国標準卸価格表!E41="","",ROUND(地区標準卸価格表!E41*入力!$I$45%,-入力!$I$40))</f>
        <v>47800</v>
      </c>
      <c r="F41" s="394" t="s">
        <v>89</v>
      </c>
      <c r="G41" s="113" t="str">
        <f>IF(全国標準卸価格表!G41="","",全国標準卸価格表!G41)</f>
        <v/>
      </c>
      <c r="H41" s="197" t="str">
        <f>IF(全国標準卸価格表!H41="","",全国標準卸価格表!H41)</f>
        <v/>
      </c>
      <c r="I41" s="426" t="str">
        <f>IF(全国標準卸価格表!I41="","",ROUND(地区標準卸価格表!I41*入力!$I$46%,-入力!$I$40))</f>
        <v/>
      </c>
      <c r="J41" s="130" t="str">
        <f>IF(全国標準卸価格表!J41="","",全国標準卸価格表!J41)</f>
        <v/>
      </c>
      <c r="K41" s="214" t="str">
        <f>IF(全国標準卸価格表!K41="","",全国標準卸価格表!K41)</f>
        <v/>
      </c>
      <c r="L41" s="49"/>
      <c r="M41" s="24"/>
      <c r="N41" s="24"/>
      <c r="O41" s="24"/>
      <c r="P41" s="24"/>
      <c r="Q41" s="24"/>
      <c r="R41" s="24"/>
      <c r="S41" s="24"/>
      <c r="T41" s="24"/>
      <c r="U41" s="87"/>
      <c r="V41" s="87"/>
      <c r="W41" s="72"/>
      <c r="X41" s="24"/>
      <c r="Y41" s="283" t="str">
        <f>IF(全国標準卸価格表!Y41="","",全国標準卸価格表!Y41)</f>
        <v/>
      </c>
      <c r="Z41" s="163" t="str">
        <f>IF(全国標準卸価格表!Z41="","",全国標準卸価格表!Z41)</f>
        <v/>
      </c>
      <c r="AA41" s="103" t="str">
        <f>IF(全国標準卸価格表!AA41="","",全国標準卸価格表!AA41)</f>
        <v>245/70R16 107Q</v>
      </c>
      <c r="AB41" s="254" t="str">
        <f>IF(全国標準卸価格表!AB41="","",全国標準卸価格表!AB41)</f>
        <v>05509368</v>
      </c>
      <c r="AC41" s="131">
        <f>IF(全国標準卸価格表!AC41="","",ROUND(地区標準卸価格表!AC41*入力!$I$47%,-入力!$I$40))</f>
        <v>31700</v>
      </c>
      <c r="AD41" s="131" t="str">
        <f>IF(全国標準卸価格表!AD41="","",全国標準卸価格表!AD41)</f>
        <v/>
      </c>
      <c r="AE41" s="216" t="str">
        <f>IF(全国標準卸価格表!AE41="","",全国標準卸価格表!AE41)</f>
        <v/>
      </c>
      <c r="AF41" s="39"/>
      <c r="AG41" s="307">
        <f>IF(全国標準卸価格表!AG41="","",全国標準卸価格表!AG41)</f>
        <v>12</v>
      </c>
      <c r="AH41" s="142">
        <f>IF(全国標準卸価格表!AH41="","",全国標準卸価格表!AH41)</f>
        <v>80</v>
      </c>
      <c r="AI41" s="102" t="str">
        <f>IF(全国標準卸価格表!AI41="","",全国標準卸価格表!AI41)</f>
        <v>145/80R12 80/78N</v>
      </c>
      <c r="AJ41" s="517" t="str">
        <f>IF(全国標準卸価格表!AJ41="","",全国標準卸価格表!AJ41)</f>
        <v>10A09800</v>
      </c>
      <c r="AK41" s="193">
        <f>IF(全国標準卸価格表!AK41="","",ROUND(地区標準卸価格表!AK41*入力!$I$48%,-入力!$I$40))</f>
        <v>10600</v>
      </c>
      <c r="AL41" s="193" t="str">
        <f>IF(全国標準卸価格表!AL41="","",全国標準卸価格表!AL41)</f>
        <v/>
      </c>
      <c r="AM41" s="214" t="str">
        <f>IF(全国標準卸価格表!AM41="","",全国標準卸価格表!AM41)</f>
        <v/>
      </c>
      <c r="AN41" s="35"/>
      <c r="AO41" s="35"/>
      <c r="AP41" s="35"/>
      <c r="AQ41" s="35"/>
      <c r="AR41" s="35"/>
      <c r="AS41" s="77"/>
    </row>
    <row r="42" spans="1:45" ht="26.1" customHeight="1">
      <c r="A42" s="221" t="str">
        <f>IF(全国標準卸価格表!A42="","",全国標準卸価格表!A42)</f>
        <v/>
      </c>
      <c r="B42" s="144" t="str">
        <f>IF(全国標準卸価格表!B42="","",全国標準卸価格表!B42)</f>
        <v/>
      </c>
      <c r="C42" s="103" t="str">
        <f>IF(全国標準卸価格表!C42="","",全国標準卸価格表!C42)</f>
        <v>215/55R17 94Q</v>
      </c>
      <c r="D42" s="257" t="str">
        <f>IF(全国標準卸価格表!D42="","",全国標準卸価格表!D42)</f>
        <v>05539843</v>
      </c>
      <c r="E42" s="424">
        <f>IF(全国標準卸価格表!E42="","",ROUND(地区標準卸価格表!E42*入力!$I$45%,-入力!$I$40))</f>
        <v>49600</v>
      </c>
      <c r="F42" s="354" t="str">
        <f>IF(全国標準卸価格表!F42="","",全国標準卸価格表!F42)</f>
        <v/>
      </c>
      <c r="G42" s="117" t="str">
        <f>IF(全国標準卸価格表!G42="","",全国標準卸価格表!G42)</f>
        <v/>
      </c>
      <c r="H42" s="188" t="str">
        <f>IF(全国標準卸価格表!H42="","",全国標準卸価格表!H42)</f>
        <v>05539702</v>
      </c>
      <c r="I42" s="424">
        <f>IF(全国標準卸価格表!I42="","",ROUND(地区標準卸価格表!I42*入力!$I$46%,-入力!$I$40))</f>
        <v>48300</v>
      </c>
      <c r="J42" s="354" t="str">
        <f>IF(全国標準卸価格表!J42="","",全国標準卸価格表!J42)</f>
        <v/>
      </c>
      <c r="K42" s="213" t="str">
        <f>IF(全国標準卸価格表!K42="","",全国標準卸価格表!K42)</f>
        <v>★</v>
      </c>
      <c r="L42" s="49"/>
      <c r="M42" s="24"/>
      <c r="N42" s="24"/>
      <c r="O42" s="24"/>
      <c r="P42" s="24"/>
      <c r="Q42" s="24"/>
      <c r="R42" s="24"/>
      <c r="S42" s="24"/>
      <c r="T42" s="24"/>
      <c r="U42" s="87"/>
      <c r="V42" s="87"/>
      <c r="W42" s="72"/>
      <c r="X42" s="24"/>
      <c r="Y42" s="283" t="str">
        <f>IF(全国標準卸価格表!Y42="","",全国標準卸価格表!Y42)</f>
        <v/>
      </c>
      <c r="Z42" s="163" t="str">
        <f>IF(全国標準卸価格表!Z42="","",全国標準卸価格表!Z42)</f>
        <v/>
      </c>
      <c r="AA42" s="103" t="str">
        <f>IF(全国標準卸価格表!AA42="","",全国標準卸価格表!AA42)</f>
        <v>265/70R16 112Q</v>
      </c>
      <c r="AB42" s="254" t="str">
        <f>IF(全国標準卸価格表!AB42="","",全国標準卸価格表!AB42)</f>
        <v>05509370</v>
      </c>
      <c r="AC42" s="131">
        <f>IF(全国標準卸価格表!AC42="","",ROUND(地区標準卸価格表!AC42*入力!$I$47%,-入力!$I$40))</f>
        <v>32600</v>
      </c>
      <c r="AD42" s="131" t="str">
        <f>IF(全国標準卸価格表!AD42="","",全国標準卸価格表!AD42)</f>
        <v/>
      </c>
      <c r="AE42" s="216" t="str">
        <f>IF(全国標準卸価格表!AE42="","",全国標準卸価格表!AE42)</f>
        <v/>
      </c>
      <c r="AF42" s="39"/>
      <c r="AG42" s="309" t="str">
        <f>IF(全国標準卸価格表!AG42="","",全国標準卸価格表!AG42)</f>
        <v/>
      </c>
      <c r="AH42" s="157" t="str">
        <f>IF(全国標準卸価格表!AH42="","",全国標準卸価格表!AH42)</f>
        <v/>
      </c>
      <c r="AI42" s="103" t="str">
        <f>IF(全国標準卸価格表!AI42="","",全国標準卸価格表!AI42)</f>
        <v>145/80R12 86/84N</v>
      </c>
      <c r="AJ42" s="518" t="str">
        <f>IF(全国標準卸価格表!AJ42="","",全国標準卸価格表!AJ42)</f>
        <v>10A09805</v>
      </c>
      <c r="AK42" s="172">
        <f>IF(全国標準卸価格表!AK42="","",ROUND(地区標準卸価格表!AK42*入力!$I$48%,-入力!$I$40))</f>
        <v>13400</v>
      </c>
      <c r="AL42" s="172" t="str">
        <f>IF(全国標準卸価格表!AL42="","",全国標準卸価格表!AL42)</f>
        <v/>
      </c>
      <c r="AM42" s="213" t="str">
        <f>IF(全国標準卸価格表!AM42="","",全国標準卸価格表!AM42)</f>
        <v/>
      </c>
      <c r="AN42" s="35"/>
      <c r="AO42" s="35"/>
      <c r="AP42" s="35"/>
      <c r="AQ42" s="35"/>
      <c r="AR42" s="35"/>
      <c r="AS42" s="77"/>
    </row>
    <row r="43" spans="1:45" ht="26.1" customHeight="1">
      <c r="A43" s="221" t="str">
        <f>IF(全国標準卸価格表!A43="","",全国標準卸価格表!A43)</f>
        <v/>
      </c>
      <c r="B43" s="145" t="str">
        <f>IF(全国標準卸価格表!B43="","",全国標準卸価格表!B43)</f>
        <v/>
      </c>
      <c r="C43" s="101" t="str">
        <f>IF(全国標準卸価格表!C43="","",全国標準卸価格表!C43)</f>
        <v>225/55R17 97Q</v>
      </c>
      <c r="D43" s="350" t="str">
        <f>IF(全国標準卸価格表!D43="","",全国標準卸価格表!D43)</f>
        <v>05539844</v>
      </c>
      <c r="E43" s="429">
        <f>IF(全国標準卸価格表!E43="","",ROUND(地区標準卸価格表!E43*入力!$I$45%,-入力!$I$40))</f>
        <v>51800</v>
      </c>
      <c r="F43" s="393" t="str">
        <f>IF(全国標準卸価格表!F43="","",全国標準卸価格表!F43)</f>
        <v/>
      </c>
      <c r="G43" s="396" t="str">
        <f>IF(全国標準卸価格表!G43="","",全国標準卸価格表!G43)</f>
        <v/>
      </c>
      <c r="H43" s="189" t="str">
        <f>IF(全国標準卸価格表!H43="","",全国標準卸価格表!H43)</f>
        <v>05539704</v>
      </c>
      <c r="I43" s="429">
        <f>IF(全国標準卸価格表!I43="","",ROUND(地区標準卸価格表!I43*入力!$I$46%,-入力!$I$40))</f>
        <v>50400</v>
      </c>
      <c r="J43" s="393" t="str">
        <f>IF(全国標準卸価格表!J43="","",全国標準卸価格表!J43)</f>
        <v/>
      </c>
      <c r="K43" s="217" t="str">
        <f>IF(全国標準卸価格表!K43="","",全国標準卸価格表!K43)</f>
        <v>★</v>
      </c>
      <c r="L43" s="49"/>
      <c r="M43" s="24"/>
      <c r="N43" s="24"/>
      <c r="O43" s="24"/>
      <c r="P43" s="24"/>
      <c r="Q43" s="24"/>
      <c r="R43" s="24"/>
      <c r="S43" s="24"/>
      <c r="T43" s="24"/>
      <c r="U43" s="87"/>
      <c r="V43" s="87"/>
      <c r="W43" s="72"/>
      <c r="X43" s="24"/>
      <c r="Y43" s="283" t="str">
        <f>IF(全国標準卸価格表!Y43="","",全国標準卸価格表!Y43)</f>
        <v/>
      </c>
      <c r="Z43" s="164" t="str">
        <f>IF(全国標準卸価格表!Z43="","",全国標準卸価格表!Z43)</f>
        <v/>
      </c>
      <c r="AA43" s="101" t="str">
        <f>IF(全国標準卸価格表!AA43="","",全国標準卸価格表!AA43)</f>
        <v>275/70R16 114Q</v>
      </c>
      <c r="AB43" s="255" t="str">
        <f>IF(全国標準卸価格表!AB43="","",全国標準卸価格表!AB43)</f>
        <v>05509374</v>
      </c>
      <c r="AC43" s="132">
        <f>IF(全国標準卸価格表!AC43="","",ROUND(地区標準卸価格表!AC43*入力!$I$47%,-入力!$I$40))</f>
        <v>34700</v>
      </c>
      <c r="AD43" s="132" t="str">
        <f>IF(全国標準卸価格表!AD43="","",全国標準卸価格表!AD43)</f>
        <v/>
      </c>
      <c r="AE43" s="219" t="str">
        <f>IF(全国標準卸価格表!AE43="","",全国標準卸価格表!AE43)</f>
        <v/>
      </c>
      <c r="AF43" s="39"/>
      <c r="AG43" s="309" t="str">
        <f>IF(全国標準卸価格表!AG43="","",全国標準卸価格表!AG43)</f>
        <v/>
      </c>
      <c r="AH43" s="177" t="str">
        <f>IF(全国標準卸価格表!AH43="","",全国標準卸価格表!AH43)</f>
        <v/>
      </c>
      <c r="AI43" s="103" t="str">
        <f>IF(全国標準卸価格表!AI43="","",全国標準卸価格表!AI43)</f>
        <v>155/80R12 83/81N</v>
      </c>
      <c r="AJ43" s="518" t="str">
        <f>IF(全国標準卸価格表!AJ43="","",全国標準卸価格表!AJ43)</f>
        <v>10A09810</v>
      </c>
      <c r="AK43" s="172">
        <f>IF(全国標準卸価格表!AK43="","",ROUND(地区標準卸価格表!AK43*入力!$I$48%,-入力!$I$40))</f>
        <v>15200</v>
      </c>
      <c r="AL43" s="172" t="str">
        <f>IF(全国標準卸価格表!AL43="","",全国標準卸価格表!AL43)</f>
        <v/>
      </c>
      <c r="AM43" s="213" t="str">
        <f>IF(全国標準卸価格表!AM43="","",全国標準卸価格表!AM43)</f>
        <v/>
      </c>
      <c r="AN43" s="35"/>
      <c r="AO43" s="35"/>
      <c r="AP43" s="35"/>
      <c r="AQ43" s="35"/>
      <c r="AR43" s="35"/>
      <c r="AS43" s="77"/>
    </row>
    <row r="44" spans="1:45" ht="26.1" customHeight="1" thickBot="1">
      <c r="A44" s="221" t="str">
        <f>IF(全国標準卸価格表!A44="","",全国標準卸価格表!A44)</f>
        <v/>
      </c>
      <c r="B44" s="142">
        <f>IF(全国標準卸価格表!B44="","",全国標準卸価格表!B44)</f>
        <v>60</v>
      </c>
      <c r="C44" s="102" t="str">
        <f>IF(全国標準卸価格表!C44="","",全国標準卸価格表!C44)</f>
        <v>195/60R17 90Q</v>
      </c>
      <c r="D44" s="351" t="str">
        <f>IF(全国標準卸価格表!D44="","",全国標準卸価格表!D44)</f>
        <v>05539839</v>
      </c>
      <c r="E44" s="424">
        <f>IF(全国標準卸価格表!E44="","",ROUND(地区標準卸価格表!E44*入力!$I$45%,-入力!$I$40))</f>
        <v>38400</v>
      </c>
      <c r="F44" s="394" t="str">
        <f>IF(全国標準卸価格表!F44="","",全国標準卸価格表!F44)</f>
        <v/>
      </c>
      <c r="G44" s="397" t="str">
        <f>IF(全国標準卸価格表!G44="","",全国標準卸価格表!G44)</f>
        <v/>
      </c>
      <c r="H44" s="188" t="str">
        <f>IF(全国標準卸価格表!H44="","",全国標準卸価格表!H44)</f>
        <v>05539695</v>
      </c>
      <c r="I44" s="424">
        <f>IF(全国標準卸価格表!I44="","",ROUND(地区標準卸価格表!I44*入力!$I$46%,-入力!$I$40))</f>
        <v>37300</v>
      </c>
      <c r="J44" s="354" t="str">
        <f>IF(全国標準卸価格表!J44="","",全国標準卸価格表!J44)</f>
        <v/>
      </c>
      <c r="K44" s="213" t="str">
        <f>IF(全国標準卸価格表!K44="","",全国標準卸価格表!K44)</f>
        <v>★</v>
      </c>
      <c r="L44" s="49"/>
      <c r="M44" s="24"/>
      <c r="N44" s="77"/>
      <c r="O44" s="75"/>
      <c r="P44" s="75"/>
      <c r="Q44" s="75"/>
      <c r="R44" s="75"/>
      <c r="S44" s="75"/>
      <c r="T44" s="76"/>
      <c r="U44" s="65"/>
      <c r="V44" s="65"/>
      <c r="W44" s="65"/>
      <c r="X44" s="24"/>
      <c r="Y44" s="284" t="str">
        <f>IF(全国標準卸価格表!Y44="","",全国標準卸価格表!Y44)</f>
        <v/>
      </c>
      <c r="Z44" s="159">
        <f>IF(全国標準卸価格表!Z44="","",全国標準卸価格表!Z44)</f>
        <v>80</v>
      </c>
      <c r="AA44" s="100" t="str">
        <f>IF(全国標準卸価格表!AA44="","",全国標準卸価格表!AA44)</f>
        <v>175/80R16 91Q</v>
      </c>
      <c r="AB44" s="256" t="str">
        <f>IF(全国標準卸価格表!AB44="","",全国標準卸価格表!AB44)</f>
        <v>05509356</v>
      </c>
      <c r="AC44" s="138">
        <f>IF(全国標準卸価格表!AC44="","",ROUND(地区標準卸価格表!AC44*入力!$I$47%,-入力!$I$40))</f>
        <v>20500</v>
      </c>
      <c r="AD44" s="138" t="str">
        <f>IF(全国標準卸価格表!AD44="","",全国標準卸価格表!AD44)</f>
        <v/>
      </c>
      <c r="AE44" s="488" t="str">
        <f>IF(全国標準卸価格表!AE44="","",全国標準卸価格表!AE44)</f>
        <v/>
      </c>
      <c r="AF44" s="39"/>
      <c r="AG44" s="317" t="str">
        <f>IF(全国標準卸価格表!AG44="","",全国標準卸価格表!AG44)</f>
        <v/>
      </c>
      <c r="AH44" s="327" t="str">
        <f>IF(全国標準卸価格表!AH44="","",全国標準卸価格表!AH44)</f>
        <v/>
      </c>
      <c r="AI44" s="250" t="str">
        <f>IF(全国標準卸価格表!AI44="","",全国標準卸価格表!AI44)</f>
        <v>155/80R12 88/87N</v>
      </c>
      <c r="AJ44" s="513" t="str">
        <f>IF(全国標準卸価格表!AJ44="","",全国標準卸価格表!AJ44)</f>
        <v>10A09815</v>
      </c>
      <c r="AK44" s="325">
        <f>IF(全国標準卸価格表!AK44="","",ROUND(地区標準卸価格表!AK44*入力!$I$48%,-入力!$I$40))</f>
        <v>16200</v>
      </c>
      <c r="AL44" s="325" t="str">
        <f>IF(全国標準卸価格表!AL44="","",全国標準卸価格表!AL44)</f>
        <v/>
      </c>
      <c r="AM44" s="326" t="str">
        <f>IF(全国標準卸価格表!AM44="","",全国標準卸価格表!AM44)</f>
        <v/>
      </c>
      <c r="AN44" s="35"/>
      <c r="AO44" s="35"/>
      <c r="AP44" s="35"/>
      <c r="AQ44" s="44"/>
      <c r="AR44" s="44"/>
      <c r="AS44" s="77"/>
    </row>
    <row r="45" spans="1:45" ht="26.1" customHeight="1">
      <c r="A45" s="222" t="str">
        <f>IF(全国標準卸価格表!A45="","",全国標準卸価格表!A45)</f>
        <v/>
      </c>
      <c r="B45" s="141" t="str">
        <f>IF(全国標準卸価格表!B45="","",全国標準卸価格表!B45)</f>
        <v/>
      </c>
      <c r="C45" s="103" t="str">
        <f>IF(全国標準卸価格表!C45="","",全国標準卸価格表!C45)</f>
        <v>215/60R17 96Q</v>
      </c>
      <c r="D45" s="257" t="str">
        <f>IF(全国標準卸価格表!D45="","",全国標準卸価格表!D45)</f>
        <v>05539840</v>
      </c>
      <c r="E45" s="424">
        <f>IF(全国標準卸価格表!E45="","",ROUND(地区標準卸価格表!E45*入力!$I$45%,-入力!$I$40))</f>
        <v>38300</v>
      </c>
      <c r="F45" s="354" t="str">
        <f>IF(全国標準卸価格表!F45="","",全国標準卸価格表!F45)</f>
        <v/>
      </c>
      <c r="G45" s="395" t="str">
        <f>IF(全国標準卸価格表!G45="","",全国標準卸価格表!G45)</f>
        <v/>
      </c>
      <c r="H45" s="188" t="str">
        <f>IF(全国標準卸価格表!H45="","",全国標準卸価格表!H45)</f>
        <v>05539696</v>
      </c>
      <c r="I45" s="424">
        <f>IF(全国標準卸価格表!I45="","",ROUND(地区標準卸価格表!I45*入力!$I$46%,-入力!$I$40))</f>
        <v>36800</v>
      </c>
      <c r="J45" s="354" t="str">
        <f>IF(全国標準卸価格表!J45="","",全国標準卸価格表!J45)</f>
        <v/>
      </c>
      <c r="K45" s="213" t="str">
        <f>IF(全国標準卸価格表!K45="","",全国標準卸価格表!K45)</f>
        <v>★</v>
      </c>
      <c r="L45" s="49"/>
      <c r="M45" s="24"/>
      <c r="N45" s="77"/>
      <c r="O45" s="75"/>
      <c r="P45" s="75"/>
      <c r="Q45" s="75"/>
      <c r="R45" s="75"/>
      <c r="S45" s="75"/>
      <c r="T45" s="76"/>
      <c r="U45" s="65"/>
      <c r="V45" s="65"/>
      <c r="W45" s="65"/>
      <c r="X45" s="24"/>
      <c r="Y45" s="274">
        <f>IF(全国標準卸価格表!Y45="","",全国標準卸価格表!Y45)</f>
        <v>15</v>
      </c>
      <c r="Z45" s="159">
        <f>IF(全国標準卸価格表!Z45="","",全国標準卸価格表!Z45)</f>
        <v>70</v>
      </c>
      <c r="AA45" s="102" t="str">
        <f>IF(全国標準卸価格表!AA45="","",全国標準卸価格表!AA45)</f>
        <v>205/70R15 96Q</v>
      </c>
      <c r="AB45" s="253" t="str">
        <f>IF(全国標準卸価格表!AB45="","",全国標準卸価格表!AB45)</f>
        <v>05509358</v>
      </c>
      <c r="AC45" s="123">
        <f>IF(全国標準卸価格表!AC45="","",ROUND(地区標準卸価格表!AC45*入力!$I$47%,-入力!$I$40))</f>
        <v>22900</v>
      </c>
      <c r="AD45" s="123" t="str">
        <f>IF(全国標準卸価格表!AD45="","",全国標準卸価格表!AD45)</f>
        <v/>
      </c>
      <c r="AE45" s="228" t="str">
        <f>IF(全国標準卸価格表!AE45="","",全国標準卸価格表!AE45)</f>
        <v/>
      </c>
      <c r="AF45" s="77"/>
      <c r="AG45" s="86"/>
      <c r="AH45" s="99"/>
      <c r="AI45" s="99"/>
      <c r="AJ45" s="99"/>
      <c r="AK45" s="99"/>
      <c r="AL45" s="99"/>
      <c r="AM45" s="173"/>
      <c r="AN45" s="35"/>
      <c r="AO45" s="35"/>
      <c r="AP45" s="35"/>
      <c r="AQ45" s="35"/>
      <c r="AR45" s="35"/>
      <c r="AS45" s="77"/>
    </row>
    <row r="46" spans="1:45" ht="26.1" customHeight="1">
      <c r="A46" s="221" t="str">
        <f>IF(全国標準卸価格表!A46="","",全国標準卸価格表!A46)</f>
        <v/>
      </c>
      <c r="B46" s="145" t="str">
        <f>IF(全国標準卸価格表!B46="","",全国標準卸価格表!B46)</f>
        <v/>
      </c>
      <c r="C46" s="101" t="str">
        <f>IF(全国標準卸価格表!C46="","",全国標準卸価格表!C46)</f>
        <v>225/60R17 99Q</v>
      </c>
      <c r="D46" s="350" t="str">
        <f>IF(全国標準卸価格表!D46="","",全国標準卸価格表!D46)</f>
        <v>05539841</v>
      </c>
      <c r="E46" s="429">
        <f>IF(全国標準卸価格表!E46="","",ROUND(地区標準卸価格表!E46*入力!$I$45%,-入力!$I$40))</f>
        <v>40000</v>
      </c>
      <c r="F46" s="393" t="str">
        <f>IF(全国標準卸価格表!F46="","",全国標準卸価格表!F46)</f>
        <v/>
      </c>
      <c r="G46" s="119" t="str">
        <f>IF(全国標準卸価格表!G46="","",全国標準卸価格表!G46)</f>
        <v/>
      </c>
      <c r="H46" s="189" t="str">
        <f>IF(全国標準卸価格表!H46="","",全国標準卸価格表!H46)</f>
        <v>05539698</v>
      </c>
      <c r="I46" s="429">
        <f>IF(全国標準卸価格表!I46="","",ROUND(地区標準卸価格表!I46*入力!$I$46%,-入力!$I$40))</f>
        <v>38200</v>
      </c>
      <c r="J46" s="393" t="str">
        <f>IF(全国標準卸価格表!J46="","",全国標準卸価格表!J46)</f>
        <v/>
      </c>
      <c r="K46" s="217" t="str">
        <f>IF(全国標準卸価格表!K46="","",全国標準卸価格表!K46)</f>
        <v>★</v>
      </c>
      <c r="L46" s="49"/>
      <c r="M46" s="24"/>
      <c r="N46" s="77"/>
      <c r="O46" s="75"/>
      <c r="P46" s="75"/>
      <c r="Q46" s="75"/>
      <c r="R46" s="75"/>
      <c r="S46" s="75"/>
      <c r="T46" s="76"/>
      <c r="U46" s="70"/>
      <c r="V46" s="70"/>
      <c r="W46" s="67"/>
      <c r="X46" s="24"/>
      <c r="Y46" s="285" t="str">
        <f>IF(全国標準卸価格表!Y46="","",全国標準卸価格表!Y46)</f>
        <v/>
      </c>
      <c r="Z46" s="164" t="str">
        <f>IF(全国標準卸価格表!Z46="","",全国標準卸価格表!Z46)</f>
        <v/>
      </c>
      <c r="AA46" s="101" t="str">
        <f>IF(全国標準卸価格表!AA46="","",全国標準卸価格表!AA46)</f>
        <v>265/70R15 112Q</v>
      </c>
      <c r="AB46" s="255" t="str">
        <f>IF(全国標準卸価格表!AB46="","",全国標準卸価格表!AB46)</f>
        <v>05509360</v>
      </c>
      <c r="AC46" s="132">
        <f>IF(全国標準卸価格表!AC46="","",ROUND(地区標準卸価格表!AC46*入力!$I$47%,-入力!$I$40))</f>
        <v>32100</v>
      </c>
      <c r="AD46" s="132" t="str">
        <f>IF(全国標準卸価格表!AD46="","",全国標準卸価格表!AD46)</f>
        <v/>
      </c>
      <c r="AE46" s="219" t="str">
        <f>IF(全国標準卸価格表!AE46="","",全国標準卸価格表!AE46)</f>
        <v/>
      </c>
      <c r="AF46" s="77"/>
      <c r="AG46" s="86"/>
      <c r="AH46" s="99"/>
      <c r="AI46" s="99"/>
      <c r="AJ46" s="99"/>
      <c r="AK46" s="99"/>
      <c r="AL46" s="99"/>
      <c r="AM46" s="99"/>
      <c r="AN46" s="35"/>
      <c r="AO46" s="35"/>
      <c r="AP46" s="35"/>
      <c r="AQ46" s="44"/>
      <c r="AR46" s="35"/>
      <c r="AS46" s="77"/>
    </row>
    <row r="47" spans="1:45" ht="26.1" customHeight="1">
      <c r="A47" s="223" t="str">
        <f>IF(全国標準卸価格表!A47="","",全国標準卸価格表!A47)</f>
        <v/>
      </c>
      <c r="B47" s="142">
        <f>IF(全国標準卸価格表!B47="","",全国標準卸価格表!B47)</f>
        <v>65</v>
      </c>
      <c r="C47" s="100" t="str">
        <f>IF(全国標準卸価格表!C47="","",全国標準卸価格表!C47)</f>
        <v>215/65R17 99Q</v>
      </c>
      <c r="D47" s="252" t="str">
        <f>IF(全国標準卸価格表!D47="","",全国標準卸価格表!D47)</f>
        <v/>
      </c>
      <c r="E47" s="430" t="str">
        <f>IF(全国標準卸価格表!E47="","",ROUND(地区標準卸価格表!E47*入力!$I$45%,-入力!$I$40))</f>
        <v/>
      </c>
      <c r="F47" s="398" t="str">
        <f>IF(全国標準卸価格表!F47="","",全国標準卸価格表!F47)</f>
        <v/>
      </c>
      <c r="G47" s="399" t="str">
        <f>IF(全国標準卸価格表!G47="","",全国標準卸価格表!G47)</f>
        <v/>
      </c>
      <c r="H47" s="188" t="str">
        <f>IF(全国標準卸価格表!H47="","",全国標準卸価格表!H47)</f>
        <v>05539699</v>
      </c>
      <c r="I47" s="430">
        <f>IF(全国標準卸価格表!I47="","",ROUND(地区標準卸価格表!I47*入力!$I$46%,-入力!$I$40))</f>
        <v>34800</v>
      </c>
      <c r="J47" s="398" t="str">
        <f>IF(全国標準卸価格表!J47="","",全国標準卸価格表!J47)</f>
        <v/>
      </c>
      <c r="K47" s="211" t="str">
        <f>IF(全国標準卸価格表!K47="","",全国標準卸価格表!K47)</f>
        <v/>
      </c>
      <c r="L47" s="49"/>
      <c r="M47" s="24"/>
      <c r="N47" s="77"/>
      <c r="O47" s="75"/>
      <c r="P47" s="75"/>
      <c r="Q47" s="75"/>
      <c r="R47" s="75"/>
      <c r="S47" s="75"/>
      <c r="T47" s="76"/>
      <c r="U47" s="68"/>
      <c r="V47" s="68"/>
      <c r="W47" s="68"/>
      <c r="X47" s="24"/>
      <c r="Y47" s="285" t="str">
        <f>IF(全国標準卸価格表!Y47="","",全国標準卸価格表!Y47)</f>
        <v/>
      </c>
      <c r="Z47" s="159">
        <f>IF(全国標準卸価格表!Z47="","",全国標準卸価格表!Z47)</f>
        <v>80</v>
      </c>
      <c r="AA47" s="102" t="str">
        <f>IF(全国標準卸価格表!AA47="","",全国標準卸価格表!AA47)</f>
        <v>175/80R15 90Q</v>
      </c>
      <c r="AB47" s="253" t="str">
        <f>IF(全国標準卸価格表!AB47="","",全国標準卸価格表!AB47)</f>
        <v>05509350</v>
      </c>
      <c r="AC47" s="129">
        <f>IF(全国標準卸価格表!AC47="","",ROUND(地区標準卸価格表!AC47*入力!$I$47%,-入力!$I$40))</f>
        <v>18600</v>
      </c>
      <c r="AD47" s="129" t="str">
        <f>IF(全国標準卸価格表!AD47="","",全国標準卸価格表!AD47)</f>
        <v/>
      </c>
      <c r="AE47" s="218" t="str">
        <f>IF(全国標準卸価格表!AE47="","",全国標準卸価格表!AE47)</f>
        <v/>
      </c>
      <c r="AF47" s="77"/>
      <c r="AG47" s="86"/>
      <c r="AH47" s="99"/>
      <c r="AI47" s="99"/>
      <c r="AJ47" s="99"/>
      <c r="AK47" s="99"/>
      <c r="AL47" s="99"/>
      <c r="AM47" s="99"/>
      <c r="AN47" s="35"/>
      <c r="AO47" s="35"/>
      <c r="AP47" s="35"/>
      <c r="AQ47" s="35"/>
      <c r="AR47" s="44"/>
      <c r="AS47" s="77"/>
    </row>
    <row r="48" spans="1:45" ht="26.1" customHeight="1">
      <c r="A48" s="210">
        <f>IF(全国標準卸価格表!A48="","",全国標準卸価格表!A48)</f>
        <v>16</v>
      </c>
      <c r="B48" s="140">
        <f>IF(全国標準卸価格表!B48="","",全国標準卸価格表!B48)</f>
        <v>45</v>
      </c>
      <c r="C48" s="100" t="str">
        <f>IF(全国標準卸価格表!C48="","",全国標準卸価格表!C48)</f>
        <v>195/45R16 80Q</v>
      </c>
      <c r="D48" s="252" t="str">
        <f>IF(全国標準卸価格表!D48="","",全国標準卸価格表!D48)</f>
        <v>05539838</v>
      </c>
      <c r="E48" s="430">
        <f>IF(全国標準卸価格表!E48="","",ROUND(地区標準卸価格表!E48*入力!$I$45%,-入力!$I$40))</f>
        <v>39000</v>
      </c>
      <c r="F48" s="398" t="str">
        <f>IF(全国標準卸価格表!F48="","",全国標準卸価格表!F48)</f>
        <v/>
      </c>
      <c r="G48" s="128" t="str">
        <f>IF(全国標準卸価格表!G48="","",全国標準卸価格表!G48)</f>
        <v/>
      </c>
      <c r="H48" s="195" t="str">
        <f>IF(全国標準卸価格表!H48="","",全国標準卸価格表!H48)</f>
        <v/>
      </c>
      <c r="I48" s="430" t="str">
        <f>IF(全国標準卸価格表!I48="","",ROUND(地区標準卸価格表!I48*入力!$I$46%,-入力!$I$40))</f>
        <v/>
      </c>
      <c r="J48" s="398" t="str">
        <f>IF(全国標準卸価格表!J48="","",全国標準卸価格表!J48)</f>
        <v/>
      </c>
      <c r="K48" s="500" t="str">
        <f>IF(全国標準卸価格表!K48="","",全国標準卸価格表!K48)</f>
        <v/>
      </c>
      <c r="L48" s="49"/>
      <c r="M48" s="24"/>
      <c r="N48" s="77"/>
      <c r="O48" s="75"/>
      <c r="P48" s="77"/>
      <c r="Q48" s="77"/>
      <c r="R48" s="77"/>
      <c r="S48" s="77"/>
      <c r="T48" s="77"/>
      <c r="U48" s="69"/>
      <c r="V48" s="69"/>
      <c r="W48" s="69"/>
      <c r="X48" s="24"/>
      <c r="Y48" s="285"/>
      <c r="Z48" s="380"/>
      <c r="AA48" s="103" t="s">
        <v>413</v>
      </c>
      <c r="AB48" s="254" t="str">
        <f>IF(全国標準卸価格表!AB48="","",全国標準卸価格表!AB48)</f>
        <v>05509351</v>
      </c>
      <c r="AC48" s="131">
        <f>IF(全国標準卸価格表!AC48="","",ROUND(地区標準卸価格表!AC48*入力!$I$47%,-入力!$I$40))</f>
        <v>22600</v>
      </c>
      <c r="AD48" s="131" t="str">
        <f>IF(全国標準卸価格表!AD48="","",全国標準卸価格表!AD48)</f>
        <v/>
      </c>
      <c r="AE48" s="216" t="str">
        <f>IF(全国標準卸価格表!AE48="","",全国標準卸価格表!AE48)</f>
        <v/>
      </c>
      <c r="AF48" s="77"/>
      <c r="AG48" s="86"/>
      <c r="AH48" s="99"/>
      <c r="AI48" s="99"/>
      <c r="AJ48" s="99"/>
      <c r="AK48" s="99"/>
      <c r="AL48" s="99"/>
      <c r="AM48" s="99"/>
      <c r="AN48" s="35"/>
      <c r="AO48" s="35"/>
      <c r="AP48" s="35"/>
      <c r="AQ48" s="44"/>
      <c r="AR48" s="77"/>
      <c r="AS48" s="77"/>
    </row>
    <row r="49" spans="1:45" ht="26.1" customHeight="1">
      <c r="A49" s="215" t="str">
        <f>IF(全国標準卸価格表!A49="","",全国標準卸価格表!A49)</f>
        <v/>
      </c>
      <c r="B49" s="141">
        <f>IF(全国標準卸価格表!B49="","",全国標準卸価格表!B49)</f>
        <v>50</v>
      </c>
      <c r="C49" s="103" t="str">
        <f>IF(全国標準卸価格表!C49="","",全国標準卸価格表!C49)</f>
        <v>195/50R16 84Q</v>
      </c>
      <c r="D49" s="257" t="str">
        <f>IF(全国標準卸価格表!D49="","",全国標準卸価格表!D49)</f>
        <v>05539837</v>
      </c>
      <c r="E49" s="424">
        <f>IF(全国標準卸価格表!E49="","",ROUND(地区標準卸価格表!E49*入力!$I$45%,-入力!$I$40))</f>
        <v>41100</v>
      </c>
      <c r="F49" s="354" t="str">
        <f>IF(全国標準卸価格表!F49="","",全国標準卸価格表!F49)</f>
        <v/>
      </c>
      <c r="G49" s="117" t="str">
        <f>IF(全国標準卸価格表!G49="","",全国標準卸価格表!G49)</f>
        <v/>
      </c>
      <c r="H49" s="188" t="str">
        <f>IF(全国標準卸価格表!H49="","",全国標準卸価格表!H49)</f>
        <v/>
      </c>
      <c r="I49" s="424" t="str">
        <f>IF(全国標準卸価格表!I49="","",ROUND(地区標準卸価格表!I49*入力!$I$46%,-入力!$I$40))</f>
        <v/>
      </c>
      <c r="J49" s="354" t="str">
        <f>IF(全国標準卸価格表!J49="","",全国標準卸価格表!J49)</f>
        <v/>
      </c>
      <c r="K49" s="213" t="str">
        <f>IF(全国標準卸価格表!K49="","",全国標準卸価格表!K49)</f>
        <v/>
      </c>
      <c r="L49" s="49"/>
      <c r="M49" s="24"/>
      <c r="N49" s="77"/>
      <c r="O49" s="75"/>
      <c r="P49" s="77"/>
      <c r="Q49" s="77"/>
      <c r="R49" s="77"/>
      <c r="S49" s="77"/>
      <c r="T49" s="77"/>
      <c r="U49" s="65"/>
      <c r="V49" s="65"/>
      <c r="W49" s="65"/>
      <c r="X49" s="24"/>
      <c r="Y49" s="285" t="str">
        <f>IF(全国標準卸価格表!Y49="","",全国標準卸価格表!Y49)</f>
        <v/>
      </c>
      <c r="Z49" s="163" t="str">
        <f>IF(全国標準卸価格表!Z49="","",全国標準卸価格表!Z49)</f>
        <v/>
      </c>
      <c r="AA49" s="103" t="str">
        <f>IF(全国標準卸価格表!AA49="","",全国標準卸価格表!AA49)</f>
        <v>215/80R15 102Q</v>
      </c>
      <c r="AB49" s="254" t="str">
        <f>IF(全国標準卸価格表!AB49="","",全国標準卸価格表!AB49)</f>
        <v>05509352</v>
      </c>
      <c r="AC49" s="131">
        <f>IF(全国標準卸価格表!AC49="","",ROUND(地区標準卸価格表!AC49*入力!$I$47%,-入力!$I$40))</f>
        <v>26100</v>
      </c>
      <c r="AD49" s="131" t="str">
        <f>IF(全国標準卸価格表!AD49="","",全国標準卸価格表!AD49)</f>
        <v/>
      </c>
      <c r="AE49" s="216" t="str">
        <f>IF(全国標準卸価格表!AE49="","",全国標準卸価格表!AE49)</f>
        <v/>
      </c>
      <c r="AF49" s="21"/>
      <c r="AG49" s="99"/>
      <c r="AH49" s="99"/>
      <c r="AI49" s="99"/>
      <c r="AJ49" s="99"/>
      <c r="AK49" s="99"/>
      <c r="AL49" s="99"/>
      <c r="AM49" s="99"/>
      <c r="AN49" s="35"/>
      <c r="AO49" s="35"/>
      <c r="AP49" s="35"/>
      <c r="AQ49" s="44"/>
      <c r="AR49" s="77"/>
      <c r="AS49" s="77"/>
    </row>
    <row r="50" spans="1:45" ht="26.1" customHeight="1" thickBot="1">
      <c r="A50" s="215" t="str">
        <f>IF(全国標準卸価格表!A50="","",全国標準卸価格表!A50)</f>
        <v/>
      </c>
      <c r="B50" s="142">
        <f>IF(全国標準卸価格表!B50="","",全国標準卸価格表!B50)</f>
        <v>55</v>
      </c>
      <c r="C50" s="102" t="str">
        <f>IF(全国標準卸価格表!C50="","",全国標準卸価格表!C50)</f>
        <v>185/55R16 83Q</v>
      </c>
      <c r="D50" s="391" t="str">
        <f>IF(全国標準卸価格表!D50="","",全国標準卸価格表!D50)</f>
        <v>05539834</v>
      </c>
      <c r="E50" s="427">
        <f>IF(全国標準卸価格表!E50="","",ROUND(地区標準卸価格表!E50*入力!$I$45%,-入力!$I$40))</f>
        <v>38200</v>
      </c>
      <c r="F50" s="394" t="str">
        <f>IF(全国標準卸価格表!F50="","",全国標準卸価格表!F50)</f>
        <v/>
      </c>
      <c r="G50" s="113" t="str">
        <f>IF(全国標準卸価格表!G50="","",全国標準卸価格表!G50)</f>
        <v/>
      </c>
      <c r="H50" s="390" t="str">
        <f>IF(全国標準卸価格表!H50="","",全国標準卸価格表!H50)</f>
        <v>05539682</v>
      </c>
      <c r="I50" s="427">
        <f>IF(全国標準卸価格表!I50="","",ROUND(地区標準卸価格表!I50*入力!$I$46%,-入力!$I$40))</f>
        <v>37200</v>
      </c>
      <c r="J50" s="394" t="str">
        <f>IF(全国標準卸価格表!J50="","",全国標準卸価格表!J50)</f>
        <v/>
      </c>
      <c r="K50" s="214" t="str">
        <f>IF(全国標準卸価格表!K50="","",全国標準卸価格表!K50)</f>
        <v>★</v>
      </c>
      <c r="L50" s="41"/>
      <c r="M50" s="24"/>
      <c r="N50" s="77"/>
      <c r="O50" s="75"/>
      <c r="P50" s="77"/>
      <c r="Q50" s="77"/>
      <c r="R50" s="77"/>
      <c r="S50" s="77"/>
      <c r="T50" s="77"/>
      <c r="U50" s="65"/>
      <c r="V50" s="65"/>
      <c r="W50" s="65"/>
      <c r="X50" s="24"/>
      <c r="Y50" s="286" t="str">
        <f>IF(全国標準卸価格表!Y50="","",全国標準卸価格表!Y50)</f>
        <v/>
      </c>
      <c r="Z50" s="287" t="str">
        <f>IF(全国標準卸価格表!Z50="","",全国標準卸価格表!Z50)</f>
        <v/>
      </c>
      <c r="AA50" s="250" t="str">
        <f>IF(全国標準卸価格表!AA50="","",全国標準卸価格表!AA50)</f>
        <v>225/80R15 105Q</v>
      </c>
      <c r="AB50" s="259" t="str">
        <f>IF(全国標準卸価格表!AB50="","",全国標準卸価格表!AB50)</f>
        <v>05509354</v>
      </c>
      <c r="AC50" s="231">
        <f>IF(全国標準卸価格表!AC50="","",ROUND(地区標準卸価格表!AC50*入力!$I$47%,-入力!$I$40))</f>
        <v>27000</v>
      </c>
      <c r="AD50" s="231" t="str">
        <f>IF(全国標準卸価格表!AD50="","",全国標準卸価格表!AD50)</f>
        <v/>
      </c>
      <c r="AE50" s="238" t="str">
        <f>IF(全国標準卸価格表!AE50="","",全国標準卸価格表!AE50)</f>
        <v/>
      </c>
      <c r="AF50" s="21"/>
      <c r="AG50" s="99"/>
      <c r="AH50" s="99"/>
      <c r="AI50" s="99"/>
      <c r="AJ50" s="99"/>
      <c r="AK50" s="99"/>
      <c r="AL50" s="99"/>
      <c r="AM50" s="99"/>
      <c r="AN50" s="35"/>
      <c r="AO50" s="35"/>
      <c r="AP50" s="35"/>
      <c r="AQ50" s="44"/>
      <c r="AR50" s="77"/>
      <c r="AS50" s="77"/>
    </row>
    <row r="51" spans="1:45" ht="26.1" customHeight="1">
      <c r="A51" s="215" t="str">
        <f>IF(全国標準卸価格表!A51="","",全国標準卸価格表!A51)</f>
        <v/>
      </c>
      <c r="B51" s="144" t="str">
        <f>IF(全国標準卸価格表!B51="","",全国標準卸価格表!B51)</f>
        <v/>
      </c>
      <c r="C51" s="103" t="str">
        <f>IF(全国標準卸価格表!C51="","",全国標準卸価格表!C51)</f>
        <v>195/55R16 87Q</v>
      </c>
      <c r="D51" s="257" t="str">
        <f>IF(全国標準卸価格表!D51="","",全国標準卸価格表!D51)</f>
        <v>05539835</v>
      </c>
      <c r="E51" s="424">
        <f>IF(全国標準卸価格表!E51="","",ROUND(地区標準卸価格表!E51*入力!$I$45%,-入力!$I$40))</f>
        <v>41000</v>
      </c>
      <c r="F51" s="354" t="str">
        <f>IF(全国標準卸価格表!F51="","",全国標準卸価格表!F51)</f>
        <v/>
      </c>
      <c r="G51" s="395" t="str">
        <f>IF(全国標準卸価格表!G51="","",全国標準卸価格表!G51)</f>
        <v/>
      </c>
      <c r="H51" s="188" t="str">
        <f>IF(全国標準卸価格表!H51="","",全国標準卸価格表!H51)</f>
        <v/>
      </c>
      <c r="I51" s="496" t="str">
        <f>IF(全国標準卸価格表!I51="","",ROUND(地区標準卸価格表!I51*入力!$I$46%,-入力!$I$40))</f>
        <v/>
      </c>
      <c r="J51" s="96" t="str">
        <f>IF(全国標準卸価格表!J51="","",全国標準卸価格表!J51)</f>
        <v/>
      </c>
      <c r="K51" s="403" t="str">
        <f>IF(全国標準卸価格表!K51="","",全国標準卸価格表!K51)</f>
        <v/>
      </c>
      <c r="L51" s="77"/>
      <c r="M51" s="24"/>
      <c r="N51" s="77"/>
      <c r="O51" s="77"/>
      <c r="P51" s="77"/>
      <c r="Q51" s="77"/>
      <c r="R51" s="77"/>
      <c r="S51" s="77"/>
      <c r="T51" s="77"/>
      <c r="U51" s="65"/>
      <c r="V51" s="65"/>
      <c r="W51" s="65"/>
      <c r="X51" s="24"/>
      <c r="Y51" s="542"/>
      <c r="Z51" s="163"/>
      <c r="AA51" s="111"/>
      <c r="AB51" s="120"/>
      <c r="AC51" s="131"/>
      <c r="AD51" s="131"/>
      <c r="AE51" s="173" t="s">
        <v>426</v>
      </c>
      <c r="AF51" s="21"/>
      <c r="AG51" s="99"/>
      <c r="AH51" s="99"/>
      <c r="AI51" s="99"/>
      <c r="AJ51" s="99"/>
      <c r="AK51" s="99"/>
      <c r="AL51" s="99"/>
      <c r="AM51" s="99"/>
      <c r="AN51" s="35"/>
      <c r="AO51" s="35"/>
      <c r="AP51" s="35"/>
      <c r="AQ51" s="44"/>
      <c r="AR51" s="77"/>
      <c r="AS51" s="77"/>
    </row>
    <row r="52" spans="1:45" ht="26.1" customHeight="1" thickBot="1">
      <c r="A52" s="215" t="str">
        <f>IF(全国標準卸価格表!A52="","",全国標準卸価格表!A52)</f>
        <v/>
      </c>
      <c r="B52" s="144" t="str">
        <f>IF(全国標準卸価格表!B52="","",全国標準卸価格表!B52)</f>
        <v/>
      </c>
      <c r="C52" s="103" t="str">
        <f>IF(全国標準卸価格表!C52="","",全国標準卸価格表!C52)</f>
        <v>205/55R16 91Q</v>
      </c>
      <c r="D52" s="257" t="str">
        <f>IF(全国標準卸価格表!D52="","",全国標準卸価格表!D52)</f>
        <v>05539836</v>
      </c>
      <c r="E52" s="424">
        <f>IF(全国標準卸価格表!E52="","",ROUND(地区標準卸価格表!E52*入力!$I$45%,-入力!$I$40))</f>
        <v>43600</v>
      </c>
      <c r="F52" s="354" t="str">
        <f>IF(全国標準卸価格表!F52="","",全国標準卸価格表!F52)</f>
        <v/>
      </c>
      <c r="G52" s="395" t="str">
        <f>IF(全国標準卸価格表!G52="","",全国標準卸価格表!G52)</f>
        <v/>
      </c>
      <c r="H52" s="188" t="str">
        <f>IF(全国標準卸価格表!H52="","",全国標準卸価格表!H52)</f>
        <v>05539686</v>
      </c>
      <c r="I52" s="424">
        <f>IF(全国標準卸価格表!I52="","",ROUND(地区標準卸価格表!I52*入力!$I$46%,-入力!$I$40))</f>
        <v>42500</v>
      </c>
      <c r="J52" s="354" t="str">
        <f>IF(全国標準卸価格表!J52="","",全国標準卸価格表!J52)</f>
        <v/>
      </c>
      <c r="K52" s="213" t="str">
        <f>IF(全国標準卸価格表!K52="","",全国標準卸価格表!K52)</f>
        <v>★</v>
      </c>
      <c r="L52" s="77"/>
      <c r="M52" s="24"/>
      <c r="N52" s="77"/>
      <c r="O52" s="77"/>
      <c r="P52" s="77"/>
      <c r="Q52" s="77"/>
      <c r="R52" s="77"/>
      <c r="S52" s="77"/>
      <c r="T52" s="77"/>
      <c r="U52" s="65"/>
      <c r="V52" s="65"/>
      <c r="W52" s="65"/>
      <c r="X52" s="24"/>
      <c r="Y52" s="86"/>
      <c r="Z52" s="163"/>
      <c r="AA52" s="111"/>
      <c r="AB52" s="120"/>
      <c r="AC52" s="131"/>
      <c r="AD52" s="131"/>
      <c r="AE52" s="172"/>
      <c r="AF52" s="77"/>
      <c r="AG52" s="77"/>
      <c r="AH52" s="77"/>
      <c r="AI52" s="77"/>
      <c r="AJ52" s="77"/>
      <c r="AK52" s="77"/>
      <c r="AL52" s="77"/>
      <c r="AM52" s="77"/>
      <c r="AN52" s="35"/>
      <c r="AO52" s="35"/>
      <c r="AP52" s="35"/>
      <c r="AQ52" s="35"/>
      <c r="AR52" s="77"/>
      <c r="AS52" s="77"/>
    </row>
    <row r="53" spans="1:45" ht="26.1" customHeight="1">
      <c r="A53" s="215" t="str">
        <f>IF(全国標準卸価格表!A53="","",全国標準卸価格表!A53)</f>
        <v/>
      </c>
      <c r="B53" s="144" t="str">
        <f>IF(全国標準卸価格表!B53="","",全国標準卸価格表!B53)</f>
        <v/>
      </c>
      <c r="C53" s="101" t="str">
        <f>IF(全国標準卸価格表!C53="","",全国標準卸価格表!C53)</f>
        <v>215/55R16 93Q</v>
      </c>
      <c r="D53" s="350" t="str">
        <f>IF(全国標準卸価格表!D53="","",全国標準卸価格表!D53)</f>
        <v/>
      </c>
      <c r="E53" s="429" t="str">
        <f>IF(全国標準卸価格表!E53="","",ROUND(地区標準卸価格表!E53*入力!$I$45%,-入力!$I$40))</f>
        <v/>
      </c>
      <c r="F53" s="393" t="str">
        <f>IF(全国標準卸価格表!F53="","",全国標準卸価格表!F53)</f>
        <v/>
      </c>
      <c r="G53" s="396" t="str">
        <f>IF(全国標準卸価格表!G53="","",全国標準卸価格表!G53)</f>
        <v/>
      </c>
      <c r="H53" s="189" t="str">
        <f>IF(全国標準卸価格表!H53="","",全国標準卸価格表!H53)</f>
        <v>05539688</v>
      </c>
      <c r="I53" s="425">
        <f>IF(全国標準卸価格表!I53="","",ROUND(地区標準卸価格表!I53*入力!$I$46%,-入力!$I$40))</f>
        <v>44900</v>
      </c>
      <c r="J53" s="133" t="str">
        <f>IF(全国標準卸価格表!J53="","",全国標準卸価格表!J53)</f>
        <v/>
      </c>
      <c r="K53" s="405" t="str">
        <f>IF(全国標準卸価格表!K53="","",全国標準卸価格表!K53)</f>
        <v/>
      </c>
      <c r="L53" s="77"/>
      <c r="M53" s="24"/>
      <c r="N53" s="77"/>
      <c r="O53" s="77"/>
      <c r="P53" s="77"/>
      <c r="Q53" s="77"/>
      <c r="R53" s="77"/>
      <c r="S53" s="77"/>
      <c r="T53" s="77"/>
      <c r="U53" s="65"/>
      <c r="V53" s="65"/>
      <c r="W53" s="65"/>
      <c r="Y53" s="269" t="s">
        <v>432</v>
      </c>
      <c r="Z53" s="270"/>
      <c r="AA53" s="484"/>
      <c r="AB53" s="459" t="s">
        <v>433</v>
      </c>
      <c r="AC53" s="459"/>
      <c r="AD53" s="459"/>
      <c r="AE53" s="260" t="s">
        <v>434</v>
      </c>
      <c r="AF53" s="77"/>
      <c r="AG53" s="269" t="s">
        <v>435</v>
      </c>
      <c r="AH53" s="270"/>
      <c r="AI53" s="270"/>
      <c r="AJ53" s="509" t="s">
        <v>436</v>
      </c>
      <c r="AK53" s="320"/>
      <c r="AL53" s="320"/>
      <c r="AM53" s="260" t="s">
        <v>437</v>
      </c>
      <c r="AN53" s="35"/>
      <c r="AO53" s="35"/>
      <c r="AP53" s="35"/>
      <c r="AQ53" s="44"/>
      <c r="AR53" s="77"/>
      <c r="AS53" s="77"/>
    </row>
    <row r="54" spans="1:45" ht="26.1" customHeight="1" thickBot="1">
      <c r="A54" s="222" t="str">
        <f>IF(全国標準卸価格表!A54="","",全国標準卸価格表!A54)</f>
        <v/>
      </c>
      <c r="B54" s="142">
        <f>IF(全国標準卸価格表!B54="","",全国標準卸価格表!B54)</f>
        <v>60</v>
      </c>
      <c r="C54" s="102" t="str">
        <f>IF(全国標準卸価格表!C54="","",全国標準卸価格表!C54)</f>
        <v>175/60R16 82Q</v>
      </c>
      <c r="D54" s="351" t="str">
        <f>IF(全国標準卸価格表!D54="","",全国標準卸価格表!D54)</f>
        <v>05539829</v>
      </c>
      <c r="E54" s="427">
        <f>IF(全国標準卸価格表!E54="","",ROUND(地区標準卸価格表!E54*入力!$I$45%,-入力!$I$40))</f>
        <v>30900</v>
      </c>
      <c r="F54" s="394" t="str">
        <f>IF(全国標準卸価格表!F54="","",全国標準卸価格表!F54)</f>
        <v/>
      </c>
      <c r="G54" s="113" t="str">
        <f>IF(全国標準卸価格表!G54="","",全国標準卸価格表!G54)</f>
        <v/>
      </c>
      <c r="H54" s="197" t="str">
        <f>IF(全国標準卸価格表!H54="","",全国標準卸価格表!H54)</f>
        <v>05539670</v>
      </c>
      <c r="I54" s="427">
        <f>IF(全国標準卸価格表!I54="","",ROUND(地区標準卸価格表!I54*入力!$I$46%,-入力!$I$40))</f>
        <v>29900</v>
      </c>
      <c r="J54" s="394" t="str">
        <f>IF(全国標準卸価格表!J54="","",全国標準卸価格表!J54)</f>
        <v/>
      </c>
      <c r="K54" s="214" t="str">
        <f>IF(全国標準卸価格表!K54="","",全国標準卸価格表!K54)</f>
        <v>★</v>
      </c>
      <c r="L54" s="77"/>
      <c r="M54" s="24"/>
      <c r="N54" s="77"/>
      <c r="O54" s="77"/>
      <c r="P54" s="77"/>
      <c r="Q54" s="77"/>
      <c r="R54" s="77"/>
      <c r="S54" s="77"/>
      <c r="T54" s="77"/>
      <c r="U54" s="65"/>
      <c r="V54" s="65"/>
      <c r="W54" s="65"/>
      <c r="Y54" s="336"/>
      <c r="Z54" s="150"/>
      <c r="AA54" s="239" t="s">
        <v>84</v>
      </c>
      <c r="AB54" s="251" t="s">
        <v>85</v>
      </c>
      <c r="AC54" s="71" t="s">
        <v>86</v>
      </c>
      <c r="AD54" s="71"/>
      <c r="AE54" s="330"/>
      <c r="AF54" s="77"/>
      <c r="AG54" s="344"/>
      <c r="AH54" s="345"/>
      <c r="AI54" s="239" t="s">
        <v>84</v>
      </c>
      <c r="AJ54" s="251" t="s">
        <v>85</v>
      </c>
      <c r="AK54" s="239" t="s">
        <v>86</v>
      </c>
      <c r="AL54" s="337"/>
      <c r="AM54" s="346"/>
      <c r="AN54" s="35"/>
      <c r="AO54" s="35"/>
      <c r="AP54" s="35"/>
      <c r="AQ54" s="35"/>
      <c r="AR54" s="77"/>
      <c r="AS54" s="77"/>
    </row>
    <row r="55" spans="1:45" ht="26.1" customHeight="1" thickBot="1">
      <c r="A55" s="221" t="str">
        <f>IF(全国標準卸価格表!A55="","",全国標準卸価格表!A55)</f>
        <v/>
      </c>
      <c r="B55" s="144" t="str">
        <f>IF(全国標準卸価格表!B55="","",全国標準卸価格表!B55)</f>
        <v/>
      </c>
      <c r="C55" s="103" t="str">
        <f>IF(全国標準卸価格表!C55="","",全国標準卸価格表!C55)</f>
        <v>185/60R16 86Q</v>
      </c>
      <c r="D55" s="257" t="str">
        <f>IF(全国標準卸価格表!D55="","",全国標準卸価格表!D55)</f>
        <v>05539830</v>
      </c>
      <c r="E55" s="424">
        <f>IF(全国標準卸価格表!E55="","",ROUND(地区標準卸価格表!E55*入力!$I$45%,-入力!$I$40))</f>
        <v>32800</v>
      </c>
      <c r="F55" s="354" t="str">
        <f>IF(全国標準卸価格表!F55="","",全国標準卸価格表!F55)</f>
        <v/>
      </c>
      <c r="G55" s="137" t="str">
        <f>IF(全国標準卸価格表!G55="","",全国標準卸価格表!G55)</f>
        <v/>
      </c>
      <c r="H55" s="188" t="str">
        <f>IF(全国標準卸価格表!H55="","",全国標準卸価格表!H55)</f>
        <v/>
      </c>
      <c r="I55" s="424" t="str">
        <f>IF(全国標準卸価格表!I55="","",ROUND(地区標準卸価格表!I55*入力!$I$46%,-入力!$I$40))</f>
        <v/>
      </c>
      <c r="J55" s="354" t="str">
        <f>IF(全国標準卸価格表!J55="","",全国標準卸価格表!J55)</f>
        <v/>
      </c>
      <c r="K55" s="225" t="str">
        <f>IF(全国標準卸価格表!K55="","",全国標準卸価格表!K55)</f>
        <v/>
      </c>
      <c r="L55" s="77"/>
      <c r="M55" s="64" t="s">
        <v>443</v>
      </c>
      <c r="N55" s="77"/>
      <c r="O55" s="77"/>
      <c r="P55" s="77"/>
      <c r="Q55" s="77"/>
      <c r="R55" s="77"/>
      <c r="S55" s="77"/>
      <c r="T55" s="77"/>
      <c r="U55" s="65"/>
      <c r="V55" s="65"/>
      <c r="W55" s="65"/>
      <c r="Y55" s="339">
        <v>17.5</v>
      </c>
      <c r="Z55" s="343">
        <v>60</v>
      </c>
      <c r="AA55" s="335" t="str">
        <f>IF(全国標準卸価格表!AA55="","",全国標準卸価格表!AA55)</f>
        <v>205/60R17.5 111/109L</v>
      </c>
      <c r="AB55" s="349" t="str">
        <f>IF(全国標準卸価格表!AB55="","",全国標準卸価格表!AB55)</f>
        <v>10B09080</v>
      </c>
      <c r="AC55" s="342">
        <f>IF(全国標準卸価格表!AC55="","",ROUND(地区標準卸価格表!AC55*入力!$I$50%,-入力!$I$40))</f>
        <v>37300</v>
      </c>
      <c r="AD55" s="341"/>
      <c r="AE55" s="490" t="str">
        <f>IF(全国標準卸価格表!AE55="","",ROUND(地区標準卸価格表!AE55*入力!$I$50%,-入力!$I$40))</f>
        <v/>
      </c>
      <c r="AF55" s="39"/>
      <c r="AG55" s="522">
        <v>17.5</v>
      </c>
      <c r="AH55" s="523" t="s">
        <v>446</v>
      </c>
      <c r="AI55" s="524" t="str">
        <f>IF(全国標準卸価格表!AI55="","",全国標準卸価格表!AI55)</f>
        <v>225/80R17.5 123/122L</v>
      </c>
      <c r="AJ55" s="525" t="str">
        <f>IF(全国標準卸価格表!AJ55="","",全国標準卸価格表!AJ55)</f>
        <v>10809796</v>
      </c>
      <c r="AK55" s="526" t="str">
        <f>IF(地区標準卸価格表!AK55="OPEN","OPEN",ROUND(地区標準卸価格表!AK55*入力!$I$52%,-入力!$I$40))</f>
        <v>OPEN</v>
      </c>
      <c r="AL55" s="533" t="str">
        <f>IF(全国標準卸価格表!AL55="","",全国標準卸価格表!AL55)</f>
        <v/>
      </c>
      <c r="AM55" s="527" t="str">
        <f>IF(全国標準卸価格表!AM55="","",全国標準卸価格表!AM55)</f>
        <v/>
      </c>
      <c r="AN55" s="35"/>
      <c r="AO55" s="35"/>
      <c r="AP55" s="35"/>
      <c r="AQ55" s="35"/>
      <c r="AR55" s="77"/>
      <c r="AS55" s="77"/>
    </row>
    <row r="56" spans="1:45" ht="26.1" customHeight="1">
      <c r="A56" s="221" t="str">
        <f>IF(全国標準卸価格表!A56="","",全国標準卸価格表!A56)</f>
        <v/>
      </c>
      <c r="B56" s="144" t="str">
        <f>IF(全国標準卸価格表!B56="","",全国標準卸価格表!B56)</f>
        <v/>
      </c>
      <c r="C56" s="103" t="str">
        <f>IF(全国標準卸価格表!C56="","",全国標準卸価格表!C56)</f>
        <v>195/60R16 89Q</v>
      </c>
      <c r="D56" s="257" t="str">
        <f>IF(全国標準卸価格表!D56="","",全国標準卸価格表!D56)</f>
        <v>05539831</v>
      </c>
      <c r="E56" s="424">
        <f>IF(全国標準卸価格表!E56="","",ROUND(地区標準卸価格表!E56*入力!$I$45%,-入力!$I$40))</f>
        <v>35300</v>
      </c>
      <c r="F56" s="354" t="str">
        <f>IF(全国標準卸価格表!F56="","",全国標準卸価格表!F56)</f>
        <v/>
      </c>
      <c r="G56" s="117" t="str">
        <f>IF(全国標準卸価格表!G56="","",全国標準卸価格表!G56)</f>
        <v/>
      </c>
      <c r="H56" s="188" t="str">
        <f>IF(全国標準卸価格表!H56="","",全国標準卸価格表!H56)</f>
        <v>05539674</v>
      </c>
      <c r="I56" s="424">
        <f>IF(全国標準卸価格表!I56="","",ROUND(地区標準卸価格表!I56*入力!$I$46%,-入力!$I$40))</f>
        <v>33900</v>
      </c>
      <c r="J56" s="354" t="str">
        <f>IF(全国標準卸価格表!J56="","",全国標準卸価格表!J56)</f>
        <v/>
      </c>
      <c r="K56" s="213" t="str">
        <f>IF(全国標準卸価格表!K56="","",全国標準卸価格表!K56)</f>
        <v>★</v>
      </c>
      <c r="L56" s="77"/>
      <c r="M56" s="64" t="s">
        <v>453</v>
      </c>
      <c r="N56" s="77"/>
      <c r="O56" s="77"/>
      <c r="P56" s="77"/>
      <c r="Q56" s="77"/>
      <c r="R56" s="77"/>
      <c r="S56" s="77"/>
      <c r="T56" s="77"/>
      <c r="U56" s="65"/>
      <c r="V56" s="65"/>
      <c r="W56" s="65"/>
      <c r="Y56" s="291"/>
      <c r="Z56" s="184"/>
      <c r="AA56" s="106" t="str">
        <f>IF(全国標準卸価格表!AA56="","",全国標準卸価格表!AA56)</f>
        <v>225/60R17.5 116/114L</v>
      </c>
      <c r="AB56" s="350" t="str">
        <f>IF(全国標準卸価格表!AB56="","",全国標準卸価格表!AB56)</f>
        <v>10B09084</v>
      </c>
      <c r="AC56" s="201">
        <f>IF(全国標準卸価格表!AC56="","",ROUND(地区標準卸価格表!AC56*入力!$I$50%,-入力!$I$40))</f>
        <v>39200</v>
      </c>
      <c r="AD56" s="200"/>
      <c r="AE56" s="491" t="str">
        <f>IF(全国標準卸価格表!AE56="","",ROUND(地区標準卸価格表!AE56*入力!$I$50%,-入力!$I$40))</f>
        <v/>
      </c>
      <c r="AF56" s="39"/>
      <c r="AG56" s="448"/>
      <c r="AH56" s="158"/>
      <c r="AI56" s="111"/>
      <c r="AJ56" s="379"/>
      <c r="AK56" s="93"/>
      <c r="AL56" s="170"/>
      <c r="AM56" s="173"/>
      <c r="AN56" s="35"/>
      <c r="AO56" s="35"/>
      <c r="AP56" s="35"/>
      <c r="AQ56" s="35"/>
      <c r="AR56" s="77"/>
      <c r="AS56" s="77"/>
    </row>
    <row r="57" spans="1:45" ht="26.1" customHeight="1">
      <c r="A57" s="221" t="str">
        <f>IF(全国標準卸価格表!A57="","",全国標準卸価格表!A57)</f>
        <v/>
      </c>
      <c r="B57" s="144" t="str">
        <f>IF(全国標準卸価格表!B57="","",全国標準卸価格表!B57)</f>
        <v/>
      </c>
      <c r="C57" s="103" t="s">
        <v>456</v>
      </c>
      <c r="D57" s="254" t="str">
        <f>IF(全国標準卸価格表!D57="","",全国標準卸価格表!D57)</f>
        <v>05539874</v>
      </c>
      <c r="E57" s="424">
        <f>IF(全国標準卸価格表!E57="","",ROUND(地区標準卸価格表!E57*入力!$I$45%,-入力!$I$40))</f>
        <v>37300</v>
      </c>
      <c r="F57" s="354" t="s">
        <v>89</v>
      </c>
      <c r="G57" s="117" t="str">
        <f>IF(全国標準卸価格表!G57="","",全国標準卸価格表!G57)</f>
        <v/>
      </c>
      <c r="H57" s="188" t="str">
        <f>IF(全国標準卸価格表!H57="","",全国標準卸価格表!H57)</f>
        <v>05539676</v>
      </c>
      <c r="I57" s="424">
        <f>IF(全国標準卸価格表!I57="","",ROUND(地区標準卸価格表!I57*入力!$I$46%,-入力!$I$40))</f>
        <v>35400</v>
      </c>
      <c r="J57" s="354" t="str">
        <f>IF(全国標準卸価格表!J57="","",全国標準卸価格表!J57)</f>
        <v/>
      </c>
      <c r="K57" s="213" t="str">
        <f>IF(全国標準卸価格表!K57="","",全国標準卸価格表!K57)</f>
        <v>★</v>
      </c>
      <c r="L57" s="77"/>
      <c r="M57" s="64" t="s">
        <v>459</v>
      </c>
      <c r="N57" s="77"/>
      <c r="O57" s="77"/>
      <c r="P57" s="77"/>
      <c r="Q57" s="77"/>
      <c r="R57" s="77"/>
      <c r="S57" s="77"/>
      <c r="T57" s="77"/>
      <c r="U57" s="65"/>
      <c r="V57" s="65"/>
      <c r="W57" s="65"/>
      <c r="Y57" s="291"/>
      <c r="Z57" s="82">
        <v>70</v>
      </c>
      <c r="AA57" s="105" t="str">
        <f>IF(全国標準卸価格表!AA57="","",全国標準卸価格表!AA57)</f>
        <v>195/70R17.5 112/110L</v>
      </c>
      <c r="AB57" s="351" t="str">
        <f>IF(全国標準卸価格表!AB57="","",全国標準卸価格表!AB57)</f>
        <v>10B09070</v>
      </c>
      <c r="AC57" s="193">
        <f>IF(全国標準卸価格表!AC57="","",ROUND(地区標準卸価格表!AC57*入力!$I$50%,-入力!$I$40))</f>
        <v>33200</v>
      </c>
      <c r="AD57" s="198"/>
      <c r="AE57" s="275" t="str">
        <f>IF(全国標準卸価格表!AE57="","",ROUND(地区標準卸価格表!AE57*入力!$I$50%,-入力!$I$40))</f>
        <v/>
      </c>
      <c r="AF57" s="39"/>
      <c r="AG57" s="448"/>
      <c r="AH57" s="158"/>
      <c r="AI57" s="111"/>
      <c r="AJ57" s="379"/>
      <c r="AK57" s="93"/>
      <c r="AL57" s="170"/>
      <c r="AM57" s="173"/>
      <c r="AN57" s="35"/>
      <c r="AO57" s="35"/>
      <c r="AP57" s="35"/>
      <c r="AQ57" s="35"/>
      <c r="AR57" s="77"/>
      <c r="AS57" s="77"/>
    </row>
    <row r="58" spans="1:45" ht="26.1" customHeight="1">
      <c r="A58" s="221" t="str">
        <f>IF(全国標準卸価格表!A58="","",全国標準卸価格表!A58)</f>
        <v/>
      </c>
      <c r="B58" s="144" t="str">
        <f>IF(全国標準卸価格表!B58="","",全国標準卸価格表!B58)</f>
        <v/>
      </c>
      <c r="C58" s="103" t="str">
        <f>IF(全国標準卸価格表!C58="","",全国標準卸価格表!C58)</f>
        <v>215/60R16 95Q</v>
      </c>
      <c r="D58" s="257" t="str">
        <f>IF(全国標準卸価格表!D58="","",全国標準卸価格表!D58)</f>
        <v>05539833</v>
      </c>
      <c r="E58" s="424">
        <f>IF(全国標準卸価格表!E58="","",ROUND(地区標準卸価格表!E58*入力!$I$45%,-入力!$I$40))</f>
        <v>39100</v>
      </c>
      <c r="F58" s="354" t="str">
        <f>IF(全国標準卸価格表!F58="","",全国標準卸価格表!F58)</f>
        <v/>
      </c>
      <c r="G58" s="121" t="str">
        <f>IF(全国標準卸価格表!G58="","",全国標準卸価格表!G58)</f>
        <v/>
      </c>
      <c r="H58" s="188" t="str">
        <f>IF(全国標準卸価格表!H58="","",全国標準卸価格表!H58)</f>
        <v/>
      </c>
      <c r="I58" s="424" t="str">
        <f>IF(全国標準卸価格表!I58="","",ROUND(地区標準卸価格表!I58*入力!$I$46%,-入力!$I$40))</f>
        <v/>
      </c>
      <c r="J58" s="354" t="str">
        <f>IF(全国標準卸価格表!J58="","",全国標準卸価格表!J58)</f>
        <v/>
      </c>
      <c r="K58" s="226" t="str">
        <f>IF(全国標準卸価格表!K58="","",全国標準卸価格表!K58)</f>
        <v/>
      </c>
      <c r="L58" s="35"/>
      <c r="M58" s="64" t="s">
        <v>464</v>
      </c>
      <c r="N58" s="77"/>
      <c r="O58" s="77"/>
      <c r="P58" s="77"/>
      <c r="Q58" s="77"/>
      <c r="R58" s="77"/>
      <c r="S58" s="77"/>
      <c r="T58" s="77"/>
      <c r="U58" s="65"/>
      <c r="V58" s="65"/>
      <c r="W58" s="65"/>
      <c r="Y58" s="291"/>
      <c r="Z58" s="52"/>
      <c r="AA58" s="107" t="str">
        <f>IF(全国標準卸価格表!AA58="","",全国標準卸価格表!AA58)</f>
        <v>205/70R17.5 115/113L</v>
      </c>
      <c r="AB58" s="257" t="str">
        <f>IF(全国標準卸価格表!AB58="","",全国標準卸価格表!AB58)</f>
        <v>10B09071</v>
      </c>
      <c r="AC58" s="194">
        <f>IF(全国標準卸価格表!AC58="","",ROUND(地区標準卸価格表!AC58*入力!$I$50%,-入力!$I$40))</f>
        <v>35600</v>
      </c>
      <c r="AD58" s="165"/>
      <c r="AE58" s="281" t="str">
        <f>IF(全国標準卸価格表!AE58="","",ROUND(地区標準卸価格表!AE58*入力!$I$50%,-入力!$I$40))</f>
        <v/>
      </c>
      <c r="AF58" s="51"/>
      <c r="AG58" s="448"/>
      <c r="AH58" s="158"/>
      <c r="AI58" s="111"/>
      <c r="AJ58" s="379"/>
      <c r="AK58" s="93"/>
      <c r="AL58" s="170"/>
      <c r="AM58" s="173"/>
      <c r="AN58" s="35"/>
      <c r="AO58" s="35"/>
      <c r="AP58" s="35"/>
      <c r="AQ58" s="35"/>
      <c r="AR58" s="35"/>
      <c r="AS58" s="77"/>
    </row>
    <row r="59" spans="1:45" ht="26.1" customHeight="1">
      <c r="A59" s="221" t="str">
        <f>IF(全国標準卸価格表!A59="","",全国標準卸価格表!A59)</f>
        <v/>
      </c>
      <c r="B59" s="145" t="str">
        <f>IF(全国標準卸価格表!B59="","",全国標準卸価格表!B59)</f>
        <v/>
      </c>
      <c r="C59" s="101" t="str">
        <f>IF(全国標準卸価格表!C59="","",全国標準卸価格表!C59)</f>
        <v>225/60R16 98Q</v>
      </c>
      <c r="D59" s="350" t="str">
        <f>IF(全国標準卸価格表!D59="","",全国標準卸価格表!D59)</f>
        <v/>
      </c>
      <c r="E59" s="429" t="str">
        <f>IF(全国標準卸価格表!E59="","",ROUND(地区標準卸価格表!E59*入力!$I$45%,-入力!$I$40))</f>
        <v/>
      </c>
      <c r="F59" s="393" t="str">
        <f>IF(全国標準卸価格表!F59="","",全国標準卸価格表!F59)</f>
        <v/>
      </c>
      <c r="G59" s="396" t="str">
        <f>IF(全国標準卸価格表!G59="","",全国標準卸価格表!G59)</f>
        <v/>
      </c>
      <c r="H59" s="189" t="str">
        <f>IF(全国標準卸価格表!H59="","",全国標準卸価格表!H59)</f>
        <v>05539680</v>
      </c>
      <c r="I59" s="429">
        <f>IF(全国標準卸価格表!I59="","",ROUND(地区標準卸価格表!I59*入力!$I$46%,-入力!$I$40))</f>
        <v>40300</v>
      </c>
      <c r="J59" s="393" t="str">
        <f>IF(全国標準卸価格表!J59="","",全国標準卸価格表!J59)</f>
        <v/>
      </c>
      <c r="K59" s="217" t="str">
        <f>IF(全国標準卸価格表!K59="","",全国標準卸価格表!K59)</f>
        <v/>
      </c>
      <c r="L59" s="77"/>
      <c r="M59" s="64" t="s">
        <v>469</v>
      </c>
      <c r="N59" s="77"/>
      <c r="O59" s="77"/>
      <c r="P59" s="77"/>
      <c r="Q59" s="77"/>
      <c r="R59" s="77"/>
      <c r="S59" s="77"/>
      <c r="T59" s="77"/>
      <c r="U59" s="65"/>
      <c r="V59" s="65"/>
      <c r="W59" s="65"/>
      <c r="Y59" s="291"/>
      <c r="Z59" s="81"/>
      <c r="AA59" s="106" t="str">
        <f>IF(全国標準卸価格表!AA59="","",全国標準卸価格表!AA59)</f>
        <v>215/70R17.5 118/116L</v>
      </c>
      <c r="AB59" s="350" t="str">
        <f>IF(全国標準卸価格表!AB59="","",全国標準卸価格表!AB59)</f>
        <v>10B09072</v>
      </c>
      <c r="AC59" s="191">
        <f>IF(全国標準卸価格表!AC59="","",ROUND(地区標準卸価格表!AC59*入力!$I$50%,-入力!$I$40))</f>
        <v>36500</v>
      </c>
      <c r="AD59" s="200"/>
      <c r="AE59" s="277" t="str">
        <f>IF(全国標準卸価格表!AE59="","",ROUND(地区標準卸価格表!AE59*入力!$I$50%,-入力!$I$40))</f>
        <v/>
      </c>
      <c r="AF59" s="51"/>
      <c r="AG59" s="448"/>
      <c r="AH59" s="158"/>
      <c r="AI59" s="111"/>
      <c r="AJ59" s="379"/>
      <c r="AK59" s="93"/>
      <c r="AL59" s="170"/>
      <c r="AM59" s="173"/>
      <c r="AN59" s="35"/>
      <c r="AO59" s="35"/>
      <c r="AP59" s="35"/>
      <c r="AQ59" s="35"/>
      <c r="AR59" s="35"/>
      <c r="AS59" s="35"/>
    </row>
    <row r="60" spans="1:45" ht="26.1" customHeight="1">
      <c r="A60" s="221" t="str">
        <f>IF(全国標準卸価格表!A60="","",全国標準卸価格表!A60)</f>
        <v/>
      </c>
      <c r="B60" s="142">
        <f>IF(全国標準卸価格表!B60="","",全国標準卸価格表!B60)</f>
        <v>65</v>
      </c>
      <c r="C60" s="102" t="str">
        <f>IF(全国標準卸価格表!C60="","",全国標準卸価格表!C60)</f>
        <v>195/65R16 92Q</v>
      </c>
      <c r="D60" s="351" t="str">
        <f>IF(全国標準卸価格表!D60="","",全国標準卸価格表!D60)</f>
        <v>05539826</v>
      </c>
      <c r="E60" s="424">
        <f>IF(全国標準卸価格表!E60="","",ROUND(地区標準卸価格表!E60*入力!$I$45%,-入力!$I$40))</f>
        <v>31000</v>
      </c>
      <c r="F60" s="354" t="str">
        <f>IF(全国標準卸価格表!F60="","",全国標準卸価格表!F60)</f>
        <v/>
      </c>
      <c r="G60" s="121" t="str">
        <f>IF(全国標準卸価格表!G60="","",全国標準卸価格表!G60)</f>
        <v/>
      </c>
      <c r="H60" s="188" t="str">
        <f>IF(全国標準卸価格表!H60="","",全国標準卸価格表!H60)</f>
        <v>05539665</v>
      </c>
      <c r="I60" s="424">
        <f>IF(全国標準卸価格表!I60="","",ROUND(地区標準卸価格表!I60*入力!$I$46%,-入力!$I$40))</f>
        <v>29800</v>
      </c>
      <c r="J60" s="354" t="str">
        <f>IF(全国標準卸価格表!J60="","",全国標準卸価格表!J60)</f>
        <v/>
      </c>
      <c r="K60" s="214" t="str">
        <f>IF(全国標準卸価格表!K60="","",全国標準卸価格表!K60)</f>
        <v>★</v>
      </c>
      <c r="L60" s="77"/>
      <c r="M60" s="64" t="s">
        <v>475</v>
      </c>
      <c r="N60" s="77"/>
      <c r="O60" s="77"/>
      <c r="P60" s="77"/>
      <c r="Q60" s="77"/>
      <c r="R60" s="77"/>
      <c r="S60" s="77"/>
      <c r="T60" s="77"/>
      <c r="U60" s="65"/>
      <c r="V60" s="65"/>
      <c r="W60" s="65"/>
      <c r="Y60" s="292"/>
      <c r="Z60" s="81">
        <v>80</v>
      </c>
      <c r="AA60" s="106" t="str">
        <f>IF(全国標準卸価格表!AA60="","",全国標準卸価格表!AA60)</f>
        <v>205/80R17.5 120/118L</v>
      </c>
      <c r="AB60" s="350" t="str">
        <f>IF(全国標準卸価格表!AB60="","",全国標準卸価格表!AB60)</f>
        <v>10B09024</v>
      </c>
      <c r="AC60" s="192">
        <f>IF(全国標準卸価格表!AC60="","",ROUND(地区標準卸価格表!AC60*入力!$I$50%,-入力!$I$40))</f>
        <v>32600</v>
      </c>
      <c r="AD60" s="200"/>
      <c r="AE60" s="272" t="str">
        <f>IF(全国標準卸価格表!AE60="","",ROUND(地区標準卸価格表!AE60*入力!$I$50%,-入力!$I$40))</f>
        <v/>
      </c>
      <c r="AF60" s="51"/>
      <c r="AG60" s="448"/>
      <c r="AH60" s="158"/>
      <c r="AI60" s="111"/>
      <c r="AJ60" s="379"/>
      <c r="AK60" s="93"/>
      <c r="AL60" s="170"/>
      <c r="AM60" s="173"/>
      <c r="AN60" s="62"/>
      <c r="AO60" s="62"/>
      <c r="AP60" s="62"/>
      <c r="AQ60" s="35"/>
      <c r="AR60" s="35"/>
      <c r="AS60" s="35"/>
    </row>
    <row r="61" spans="1:45" ht="26.1" customHeight="1">
      <c r="A61" s="227" t="str">
        <f>IF(全国標準卸価格表!A61="","",全国標準卸価格表!A61)</f>
        <v/>
      </c>
      <c r="B61" s="141" t="str">
        <f>IF(全国標準卸価格表!B61="","",全国標準卸価格表!B61)</f>
        <v/>
      </c>
      <c r="C61" s="103" t="str">
        <f>IF(全国標準卸価格表!C61="","",全国標準卸価格表!C61)</f>
        <v>205/65R16 95Q</v>
      </c>
      <c r="D61" s="257" t="str">
        <f>IF(全国標準卸価格表!D61="","",全国標準卸価格表!D61)</f>
        <v>05539827</v>
      </c>
      <c r="E61" s="424">
        <f>IF(全国標準卸価格表!E61="","",ROUND(地区標準卸価格表!E61*入力!$I$45%,-入力!$I$40))</f>
        <v>31100</v>
      </c>
      <c r="F61" s="354" t="str">
        <f>IF(全国標準卸価格表!F61="","",全国標準卸価格表!F61)</f>
        <v/>
      </c>
      <c r="G61" s="395" t="str">
        <f>IF(全国標準卸価格表!G61="","",全国標準卸価格表!G61)</f>
        <v/>
      </c>
      <c r="H61" s="188" t="str">
        <f>IF(全国標準卸価格表!H61="","",全国標準卸価格表!H61)</f>
        <v>05539666</v>
      </c>
      <c r="I61" s="424">
        <f>IF(全国標準卸価格表!I61="","",ROUND(地区標準卸価格表!I61*入力!$I$46%,-入力!$I$40))</f>
        <v>30200</v>
      </c>
      <c r="J61" s="354" t="str">
        <f>IF(全国標準卸価格表!J61="","",全国標準卸価格表!J61)</f>
        <v/>
      </c>
      <c r="K61" s="213" t="str">
        <f>IF(全国標準卸価格表!K61="","",全国標準卸価格表!K61)</f>
        <v>★</v>
      </c>
      <c r="L61" s="77"/>
      <c r="M61" s="64" t="s">
        <v>481</v>
      </c>
      <c r="N61" s="77"/>
      <c r="O61" s="77"/>
      <c r="P61" s="77"/>
      <c r="Q61" s="77"/>
      <c r="R61" s="77"/>
      <c r="S61" s="77"/>
      <c r="T61" s="77"/>
      <c r="U61" s="65"/>
      <c r="V61" s="65"/>
      <c r="W61" s="65"/>
      <c r="Y61" s="274">
        <v>16</v>
      </c>
      <c r="Z61" s="81">
        <v>65</v>
      </c>
      <c r="AA61" s="106" t="str">
        <f>IF(全国標準卸価格表!AA61="","",全国標準卸価格表!AA61)</f>
        <v>205/65R16 109/107L</v>
      </c>
      <c r="AB61" s="350" t="str">
        <f>IF(全国標準卸価格表!AB61="","",全国標準卸価格表!AB61)</f>
        <v>10B09044</v>
      </c>
      <c r="AC61" s="201">
        <f>IF(全国標準卸価格表!AC61="","",ROUND(地区標準卸価格表!AC61*入力!$I$50%,-入力!$I$40))</f>
        <v>37300</v>
      </c>
      <c r="AD61" s="200"/>
      <c r="AE61" s="491" t="str">
        <f>IF(全国標準卸価格表!AE61="","",ROUND(地区標準卸価格表!AE61*入力!$I$50%,-入力!$I$40))</f>
        <v/>
      </c>
      <c r="AF61" s="51"/>
      <c r="AG61" s="448"/>
      <c r="AH61" s="158"/>
      <c r="AI61" s="111"/>
      <c r="AJ61" s="379"/>
      <c r="AK61" s="93"/>
      <c r="AL61" s="170"/>
      <c r="AM61" s="173"/>
      <c r="AN61" s="35"/>
      <c r="AO61" s="35"/>
      <c r="AP61" s="35"/>
      <c r="AQ61" s="35"/>
      <c r="AR61" s="35"/>
      <c r="AS61" s="35"/>
    </row>
    <row r="62" spans="1:45" ht="26.1" customHeight="1" thickBot="1">
      <c r="A62" s="229" t="str">
        <f>IF(全国標準卸価格表!A62="","",全国標準卸価格表!A62)</f>
        <v/>
      </c>
      <c r="B62" s="230" t="str">
        <f>IF(全国標準卸価格表!B62="","",全国標準卸価格表!B62)</f>
        <v/>
      </c>
      <c r="C62" s="250" t="str">
        <f>IF(全国標準卸価格表!C62="","",全国標準卸価格表!C62)</f>
        <v>215/65R16 98Q</v>
      </c>
      <c r="D62" s="392" t="str">
        <f>IF(全国標準卸価格表!D62="","",全国標準卸価格表!D62)</f>
        <v>05539828</v>
      </c>
      <c r="E62" s="431">
        <f>IF(全国標準卸価格表!E62="","",ROUND(地区標準卸価格表!E62*入力!$I$45%,-入力!$I$40))</f>
        <v>32600</v>
      </c>
      <c r="F62" s="400" t="str">
        <f>IF(全国標準卸価格表!F62="","",全国標準卸価格表!F62)</f>
        <v/>
      </c>
      <c r="G62" s="401" t="str">
        <f>IF(全国標準卸価格表!G62="","",全国標準卸価格表!G62)</f>
        <v/>
      </c>
      <c r="H62" s="288" t="str">
        <f>IF(全国標準卸価格表!H62="","",全国標準卸価格表!H62)</f>
        <v>05539668</v>
      </c>
      <c r="I62" s="431">
        <f>IF(全国標準卸価格表!I62="","",ROUND(地区標準卸価格表!I62*入力!$I$46%,-入力!$I$40))</f>
        <v>31700</v>
      </c>
      <c r="J62" s="400" t="str">
        <f>IF(全国標準卸価格表!J62="","",全国標準卸価格表!J62)</f>
        <v/>
      </c>
      <c r="K62" s="326" t="str">
        <f>IF(全国標準卸価格表!K62="","",全国標準卸価格表!K62)</f>
        <v>★</v>
      </c>
      <c r="L62" s="77"/>
      <c r="M62" s="64" t="s">
        <v>487</v>
      </c>
      <c r="N62" s="77"/>
      <c r="O62" s="77"/>
      <c r="P62" s="77"/>
      <c r="Q62" s="77"/>
      <c r="R62" s="77"/>
      <c r="S62" s="77"/>
      <c r="T62" s="77"/>
      <c r="U62" s="65"/>
      <c r="V62" s="65"/>
      <c r="W62" s="65"/>
      <c r="Y62" s="222"/>
      <c r="Z62" s="80">
        <v>70</v>
      </c>
      <c r="AA62" s="105" t="str">
        <f>IF(全国標準卸価格表!AA62="","",全国標準卸価格表!AA62)</f>
        <v>195/70R16 109/107L</v>
      </c>
      <c r="AB62" s="351" t="str">
        <f>IF(全国標準卸価格表!AB62="","",全国標準卸価格表!AB62)</f>
        <v>10B09064</v>
      </c>
      <c r="AC62" s="199">
        <f>IF(全国標準卸価格表!AC62="","",ROUND(地区標準卸価格表!AC62*入力!$I$50%,-入力!$I$40))</f>
        <v>33700</v>
      </c>
      <c r="AD62" s="198"/>
      <c r="AE62" s="279" t="str">
        <f>IF(全国標準卸価格表!AE62="","",ROUND(地区標準卸価格表!AE62*入力!$I$50%,-入力!$I$40))</f>
        <v/>
      </c>
      <c r="AF62" s="51"/>
      <c r="AG62" s="77"/>
      <c r="AH62" s="77"/>
      <c r="AI62" s="77"/>
      <c r="AJ62" s="77"/>
      <c r="AK62" s="77"/>
      <c r="AL62" s="77"/>
      <c r="AM62" s="77"/>
      <c r="AN62" s="35"/>
      <c r="AO62" s="35"/>
      <c r="AP62" s="35"/>
      <c r="AQ62" s="35"/>
      <c r="AR62" s="35"/>
      <c r="AS62" s="35"/>
    </row>
    <row r="63" spans="1:45" ht="26.1" customHeight="1">
      <c r="A63" s="450"/>
      <c r="B63" s="160"/>
      <c r="C63" s="111"/>
      <c r="D63" s="165"/>
      <c r="E63" s="424"/>
      <c r="F63" s="354"/>
      <c r="G63" s="449"/>
      <c r="H63" s="165"/>
      <c r="I63" s="424"/>
      <c r="J63" s="354"/>
      <c r="K63" s="75"/>
      <c r="L63" s="77"/>
      <c r="M63" s="65"/>
      <c r="N63" s="77"/>
      <c r="O63" s="77"/>
      <c r="P63" s="77"/>
      <c r="Q63" s="77"/>
      <c r="R63" s="77"/>
      <c r="S63" s="77"/>
      <c r="T63" s="77"/>
      <c r="U63" s="65"/>
      <c r="V63" s="65"/>
      <c r="W63" s="65"/>
      <c r="Y63" s="222"/>
      <c r="Z63" s="185"/>
      <c r="AA63" s="106" t="str">
        <f>IF(全国標準卸価格表!AA63="","",全国標準卸価格表!AA63)</f>
        <v>225/70R16 117/115L</v>
      </c>
      <c r="AB63" s="350" t="str">
        <f>IF(全国標準卸価格表!AB63="","",全国標準卸価格表!AB63)</f>
        <v>10B09065</v>
      </c>
      <c r="AC63" s="201">
        <f>IF(全国標準卸価格表!AC63="","",ROUND(地区標準卸価格表!AC63*入力!$I$50%,-入力!$I$40))</f>
        <v>36700</v>
      </c>
      <c r="AD63" s="200"/>
      <c r="AE63" s="277" t="str">
        <f>IF(全国標準卸価格表!AE63="","",ROUND(地区標準卸価格表!AE63*入力!$I$50%,-入力!$I$40))</f>
        <v/>
      </c>
      <c r="AF63" s="51"/>
      <c r="AG63" s="269" t="s">
        <v>492</v>
      </c>
      <c r="AH63" s="270"/>
      <c r="AI63" s="270"/>
      <c r="AJ63" s="458" t="s">
        <v>493</v>
      </c>
      <c r="AK63" s="289"/>
      <c r="AL63" s="289"/>
      <c r="AM63" s="260" t="s">
        <v>494</v>
      </c>
      <c r="AN63" s="35"/>
      <c r="AO63" s="35"/>
      <c r="AP63" s="35"/>
      <c r="AQ63" s="35"/>
      <c r="AR63" s="35"/>
      <c r="AS63" s="35"/>
    </row>
    <row r="64" spans="1:45" ht="26.1" customHeight="1" thickBot="1">
      <c r="A64" s="86"/>
      <c r="B64" s="34"/>
      <c r="C64" s="24"/>
      <c r="D64" s="112"/>
      <c r="E64" s="112"/>
      <c r="F64" s="112"/>
      <c r="G64" s="112"/>
      <c r="H64" s="112"/>
      <c r="I64" s="169"/>
      <c r="J64" s="169"/>
      <c r="K64" s="169"/>
      <c r="L64" s="77"/>
      <c r="M64" s="77"/>
      <c r="N64" s="77"/>
      <c r="O64" s="77"/>
      <c r="P64" s="77"/>
      <c r="Q64" s="77"/>
      <c r="R64" s="77"/>
      <c r="S64" s="77"/>
      <c r="T64" s="77"/>
      <c r="U64" s="65"/>
      <c r="V64" s="65"/>
      <c r="W64" s="65"/>
      <c r="Y64" s="222"/>
      <c r="Z64" s="80">
        <v>75</v>
      </c>
      <c r="AA64" s="108" t="str">
        <f>IF(全国標準卸価格表!AA64="","",全国標準卸価格表!AA64)</f>
        <v>225/75R16 118/116L</v>
      </c>
      <c r="AB64" s="352" t="str">
        <f>IF(全国標準卸価格表!AB64="","",全国標準卸価格表!AB64)</f>
        <v>10B09041</v>
      </c>
      <c r="AC64" s="205">
        <f>IF(全国標準卸価格表!AC64="","",ROUND(地区標準卸価格表!AC64*入力!$I$50%,-入力!$I$40))</f>
        <v>36200</v>
      </c>
      <c r="AD64" s="168"/>
      <c r="AE64" s="492" t="str">
        <f>IF(全国標準卸価格表!AE64="","",ROUND(地区標準卸価格表!AE64*入力!$I$50%,-入力!$I$40))</f>
        <v/>
      </c>
      <c r="AF64" s="51"/>
      <c r="AG64" s="338"/>
      <c r="AH64" s="21"/>
      <c r="AI64" s="239" t="s">
        <v>84</v>
      </c>
      <c r="AJ64" s="251" t="s">
        <v>85</v>
      </c>
      <c r="AK64" s="239" t="s">
        <v>86</v>
      </c>
      <c r="AL64" s="337"/>
      <c r="AM64" s="330"/>
      <c r="AN64" s="35"/>
      <c r="AO64" s="35"/>
      <c r="AP64" s="35"/>
      <c r="AQ64" s="35"/>
      <c r="AR64" s="35"/>
      <c r="AS64" s="35"/>
    </row>
    <row r="65" spans="1:45" ht="26.1" customHeight="1">
      <c r="A65" s="471"/>
      <c r="B65" s="472"/>
      <c r="C65" s="472"/>
      <c r="D65" s="472"/>
      <c r="E65" s="473"/>
      <c r="F65" s="474"/>
      <c r="G65" s="474"/>
      <c r="H65" s="474"/>
      <c r="I65" s="474"/>
      <c r="J65" s="475"/>
      <c r="K65" s="476"/>
      <c r="L65" s="77"/>
      <c r="M65" s="77"/>
      <c r="N65" s="77"/>
      <c r="O65" s="77"/>
      <c r="P65" s="77"/>
      <c r="Q65" s="77"/>
      <c r="R65" s="77"/>
      <c r="S65" s="77"/>
      <c r="T65" s="77"/>
      <c r="U65" s="77"/>
      <c r="V65" s="77"/>
      <c r="W65" s="77"/>
      <c r="Y65" s="222"/>
      <c r="Z65" s="80">
        <v>85</v>
      </c>
      <c r="AA65" s="105" t="str">
        <f>IF(全国標準卸価格表!AA65="","",全国標準卸価格表!AA65)</f>
        <v>185/85R16 111/109L</v>
      </c>
      <c r="AB65" s="351" t="str">
        <f>IF(全国標準卸価格表!AB65="","",全国標準卸価格表!AB65)</f>
        <v>10B09008</v>
      </c>
      <c r="AC65" s="199">
        <f>IF(全国標準卸価格表!AC65="","",ROUND(地区標準卸価格表!AC65*入力!$I$50%,-入力!$I$40))</f>
        <v>30300</v>
      </c>
      <c r="AD65" s="198"/>
      <c r="AE65" s="279" t="str">
        <f>IF(全国標準卸価格表!AE65="","",ROUND(地区標準卸価格表!AE65*入力!$I$50%,-入力!$I$40))</f>
        <v/>
      </c>
      <c r="AF65" s="51"/>
      <c r="AG65" s="360">
        <v>15</v>
      </c>
      <c r="AH65" s="359">
        <v>65</v>
      </c>
      <c r="AI65" s="361" t="str">
        <f>IF(全国標準卸価格表!AI65="","",全国標準卸価格表!AI65)</f>
        <v>185/65R15 88Q</v>
      </c>
      <c r="AJ65" s="512" t="str">
        <f>IF(全国標準卸価格表!AJ65="","",全国標準卸価格表!AJ65)</f>
        <v>05509220</v>
      </c>
      <c r="AK65" s="460" t="str">
        <f>IF(地区標準卸価格表!AK65="OPEN","OPEN",ROUND(地区標準卸価格表!AK65*入力!$I$53%,-入力!$I$40))</f>
        <v>OPEN</v>
      </c>
      <c r="AL65" s="534" t="str">
        <f>IF(全国標準卸価格表!AL65="","",全国標準卸価格表!AL65)</f>
        <v/>
      </c>
      <c r="AM65" s="440" t="str">
        <f>IF(全国標準卸価格表!AM65="","",全国標準卸価格表!AM65)</f>
        <v/>
      </c>
      <c r="AN65" s="35"/>
      <c r="AO65" s="35"/>
      <c r="AP65" s="35"/>
      <c r="AQ65" s="35"/>
      <c r="AR65" s="35"/>
      <c r="AS65" s="35"/>
    </row>
    <row r="66" spans="1:45" ht="26.1" customHeight="1">
      <c r="A66" s="477"/>
      <c r="B66" s="478"/>
      <c r="C66" s="94"/>
      <c r="D66" s="469"/>
      <c r="E66" s="94"/>
      <c r="F66" s="469"/>
      <c r="G66" s="469"/>
      <c r="H66" s="469"/>
      <c r="I66" s="94"/>
      <c r="J66" s="469"/>
      <c r="K66" s="469"/>
      <c r="L66" s="77"/>
      <c r="M66" s="77"/>
      <c r="N66" s="77"/>
      <c r="O66" s="77"/>
      <c r="P66" s="77"/>
      <c r="Q66" s="77"/>
      <c r="R66" s="77"/>
      <c r="S66" s="77"/>
      <c r="T66" s="77"/>
      <c r="U66" s="77"/>
      <c r="V66" s="77"/>
      <c r="W66" s="77"/>
      <c r="Y66" s="222"/>
      <c r="Z66" s="299"/>
      <c r="AA66" s="107" t="str">
        <f>IF(全国標準卸価格表!AA66="","",全国標準卸価格表!AA66)</f>
        <v>215/85R16 120/118L</v>
      </c>
      <c r="AB66" s="257" t="str">
        <f>IF(全国標準卸価格表!AB66="","",全国標準卸価格表!AB66)</f>
        <v>10B09022</v>
      </c>
      <c r="AC66" s="194">
        <f>IF(全国標準卸価格表!AC66="","",ROUND(地区標準卸価格表!AC66*入力!$I$50%,-入力!$I$40))</f>
        <v>32800</v>
      </c>
      <c r="AD66" s="165"/>
      <c r="AE66" s="281" t="str">
        <f>IF(全国標準卸価格表!AE66="","",ROUND(地区標準卸価格表!AE66*入力!$I$50%,-入力!$I$40))</f>
        <v/>
      </c>
      <c r="AF66" s="51"/>
      <c r="AG66" s="381"/>
      <c r="AH66" s="54"/>
      <c r="AI66" s="103" t="s">
        <v>503</v>
      </c>
      <c r="AJ66" s="510" t="str">
        <f>IF(全国標準卸価格表!AJ66="","",全国標準卸価格表!AJ66)</f>
        <v>05509230</v>
      </c>
      <c r="AK66" s="461" t="str">
        <f>IF(地区標準卸価格表!AK66="OPEN","OPEN",ROUND(地区標準卸価格表!AK66*入力!$I$53%,-入力!$I$40))</f>
        <v>OPEN</v>
      </c>
      <c r="AL66" s="535"/>
      <c r="AM66" s="330" t="str">
        <f>IF(全国標準卸価格表!AM66="","",全国標準卸価格表!AM66)</f>
        <v/>
      </c>
      <c r="AN66" s="35"/>
      <c r="AO66" s="35"/>
      <c r="AP66" s="35"/>
      <c r="AQ66" s="35"/>
      <c r="AR66" s="35"/>
      <c r="AS66" s="35"/>
    </row>
    <row r="67" spans="1:45" ht="26.1" customHeight="1">
      <c r="A67" s="479"/>
      <c r="B67" s="480"/>
      <c r="C67" s="481"/>
      <c r="D67" s="474"/>
      <c r="E67" s="97"/>
      <c r="F67" s="97"/>
      <c r="G67" s="476"/>
      <c r="H67" s="476"/>
      <c r="I67" s="470"/>
      <c r="J67" s="476"/>
      <c r="K67" s="476"/>
      <c r="L67" s="77"/>
      <c r="M67" s="77"/>
      <c r="N67" s="77"/>
      <c r="O67" s="77"/>
      <c r="P67" s="77"/>
      <c r="Q67" s="77"/>
      <c r="R67" s="77"/>
      <c r="S67" s="77"/>
      <c r="T67" s="77"/>
      <c r="U67" s="77"/>
      <c r="V67" s="77"/>
      <c r="W67" s="77"/>
      <c r="Y67" s="293"/>
      <c r="Z67" s="185"/>
      <c r="AA67" s="106" t="str">
        <f>IF(全国標準卸価格表!AA67="","",全国標準卸価格表!AA67)</f>
        <v>225/85R16 121/119L</v>
      </c>
      <c r="AB67" s="350" t="str">
        <f>IF(全国標準卸価格表!AB67="","",全国標準卸価格表!AB67)</f>
        <v>10B09023</v>
      </c>
      <c r="AC67" s="201">
        <f>IF(全国標準卸価格表!AC67="","",ROUND(地区標準卸価格表!AC67*入力!$I$50%,-入力!$I$40))</f>
        <v>34300</v>
      </c>
      <c r="AD67" s="200"/>
      <c r="AE67" s="491" t="str">
        <f>IF(全国標準卸価格表!AE67="","",ROUND(地区標準卸価格表!AE67*入力!$I$50%,-入力!$I$40))</f>
        <v/>
      </c>
      <c r="AF67" s="51"/>
      <c r="AG67" s="321"/>
      <c r="AH67" s="157"/>
      <c r="AI67" s="103" t="str">
        <f>IF(全国標準卸価格表!AI67="","",全国標準卸価格表!AI67)</f>
        <v>195/65R15 91Q</v>
      </c>
      <c r="AJ67" s="515" t="str">
        <f>IF(全国標準卸価格表!AJ67="","",全国標準卸価格表!AJ67)</f>
        <v>05509210</v>
      </c>
      <c r="AK67" s="444" t="str">
        <f>IF(地区標準卸価格表!AK67="OPEN","OPEN",ROUND(地区標準卸価格表!AK67*入力!$I$53%,-入力!$I$40))</f>
        <v>OPEN</v>
      </c>
      <c r="AL67" s="148"/>
      <c r="AM67" s="546" t="str">
        <f>IF(全国標準卸価格表!AM67="","",全国標準卸価格表!AM67)</f>
        <v/>
      </c>
      <c r="AN67" s="35"/>
      <c r="AO67" s="35"/>
      <c r="AP67" s="35"/>
      <c r="AQ67" s="35"/>
      <c r="AR67" s="35"/>
      <c r="AS67" s="35"/>
    </row>
    <row r="68" spans="1:45" ht="26.1" customHeight="1">
      <c r="A68" s="483"/>
      <c r="B68" s="480"/>
      <c r="C68" s="481"/>
      <c r="D68" s="481"/>
      <c r="E68" s="97"/>
      <c r="F68" s="97"/>
      <c r="G68" s="97"/>
      <c r="H68" s="97"/>
      <c r="I68" s="470"/>
      <c r="J68" s="470"/>
      <c r="K68" s="470"/>
      <c r="L68" s="77"/>
      <c r="M68" s="77"/>
      <c r="N68" s="77"/>
      <c r="O68" s="77"/>
      <c r="P68" s="77"/>
      <c r="Q68" s="77"/>
      <c r="R68" s="77"/>
      <c r="S68" s="77"/>
      <c r="T68" s="77"/>
      <c r="U68" s="77"/>
      <c r="V68" s="77"/>
      <c r="W68" s="77"/>
      <c r="Y68" s="290">
        <v>15.5</v>
      </c>
      <c r="Z68" s="79">
        <v>60</v>
      </c>
      <c r="AA68" s="109" t="str">
        <f>IF(全国標準卸価格表!AA68="","",全国標準卸価格表!AA68)</f>
        <v>215/60R15.5 110/108L</v>
      </c>
      <c r="AB68" s="252" t="str">
        <f>IF(全国標準卸価格表!AB68="","",全国標準卸価格表!AB68)</f>
        <v>10B09074</v>
      </c>
      <c r="AC68" s="204">
        <f>IF(全国標準卸価格表!AC68="","",ROUND(地区標準卸価格表!AC68*入力!$I$50%,-入力!$I$40))</f>
        <v>36600</v>
      </c>
      <c r="AD68" s="196"/>
      <c r="AE68" s="282" t="str">
        <f>IF(全国標準卸価格表!AE68="","",ROUND(地区標準卸価格表!AE68*入力!$I$50%,-入力!$I$40))</f>
        <v/>
      </c>
      <c r="AF68" s="51"/>
      <c r="AG68" s="321"/>
      <c r="AH68" s="157"/>
      <c r="AI68" s="101" t="str">
        <f>IF(全国標準卸価格表!AI68="","",全国標準卸価格表!AI68)</f>
        <v>195/65R15 91Q(HC)</v>
      </c>
      <c r="AJ68" s="516" t="str">
        <f>IF(全国標準卸価格表!AJ68="","",全国標準卸価格表!AJ68)</f>
        <v>05509211</v>
      </c>
      <c r="AK68" s="190" t="str">
        <f>IF(地区標準卸価格表!AK68="OPEN","OPEN",ROUND(地区標準卸価格表!AK68*入力!$I$53%,-入力!$I$40))</f>
        <v>OPEN</v>
      </c>
      <c r="AL68" s="536"/>
      <c r="AM68" s="547" t="str">
        <f>IF(全国標準卸価格表!AM68="","",全国標準卸価格表!AM68)</f>
        <v/>
      </c>
      <c r="AN68" s="35"/>
      <c r="AO68" s="35"/>
      <c r="AP68" s="35"/>
      <c r="AQ68" s="35"/>
      <c r="AR68" s="35"/>
      <c r="AS68" s="35"/>
    </row>
    <row r="69" spans="1:45" ht="26.1" customHeight="1">
      <c r="A69" s="479"/>
      <c r="B69" s="480"/>
      <c r="C69" s="481"/>
      <c r="D69" s="481"/>
      <c r="E69" s="97"/>
      <c r="F69" s="97"/>
      <c r="G69" s="97"/>
      <c r="H69" s="97"/>
      <c r="I69" s="470"/>
      <c r="J69" s="470"/>
      <c r="K69" s="470"/>
      <c r="L69" s="34"/>
      <c r="M69" s="77"/>
      <c r="N69" s="77"/>
      <c r="O69" s="77"/>
      <c r="P69" s="77"/>
      <c r="Q69" s="77"/>
      <c r="R69" s="77"/>
      <c r="S69" s="77"/>
      <c r="T69" s="77"/>
      <c r="U69" s="77"/>
      <c r="V69" s="77"/>
      <c r="W69" s="77"/>
      <c r="Y69" s="221"/>
      <c r="Z69" s="82">
        <v>70</v>
      </c>
      <c r="AA69" s="105" t="str">
        <f>IF(全国標準卸価格表!AA69="","",全国標準卸価格表!AA69)</f>
        <v>185/70R15.5 106/104L</v>
      </c>
      <c r="AB69" s="351" t="str">
        <f>IF(全国標準卸価格表!AB69="","",全国標準卸価格表!AB69)</f>
        <v>10B09058</v>
      </c>
      <c r="AC69" s="199">
        <f>IF(全国標準卸価格表!AC69="","",ROUND(地区標準卸価格表!AC69*入力!$I$50%,-入力!$I$40))</f>
        <v>30200</v>
      </c>
      <c r="AD69" s="198"/>
      <c r="AE69" s="275" t="str">
        <f>IF(全国標準卸価格表!AE69="","",ROUND(地区標準卸価格表!AE69*入力!$I$50%,-入力!$I$40))</f>
        <v/>
      </c>
      <c r="AF69" s="39"/>
      <c r="AG69" s="271">
        <v>14</v>
      </c>
      <c r="AH69" s="154">
        <v>80</v>
      </c>
      <c r="AI69" s="102" t="str">
        <f>IF(全国標準卸価格表!AI69="","",全国標準卸価格表!AI69)</f>
        <v>175/80R14 88Q</v>
      </c>
      <c r="AJ69" s="517" t="str">
        <f>IF(全国標準卸価格表!AJ69="","",全国標準卸価格表!AJ69)</f>
        <v>05509205</v>
      </c>
      <c r="AK69" s="467" t="str">
        <f>IF(地区標準卸価格表!AK69="OPEN","OPEN",ROUND(地区標準卸価格表!AK69*入力!$I$53%,-入力!$I$40))</f>
        <v>OPEN</v>
      </c>
      <c r="AL69" s="467"/>
      <c r="AM69" s="328" t="str">
        <f>IF(全国標準卸価格表!AM69="","",全国標準卸価格表!AM69)</f>
        <v/>
      </c>
      <c r="AN69" s="35"/>
      <c r="AO69" s="35"/>
      <c r="AP69" s="35"/>
      <c r="AQ69" s="35"/>
      <c r="AR69" s="35"/>
      <c r="AS69" s="35"/>
    </row>
    <row r="70" spans="1:45" ht="26.1" customHeight="1" thickBot="1">
      <c r="A70" s="479"/>
      <c r="B70" s="480"/>
      <c r="C70" s="481"/>
      <c r="D70" s="481"/>
      <c r="E70" s="97"/>
      <c r="F70" s="97"/>
      <c r="G70" s="97"/>
      <c r="H70" s="97"/>
      <c r="I70" s="470"/>
      <c r="J70" s="470"/>
      <c r="K70" s="470"/>
      <c r="L70" s="34"/>
      <c r="M70" s="77"/>
      <c r="N70" s="77"/>
      <c r="O70" s="77"/>
      <c r="P70" s="77"/>
      <c r="Q70" s="77"/>
      <c r="R70" s="77"/>
      <c r="S70" s="77"/>
      <c r="T70" s="77"/>
      <c r="U70" s="77"/>
      <c r="V70" s="77"/>
      <c r="W70" s="77"/>
      <c r="Y70" s="274">
        <v>15</v>
      </c>
      <c r="Z70" s="79">
        <v>65</v>
      </c>
      <c r="AA70" s="109" t="str">
        <f>IF(全国標準卸価格表!AA70="","",全国標準卸価格表!AA70)</f>
        <v>185/65R15 101/99L</v>
      </c>
      <c r="AB70" s="252" t="str">
        <f>IF(全国標準卸価格表!AB70="","",全国標準卸価格表!AB70)</f>
        <v>10B09042</v>
      </c>
      <c r="AC70" s="204">
        <f>IF(全国標準卸価格表!AC70="","",ROUND(地区標準卸価格表!AC70*入力!$I$50%,-入力!$I$40))</f>
        <v>32500</v>
      </c>
      <c r="AD70" s="196"/>
      <c r="AE70" s="282" t="str">
        <f>IF(全国標準卸価格表!AE70="","",ROUND(地区標準卸価格表!AE70*入力!$I$50%,-入力!$I$40))</f>
        <v/>
      </c>
      <c r="AF70" s="39"/>
      <c r="AG70" s="501"/>
      <c r="AH70" s="327"/>
      <c r="AI70" s="250" t="str">
        <f>IF(全国標準卸価格表!AI70="","",全国標準卸価格表!AI70)</f>
        <v>175/80R14 88Q(HC)</v>
      </c>
      <c r="AJ70" s="513" t="str">
        <f>IF(全国標準卸価格表!AJ70="","",全国標準卸価格表!AJ70)</f>
        <v>05509209</v>
      </c>
      <c r="AK70" s="261" t="str">
        <f>IF(地区標準卸価格表!AK70="OPEN","OPEN",ROUND(地区標準卸価格表!AK70*入力!$I$53%,-入力!$I$40))</f>
        <v>OPEN</v>
      </c>
      <c r="AL70" s="261"/>
      <c r="AM70" s="439" t="str">
        <f>IF(全国標準卸価格表!AM70="","",全国標準卸価格表!AM70)</f>
        <v/>
      </c>
      <c r="AN70" s="35"/>
      <c r="AO70" s="35"/>
      <c r="AP70" s="35"/>
      <c r="AQ70" s="35"/>
      <c r="AR70" s="35"/>
      <c r="AS70" s="35"/>
    </row>
    <row r="71" spans="1:45" ht="26.1" customHeight="1" thickBot="1">
      <c r="A71" s="479"/>
      <c r="B71" s="480"/>
      <c r="C71" s="481"/>
      <c r="D71" s="481"/>
      <c r="E71" s="97"/>
      <c r="F71" s="97"/>
      <c r="G71" s="97"/>
      <c r="H71" s="97"/>
      <c r="I71" s="470"/>
      <c r="J71" s="470"/>
      <c r="K71" s="470"/>
      <c r="L71" s="34"/>
      <c r="M71" s="77"/>
      <c r="N71" s="77"/>
      <c r="O71" s="77"/>
      <c r="P71" s="77"/>
      <c r="Q71" s="77"/>
      <c r="R71" s="77"/>
      <c r="S71" s="77"/>
      <c r="T71" s="77"/>
      <c r="U71" s="77"/>
      <c r="V71" s="77"/>
      <c r="W71" s="77"/>
      <c r="Y71" s="294"/>
      <c r="Z71" s="300">
        <v>70</v>
      </c>
      <c r="AA71" s="301" t="str">
        <f>IF(全国標準卸価格表!AA71="","",全国標準卸価格表!AA71)</f>
        <v>195/70R15 106/104L</v>
      </c>
      <c r="AB71" s="353" t="str">
        <f>IF(全国標準卸価格表!AB71="","",全国標準卸価格表!AB71)</f>
        <v>10B09050</v>
      </c>
      <c r="AC71" s="298">
        <f>IF(全国標準卸価格表!AC71="","",ROUND(地区標準卸価格表!AC71*入力!$I$50%,-入力!$I$40))</f>
        <v>30700</v>
      </c>
      <c r="AD71" s="297"/>
      <c r="AE71" s="493" t="str">
        <f>IF(全国標準卸価格表!AE71="","",ROUND(地区標準卸価格表!AE71*入力!$I$50%,-入力!$I$40))</f>
        <v/>
      </c>
      <c r="AF71" s="35"/>
      <c r="AG71" s="24" t="str">
        <f>IF(全国標準卸価格表!AG71="","",全国標準卸価格表!AG71)</f>
        <v>（HC）はハードコンパウンド仕様になります。</v>
      </c>
      <c r="AH71" s="35"/>
      <c r="AI71" s="77"/>
      <c r="AJ71" s="35"/>
      <c r="AK71" s="35"/>
      <c r="AL71" s="35"/>
      <c r="AM71" s="35"/>
      <c r="AN71" s="35"/>
      <c r="AO71" s="35"/>
      <c r="AP71" s="35"/>
      <c r="AQ71" s="35"/>
      <c r="AR71" s="35"/>
      <c r="AS71" s="35"/>
    </row>
    <row r="72" spans="1:45" ht="26.1" customHeight="1">
      <c r="A72" s="479"/>
      <c r="B72" s="480"/>
      <c r="C72" s="481"/>
      <c r="D72" s="481"/>
      <c r="E72" s="97"/>
      <c r="F72" s="97"/>
      <c r="G72" s="97"/>
      <c r="H72" s="97"/>
      <c r="I72" s="470"/>
      <c r="J72" s="470"/>
      <c r="K72" s="470"/>
      <c r="L72" s="88"/>
      <c r="M72" s="77"/>
      <c r="N72" s="77"/>
      <c r="O72" s="77"/>
      <c r="P72" s="77"/>
      <c r="Q72" s="77"/>
      <c r="R72" s="77"/>
      <c r="S72" s="77"/>
      <c r="T72" s="77"/>
      <c r="U72" s="77"/>
      <c r="V72" s="77"/>
      <c r="W72" s="77"/>
      <c r="Y72" s="86"/>
      <c r="Z72" s="77"/>
      <c r="AA72" s="77"/>
      <c r="AB72" s="77"/>
      <c r="AC72" s="77"/>
      <c r="AD72" s="77"/>
      <c r="AE72" s="77"/>
      <c r="AF72" s="77"/>
      <c r="AG72" s="77"/>
      <c r="AH72" s="77"/>
      <c r="AI72" s="77"/>
      <c r="AJ72" s="77"/>
      <c r="AK72" s="77"/>
      <c r="AL72" s="77"/>
      <c r="AM72" s="77"/>
      <c r="AN72" s="35"/>
      <c r="AO72" s="35"/>
      <c r="AP72" s="35"/>
      <c r="AQ72" s="35"/>
      <c r="AR72" s="35"/>
      <c r="AS72" s="35"/>
    </row>
    <row r="73" spans="1:45" ht="26.1" customHeight="1">
      <c r="A73" s="483"/>
      <c r="B73" s="480"/>
      <c r="C73" s="481"/>
      <c r="D73" s="481"/>
      <c r="E73" s="97"/>
      <c r="F73" s="97"/>
      <c r="G73" s="97"/>
      <c r="H73" s="97"/>
      <c r="I73" s="470"/>
      <c r="J73" s="470"/>
      <c r="K73" s="470"/>
      <c r="L73" s="88"/>
      <c r="M73" s="77"/>
      <c r="N73" s="77"/>
      <c r="O73" s="77"/>
      <c r="P73" s="77"/>
      <c r="Q73" s="77"/>
      <c r="R73" s="77"/>
      <c r="S73" s="77"/>
      <c r="T73" s="77"/>
      <c r="U73" s="77"/>
      <c r="V73" s="77"/>
      <c r="W73" s="77"/>
      <c r="Y73" s="77"/>
      <c r="Z73" s="77"/>
      <c r="AA73" s="77"/>
      <c r="AB73" s="77"/>
      <c r="AC73" s="77"/>
      <c r="AD73" s="77"/>
      <c r="AE73" s="77"/>
      <c r="AF73" s="77"/>
      <c r="AG73" s="77"/>
      <c r="AH73" s="77"/>
      <c r="AI73" s="77"/>
      <c r="AJ73" s="77"/>
      <c r="AK73" s="77"/>
      <c r="AL73" s="77"/>
      <c r="AM73" s="77"/>
      <c r="AN73" s="35"/>
      <c r="AO73" s="35"/>
      <c r="AP73" s="35"/>
      <c r="AQ73" s="35"/>
      <c r="AR73" s="35"/>
      <c r="AS73" s="35"/>
    </row>
    <row r="74" spans="1:45" ht="26.1" customHeight="1">
      <c r="A74" s="93" t="str">
        <f>IF(全国標準卸価格表!A74="","",全国標準卸価格表!A74)</f>
        <v/>
      </c>
      <c r="B74" s="95"/>
      <c r="C74" s="96"/>
      <c r="D74" s="97"/>
      <c r="E74" s="179"/>
      <c r="F74" s="179"/>
      <c r="G74" s="178"/>
      <c r="H74" s="178"/>
      <c r="I74" s="65"/>
      <c r="J74" s="65"/>
      <c r="K74" s="65"/>
      <c r="L74" s="35"/>
      <c r="M74" s="77"/>
      <c r="N74" s="77"/>
      <c r="O74" s="77"/>
      <c r="P74" s="77"/>
      <c r="Q74" s="77"/>
      <c r="R74" s="77"/>
      <c r="S74" s="77"/>
      <c r="T74" s="77"/>
      <c r="U74" s="77"/>
      <c r="V74" s="77"/>
      <c r="W74" s="77"/>
      <c r="Y74" s="77"/>
      <c r="Z74" s="77"/>
      <c r="AA74" s="77"/>
      <c r="AB74" s="77"/>
      <c r="AC74" s="77"/>
      <c r="AD74" s="77"/>
      <c r="AE74" s="77"/>
      <c r="AF74" s="51"/>
      <c r="AG74" s="77"/>
      <c r="AH74" s="77"/>
      <c r="AI74" s="77"/>
      <c r="AJ74" s="77"/>
      <c r="AK74" s="77"/>
      <c r="AL74" s="77"/>
      <c r="AM74" s="77"/>
      <c r="AN74" s="35"/>
      <c r="AO74" s="35"/>
      <c r="AP74" s="35"/>
      <c r="AQ74" s="35"/>
      <c r="AR74" s="35"/>
      <c r="AS74" s="35"/>
    </row>
    <row r="75" spans="1:45" ht="26.1" customHeight="1">
      <c r="A75" s="34"/>
      <c r="B75" s="49"/>
      <c r="C75" s="77"/>
      <c r="D75" s="77"/>
      <c r="E75" s="77"/>
      <c r="F75" s="77"/>
      <c r="G75" s="77"/>
      <c r="H75" s="77"/>
      <c r="I75" s="65"/>
      <c r="J75" s="65"/>
      <c r="K75" s="65"/>
      <c r="L75" s="35"/>
      <c r="M75" s="77"/>
      <c r="N75" s="77"/>
      <c r="O75" s="77"/>
      <c r="P75" s="77"/>
      <c r="Q75" s="77"/>
      <c r="R75" s="77"/>
      <c r="S75" s="77"/>
      <c r="T75" s="77"/>
      <c r="U75" s="77"/>
      <c r="V75" s="77"/>
      <c r="W75" s="77"/>
      <c r="Y75" s="77"/>
      <c r="Z75" s="77"/>
      <c r="AA75" s="77"/>
      <c r="AB75" s="77"/>
      <c r="AC75" s="77"/>
      <c r="AD75" s="77"/>
      <c r="AE75" s="77"/>
      <c r="AF75" s="51"/>
      <c r="AG75" s="77"/>
      <c r="AH75" s="77"/>
      <c r="AI75" s="77"/>
      <c r="AJ75" s="77"/>
      <c r="AK75" s="77"/>
      <c r="AL75" s="77"/>
      <c r="AM75" s="77"/>
      <c r="AN75" s="35"/>
      <c r="AO75" s="35"/>
      <c r="AP75" s="35"/>
      <c r="AQ75" s="35"/>
      <c r="AR75" s="35"/>
      <c r="AS75" s="35"/>
    </row>
    <row r="76" spans="1:45" ht="26.1" customHeight="1">
      <c r="A76" s="77"/>
      <c r="B76" s="77"/>
      <c r="C76" s="77"/>
      <c r="D76" s="77"/>
      <c r="E76" s="77"/>
      <c r="F76" s="77"/>
      <c r="G76" s="77"/>
      <c r="H76" s="77"/>
      <c r="I76" s="65"/>
      <c r="J76" s="65"/>
      <c r="K76" s="65"/>
      <c r="L76" s="77"/>
      <c r="M76" s="65"/>
      <c r="N76" s="77"/>
      <c r="O76" s="77"/>
      <c r="P76" s="77"/>
      <c r="Q76" s="77"/>
      <c r="R76" s="77"/>
      <c r="S76" s="77"/>
      <c r="T76" s="77"/>
      <c r="U76" s="77"/>
      <c r="V76" s="77"/>
      <c r="W76" s="77"/>
      <c r="Y76" s="77"/>
      <c r="Z76" s="77"/>
      <c r="AA76" s="77"/>
      <c r="AB76" s="77"/>
      <c r="AC76" s="77"/>
      <c r="AD76" s="77"/>
      <c r="AE76" s="77"/>
      <c r="AF76" s="77"/>
      <c r="AG76" s="77"/>
      <c r="AH76" s="77"/>
      <c r="AI76" s="77"/>
      <c r="AJ76" s="77"/>
      <c r="AK76" s="77"/>
      <c r="AL76" s="77"/>
      <c r="AM76" s="77"/>
      <c r="AN76" s="35"/>
      <c r="AO76" s="35"/>
      <c r="AP76" s="35"/>
      <c r="AQ76" s="35"/>
      <c r="AR76" s="35"/>
      <c r="AS76" s="35"/>
    </row>
    <row r="77" spans="1:45" ht="24" customHeight="1">
      <c r="A77" s="77"/>
      <c r="B77" s="77"/>
      <c r="C77" s="77"/>
      <c r="D77" s="77"/>
      <c r="E77" s="77"/>
      <c r="F77" s="77"/>
      <c r="G77" s="77"/>
      <c r="H77" s="77"/>
      <c r="I77" s="65"/>
      <c r="J77" s="65"/>
      <c r="K77" s="65"/>
      <c r="L77" s="77"/>
      <c r="M77" s="65"/>
      <c r="N77" s="77"/>
      <c r="O77" s="77"/>
      <c r="P77" s="77"/>
      <c r="Q77" s="77"/>
      <c r="R77" s="77"/>
      <c r="S77" s="77"/>
      <c r="T77" s="77"/>
      <c r="U77" s="77"/>
      <c r="V77" s="77"/>
      <c r="W77" s="77"/>
      <c r="Y77" s="77"/>
      <c r="Z77" s="77"/>
      <c r="AA77" s="77"/>
      <c r="AB77" s="77"/>
      <c r="AC77" s="77"/>
      <c r="AD77" s="77"/>
      <c r="AE77" s="77"/>
      <c r="AF77" s="77"/>
      <c r="AG77" s="77"/>
      <c r="AH77" s="77"/>
      <c r="AI77" s="77"/>
      <c r="AJ77" s="77"/>
      <c r="AK77" s="77"/>
      <c r="AL77" s="77"/>
      <c r="AM77" s="77"/>
      <c r="AN77" s="35"/>
      <c r="AO77" s="35"/>
      <c r="AP77" s="35"/>
      <c r="AQ77" s="35"/>
      <c r="AR77" s="35"/>
      <c r="AS77" s="35"/>
    </row>
    <row r="78" spans="1:45" ht="24" customHeight="1">
      <c r="A78" s="77"/>
      <c r="B78" s="77"/>
      <c r="C78" s="77"/>
      <c r="D78" s="77"/>
      <c r="E78" s="77"/>
      <c r="F78" s="77"/>
      <c r="G78" s="77"/>
      <c r="H78" s="77"/>
      <c r="I78" s="65"/>
      <c r="J78" s="65"/>
      <c r="K78" s="65"/>
      <c r="L78" s="77"/>
      <c r="M78" s="65"/>
      <c r="N78" s="77"/>
      <c r="O78" s="77"/>
      <c r="P78" s="77"/>
      <c r="Q78" s="77"/>
      <c r="R78" s="77"/>
      <c r="S78" s="77"/>
      <c r="T78" s="77"/>
      <c r="U78" s="77"/>
      <c r="V78" s="77"/>
      <c r="W78" s="77"/>
      <c r="Y78" s="77"/>
      <c r="Z78" s="77"/>
      <c r="AA78" s="77"/>
      <c r="AB78" s="77"/>
      <c r="AC78" s="77"/>
      <c r="AD78" s="77"/>
      <c r="AE78" s="77"/>
      <c r="AF78" s="77"/>
      <c r="AG78" s="77"/>
      <c r="AH78" s="77"/>
      <c r="AI78" s="77"/>
      <c r="AJ78" s="77"/>
      <c r="AK78" s="77"/>
      <c r="AL78" s="77"/>
      <c r="AM78" s="77"/>
      <c r="AN78" s="35"/>
      <c r="AO78" s="35"/>
      <c r="AP78" s="35"/>
      <c r="AQ78" s="35"/>
      <c r="AR78" s="35"/>
      <c r="AS78" s="35"/>
    </row>
    <row r="79" spans="1:45" ht="24" customHeight="1">
      <c r="A79" s="77"/>
      <c r="B79" s="77"/>
      <c r="C79" s="77"/>
      <c r="D79" s="77"/>
      <c r="E79" s="77"/>
      <c r="F79" s="77"/>
      <c r="G79" s="77"/>
      <c r="H79" s="77"/>
      <c r="I79" s="65"/>
      <c r="J79" s="65"/>
      <c r="K79" s="65"/>
      <c r="L79" s="77"/>
      <c r="M79" s="65"/>
      <c r="N79" s="77"/>
      <c r="O79" s="77"/>
      <c r="P79" s="77"/>
      <c r="Q79" s="77"/>
      <c r="R79" s="77"/>
      <c r="S79" s="77"/>
      <c r="T79" s="77"/>
      <c r="U79" s="77"/>
      <c r="V79" s="77"/>
      <c r="W79" s="77"/>
      <c r="Y79" s="77"/>
      <c r="Z79" s="77"/>
      <c r="AA79" s="77"/>
      <c r="AB79" s="77"/>
      <c r="AC79" s="77"/>
      <c r="AD79" s="77"/>
      <c r="AE79" s="77"/>
      <c r="AF79" s="77"/>
      <c r="AG79" s="77"/>
      <c r="AH79" s="77"/>
      <c r="AI79" s="77"/>
      <c r="AJ79" s="77"/>
      <c r="AK79" s="77"/>
      <c r="AL79" s="77"/>
      <c r="AM79" s="77"/>
      <c r="AN79" s="35"/>
      <c r="AO79" s="35"/>
      <c r="AP79" s="35"/>
      <c r="AQ79" s="35"/>
      <c r="AR79" s="35"/>
      <c r="AS79" s="35"/>
    </row>
    <row r="80" spans="1:45" ht="18" customHeight="1">
      <c r="A80" s="77"/>
      <c r="B80" s="77"/>
      <c r="C80" s="77"/>
      <c r="D80" s="77"/>
      <c r="E80" s="77"/>
      <c r="F80" s="77"/>
      <c r="G80" s="77"/>
      <c r="H80" s="77"/>
      <c r="I80" s="65"/>
      <c r="J80" s="65"/>
      <c r="K80" s="65"/>
      <c r="L80" s="77"/>
      <c r="M80" s="65"/>
      <c r="N80" s="77"/>
      <c r="O80" s="77"/>
      <c r="P80" s="77"/>
      <c r="Q80" s="77"/>
      <c r="R80" s="77"/>
      <c r="S80" s="77"/>
      <c r="T80" s="77"/>
      <c r="U80" s="77"/>
      <c r="V80" s="77"/>
      <c r="W80" s="77"/>
      <c r="Y80" s="77"/>
      <c r="Z80" s="77"/>
      <c r="AA80" s="77"/>
      <c r="AB80" s="77"/>
      <c r="AC80" s="77"/>
      <c r="AD80" s="77"/>
      <c r="AE80" s="77"/>
      <c r="AF80" s="77"/>
      <c r="AG80" s="77"/>
      <c r="AH80" s="77"/>
      <c r="AI80" s="77"/>
      <c r="AJ80" s="77"/>
      <c r="AK80" s="77"/>
      <c r="AL80" s="77"/>
      <c r="AM80" s="77"/>
      <c r="AN80" s="35"/>
      <c r="AO80" s="35"/>
      <c r="AP80" s="35"/>
      <c r="AQ80" s="35"/>
      <c r="AR80" s="35"/>
      <c r="AS80" s="35"/>
    </row>
    <row r="81" spans="1:11" ht="18" customHeight="1">
      <c r="A81" s="77"/>
      <c r="B81" s="77"/>
      <c r="C81" s="77"/>
      <c r="D81" s="77"/>
      <c r="E81" s="77"/>
      <c r="F81" s="77"/>
      <c r="G81" s="77"/>
      <c r="H81" s="77"/>
      <c r="I81" s="65"/>
      <c r="J81" s="65"/>
      <c r="K81" s="65"/>
    </row>
    <row r="82" spans="1:11" ht="18" customHeight="1">
      <c r="A82" s="77"/>
      <c r="B82" s="77"/>
      <c r="C82" s="77"/>
      <c r="D82" s="77"/>
      <c r="E82" s="77"/>
      <c r="F82" s="77"/>
      <c r="G82" s="77"/>
      <c r="H82" s="77"/>
      <c r="I82" s="65"/>
      <c r="J82" s="65"/>
      <c r="K82" s="65"/>
    </row>
    <row r="83" spans="1:11" ht="18" customHeight="1">
      <c r="A83" s="77"/>
      <c r="B83" s="77"/>
      <c r="C83" s="77"/>
      <c r="D83" s="77"/>
      <c r="E83" s="77"/>
      <c r="F83" s="77"/>
      <c r="G83" s="77"/>
      <c r="H83" s="77"/>
      <c r="I83" s="65"/>
      <c r="J83" s="65"/>
      <c r="K83" s="65"/>
    </row>
    <row r="84" spans="1:11" ht="18" customHeight="1">
      <c r="A84" s="77"/>
      <c r="B84" s="77"/>
      <c r="C84" s="77"/>
      <c r="D84" s="77"/>
      <c r="E84" s="77"/>
      <c r="F84" s="77"/>
      <c r="G84" s="77"/>
      <c r="H84" s="77"/>
      <c r="I84" s="65"/>
      <c r="J84" s="65"/>
      <c r="K84" s="65"/>
    </row>
  </sheetData>
  <mergeCells count="9">
    <mergeCell ref="P6:S6"/>
    <mergeCell ref="T6:W6"/>
    <mergeCell ref="A4:W4"/>
    <mergeCell ref="H5:K5"/>
    <mergeCell ref="T5:W5"/>
    <mergeCell ref="D5:G5"/>
    <mergeCell ref="D6:G6"/>
    <mergeCell ref="H6:K6"/>
    <mergeCell ref="P5:S5"/>
  </mergeCells>
  <phoneticPr fontId="6"/>
  <conditionalFormatting sqref="AA7:AE50 AA51:AD51 AA55:AE71">
    <cfRule type="expression" dxfId="3" priority="9">
      <formula>MOD(ROW(),2)=0</formula>
    </cfRule>
  </conditionalFormatting>
  <conditionalFormatting sqref="AI7:AM44 O8:W36 C8:K62 AI55:AM55 AI65:AM70">
    <cfRule type="expression" dxfId="2" priority="10">
      <formula>MOD(ROW(),2)=0</formula>
    </cfRule>
  </conditionalFormatting>
  <printOptions horizontalCentered="1"/>
  <pageMargins left="0" right="0" top="0.39370078740157483" bottom="7.874015748031496E-2" header="0.19685039370078741" footer="0.19685039370078741"/>
  <pageSetup paperSize="9" scale="41" fitToWidth="2" orientation="portrait" r:id="rId1"/>
  <headerFooter alignWithMargins="0">
    <oddHeader>&amp;R&amp;D</oddHeader>
    <oddFooter>&amp;R&amp;A</oddFooter>
  </headerFooter>
  <colBreaks count="1" manualBreakCount="1">
    <brk id="24"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4"/>
  <sheetViews>
    <sheetView view="pageBreakPreview" zoomScale="60" zoomScaleNormal="50" workbookViewId="0"/>
  </sheetViews>
  <sheetFormatPr defaultColWidth="9" defaultRowHeight="14.25"/>
  <cols>
    <col min="1" max="1" width="5.5" style="66" customWidth="1"/>
    <col min="2" max="2" width="5.5" style="36" customWidth="1"/>
    <col min="3" max="3" width="26.5" style="36" customWidth="1"/>
    <col min="4" max="4" width="16.5" style="36" customWidth="1"/>
    <col min="5" max="5" width="12.5" style="36" customWidth="1"/>
    <col min="6" max="7" width="4.5" style="36" customWidth="1"/>
    <col min="8" max="8" width="16.5" style="36" customWidth="1"/>
    <col min="9" max="9" width="12.5" style="36" customWidth="1"/>
    <col min="10" max="11" width="4.5" style="36" customWidth="1"/>
    <col min="12" max="12" width="1.5" style="36" customWidth="1"/>
    <col min="13" max="13" width="5.5" style="66" customWidth="1"/>
    <col min="14" max="14" width="5.5" style="36" customWidth="1"/>
    <col min="15" max="15" width="26.5" style="36" customWidth="1"/>
    <col min="16" max="16" width="16.5" style="36" customWidth="1"/>
    <col min="17" max="17" width="12.5" style="36" customWidth="1"/>
    <col min="18" max="19" width="4.5" style="36" customWidth="1"/>
    <col min="20" max="20" width="16.5" style="36" customWidth="1"/>
    <col min="21" max="21" width="12.5" style="36" customWidth="1"/>
    <col min="22" max="23" width="4.5" style="36" customWidth="1"/>
    <col min="24" max="24" width="0.875" style="64" customWidth="1"/>
    <col min="25" max="26" width="5.5" style="36" customWidth="1"/>
    <col min="27" max="27" width="30.5" style="36" customWidth="1"/>
    <col min="28" max="28" width="24.5" style="36" customWidth="1"/>
    <col min="29" max="29" width="15.5" style="36" customWidth="1"/>
    <col min="30" max="31" width="5.5" style="36" customWidth="1"/>
    <col min="32" max="32" width="12.5" style="36" customWidth="1"/>
    <col min="33" max="34" width="5.5" style="36" customWidth="1"/>
    <col min="35" max="35" width="30.5" style="36" customWidth="1"/>
    <col min="36" max="36" width="24.5" style="36" customWidth="1"/>
    <col min="37" max="37" width="15.5" style="36" customWidth="1"/>
    <col min="38" max="39" width="5.5" style="36" customWidth="1"/>
    <col min="40" max="40" width="6.5" style="36" customWidth="1"/>
    <col min="41" max="16384" width="9" style="36"/>
  </cols>
  <sheetData>
    <row r="1" spans="1:46" ht="36.75" customHeight="1">
      <c r="A1" s="72"/>
      <c r="B1" s="78" t="str">
        <f>+入力!$P$38</f>
        <v>○▲様</v>
      </c>
      <c r="C1" s="77"/>
      <c r="D1" s="77"/>
      <c r="E1" s="77"/>
      <c r="F1" s="77"/>
      <c r="G1" s="77"/>
      <c r="H1" s="77"/>
      <c r="I1" s="77"/>
      <c r="J1" s="77"/>
      <c r="K1" s="77"/>
      <c r="L1" s="77"/>
      <c r="M1" s="65"/>
      <c r="N1" s="34"/>
      <c r="O1" s="77"/>
      <c r="P1" s="77"/>
      <c r="Q1" s="77"/>
      <c r="R1" s="77"/>
      <c r="S1" s="77"/>
      <c r="T1" s="77" t="s">
        <v>69</v>
      </c>
      <c r="U1" s="77"/>
      <c r="V1" s="77"/>
      <c r="W1" s="77"/>
      <c r="X1" s="24"/>
      <c r="Y1" s="35"/>
      <c r="Z1" s="55" t="str">
        <f>+入力!P38</f>
        <v>○▲様</v>
      </c>
      <c r="AA1" s="38"/>
      <c r="AB1" s="38"/>
      <c r="AC1" s="38"/>
      <c r="AD1" s="38"/>
      <c r="AE1" s="38"/>
      <c r="AF1" s="38"/>
      <c r="AG1" s="38"/>
      <c r="AH1" s="38"/>
      <c r="AI1" s="38"/>
      <c r="AJ1" s="38"/>
      <c r="AK1" s="77"/>
      <c r="AL1" s="77"/>
      <c r="AM1" s="35"/>
      <c r="AN1" s="35"/>
      <c r="AO1" s="35"/>
      <c r="AP1" s="35"/>
      <c r="AQ1" s="35"/>
      <c r="AR1" s="35"/>
      <c r="AS1" s="35"/>
      <c r="AT1" s="77"/>
    </row>
    <row r="2" spans="1:46" ht="18" customHeight="1">
      <c r="A2" s="72"/>
      <c r="B2" s="77"/>
      <c r="C2" s="77"/>
      <c r="D2" s="77"/>
      <c r="E2" s="77"/>
      <c r="F2" s="77"/>
      <c r="G2" s="77"/>
      <c r="H2" s="77"/>
      <c r="I2" s="77"/>
      <c r="J2" s="77"/>
      <c r="K2" s="77"/>
      <c r="L2" s="77"/>
      <c r="M2" s="65"/>
      <c r="N2" s="77"/>
      <c r="O2" s="77"/>
      <c r="P2" s="77"/>
      <c r="Q2" s="77"/>
      <c r="R2" s="77"/>
      <c r="S2" s="77"/>
      <c r="T2" s="77"/>
      <c r="U2" s="77"/>
      <c r="V2" s="77"/>
      <c r="W2" s="77"/>
      <c r="X2" s="24"/>
      <c r="Y2" s="35"/>
      <c r="Z2" s="77"/>
      <c r="AA2" s="77"/>
      <c r="AB2" s="77"/>
      <c r="AC2" s="77"/>
      <c r="AD2" s="77"/>
      <c r="AE2" s="77"/>
      <c r="AF2" s="77"/>
      <c r="AG2" s="77"/>
      <c r="AH2" s="77"/>
      <c r="AI2" s="77"/>
      <c r="AJ2" s="77"/>
      <c r="AK2" s="77"/>
      <c r="AL2" s="77"/>
      <c r="AM2" s="35"/>
      <c r="AN2" s="35"/>
      <c r="AO2" s="35"/>
      <c r="AP2" s="35"/>
      <c r="AQ2" s="35"/>
      <c r="AR2" s="35"/>
      <c r="AS2" s="35"/>
      <c r="AT2" s="77"/>
    </row>
    <row r="3" spans="1:46" ht="18" customHeight="1">
      <c r="A3" s="72"/>
      <c r="B3" s="77"/>
      <c r="C3" s="77"/>
      <c r="D3" s="77"/>
      <c r="E3" s="77"/>
      <c r="F3" s="77"/>
      <c r="G3" s="77"/>
      <c r="H3" s="77"/>
      <c r="I3" s="77"/>
      <c r="J3" s="77"/>
      <c r="K3" s="77"/>
      <c r="L3" s="77"/>
      <c r="M3" s="65"/>
      <c r="N3" s="77"/>
      <c r="O3" s="77"/>
      <c r="P3" s="77"/>
      <c r="Q3" s="77"/>
      <c r="R3" s="77"/>
      <c r="S3" s="77"/>
      <c r="T3" s="77"/>
      <c r="U3" s="77"/>
      <c r="V3" s="77"/>
      <c r="W3" s="77"/>
      <c r="X3" s="182"/>
      <c r="Y3" s="37"/>
      <c r="Z3" s="46"/>
      <c r="AA3" s="77"/>
      <c r="AB3" s="77"/>
      <c r="AC3" s="77"/>
      <c r="AD3" s="77"/>
      <c r="AE3" s="77"/>
      <c r="AF3" s="77"/>
      <c r="AG3" s="77"/>
      <c r="AH3" s="77"/>
      <c r="AI3" s="77"/>
      <c r="AJ3" s="77"/>
      <c r="AK3" s="465"/>
      <c r="AL3" s="77"/>
      <c r="AM3" s="35"/>
      <c r="AN3" s="35"/>
      <c r="AO3" s="35"/>
      <c r="AP3" s="35"/>
      <c r="AQ3" s="35"/>
      <c r="AR3" s="35"/>
      <c r="AS3" s="35"/>
      <c r="AT3" s="77"/>
    </row>
    <row r="4" spans="1:46" ht="30" customHeight="1" thickBot="1">
      <c r="A4" s="560" t="s">
        <v>70</v>
      </c>
      <c r="B4" s="560"/>
      <c r="C4" s="560"/>
      <c r="D4" s="560"/>
      <c r="E4" s="560"/>
      <c r="F4" s="560"/>
      <c r="G4" s="560"/>
      <c r="H4" s="560"/>
      <c r="I4" s="560"/>
      <c r="J4" s="560"/>
      <c r="K4" s="560"/>
      <c r="L4" s="560"/>
      <c r="M4" s="560"/>
      <c r="N4" s="560"/>
      <c r="O4" s="560"/>
      <c r="P4" s="560"/>
      <c r="Q4" s="560"/>
      <c r="R4" s="560"/>
      <c r="S4" s="560"/>
      <c r="T4" s="560"/>
      <c r="U4" s="560"/>
      <c r="V4" s="560"/>
      <c r="W4" s="560"/>
      <c r="X4" s="24"/>
      <c r="Y4" s="77"/>
      <c r="Z4" s="77"/>
      <c r="AA4" s="77"/>
      <c r="AB4" s="77"/>
      <c r="AC4" s="77"/>
      <c r="AD4" s="77"/>
      <c r="AE4" s="77"/>
      <c r="AF4" s="77"/>
      <c r="AG4" s="77"/>
      <c r="AH4" s="77"/>
      <c r="AI4" s="77"/>
      <c r="AJ4" s="77"/>
      <c r="AK4" s="77"/>
      <c r="AL4" s="77"/>
      <c r="AM4" s="77"/>
      <c r="AN4" s="35"/>
      <c r="AO4" s="35"/>
      <c r="AP4" s="35"/>
      <c r="AQ4" s="35"/>
      <c r="AR4" s="35"/>
      <c r="AS4" s="35"/>
      <c r="AT4" s="35"/>
    </row>
    <row r="5" spans="1:46" ht="26.1" customHeight="1">
      <c r="A5" s="207" t="s">
        <v>60</v>
      </c>
      <c r="B5" s="208"/>
      <c r="C5" s="208"/>
      <c r="D5" s="566" t="s">
        <v>71</v>
      </c>
      <c r="E5" s="562"/>
      <c r="F5" s="562"/>
      <c r="G5" s="567"/>
      <c r="H5" s="561" t="s">
        <v>74</v>
      </c>
      <c r="I5" s="562"/>
      <c r="J5" s="562"/>
      <c r="K5" s="563"/>
      <c r="L5" s="74"/>
      <c r="M5" s="207" t="s">
        <v>60</v>
      </c>
      <c r="N5" s="208"/>
      <c r="O5" s="208"/>
      <c r="P5" s="566" t="s">
        <v>73</v>
      </c>
      <c r="Q5" s="562"/>
      <c r="R5" s="562"/>
      <c r="S5" s="567"/>
      <c r="T5" s="561" t="s">
        <v>74</v>
      </c>
      <c r="U5" s="562"/>
      <c r="V5" s="562"/>
      <c r="W5" s="563"/>
      <c r="Y5" s="269" t="str">
        <f>IF(全国標準卸価格表!Y5="","",全国標準卸価格表!Y5)</f>
        <v>SUV＆４×４用</v>
      </c>
      <c r="Z5" s="270"/>
      <c r="AA5" s="484"/>
      <c r="AB5" s="458" t="str">
        <f>全国標準卸価格表!AB5</f>
        <v>ICE NAVI SUV</v>
      </c>
      <c r="AC5" s="459"/>
      <c r="AD5" s="459"/>
      <c r="AE5" s="260" t="s">
        <v>77</v>
      </c>
      <c r="AF5" s="51"/>
      <c r="AG5" s="302" t="s">
        <v>78</v>
      </c>
      <c r="AH5" s="303"/>
      <c r="AI5" s="303"/>
      <c r="AJ5" s="437" t="s">
        <v>79</v>
      </c>
      <c r="AK5" s="289"/>
      <c r="AL5" s="289"/>
      <c r="AM5" s="260" t="s">
        <v>80</v>
      </c>
      <c r="AN5" s="77"/>
      <c r="AO5" s="35"/>
      <c r="AP5" s="35"/>
      <c r="AQ5" s="35"/>
      <c r="AR5" s="35"/>
      <c r="AS5" s="35"/>
      <c r="AT5" s="77"/>
    </row>
    <row r="6" spans="1:46" ht="26.1" customHeight="1" thickBot="1">
      <c r="A6" s="209"/>
      <c r="B6" s="180"/>
      <c r="C6" s="180"/>
      <c r="D6" s="553" t="s">
        <v>525</v>
      </c>
      <c r="E6" s="554"/>
      <c r="F6" s="554"/>
      <c r="G6" s="555"/>
      <c r="H6" s="556" t="s">
        <v>83</v>
      </c>
      <c r="I6" s="554"/>
      <c r="J6" s="554"/>
      <c r="K6" s="559"/>
      <c r="L6" s="21"/>
      <c r="M6" s="209"/>
      <c r="N6" s="181"/>
      <c r="O6" s="181"/>
      <c r="P6" s="553" t="s">
        <v>81</v>
      </c>
      <c r="Q6" s="554"/>
      <c r="R6" s="554"/>
      <c r="S6" s="555"/>
      <c r="T6" s="556" t="s">
        <v>83</v>
      </c>
      <c r="U6" s="554"/>
      <c r="V6" s="554"/>
      <c r="W6" s="559"/>
      <c r="Y6" s="382"/>
      <c r="Z6" s="150"/>
      <c r="AA6" s="71" t="s">
        <v>84</v>
      </c>
      <c r="AB6" s="266" t="str">
        <f>IF(全国標準卸価格表!AB6="","",全国標準卸価格表!AB6)</f>
        <v>品番</v>
      </c>
      <c r="AC6" s="71" t="str">
        <f>IF(全国標準卸価格表!AC6="","",全国標準卸価格表!AC6)</f>
        <v>価格</v>
      </c>
      <c r="AD6" s="71"/>
      <c r="AE6" s="330" t="str">
        <f>IF(全国標準卸価格表!AE6="","",全国標準卸価格表!AE6)</f>
        <v/>
      </c>
      <c r="AF6" s="51"/>
      <c r="AG6" s="304"/>
      <c r="AH6" s="20"/>
      <c r="AI6" s="239" t="s">
        <v>84</v>
      </c>
      <c r="AJ6" s="251" t="s">
        <v>85</v>
      </c>
      <c r="AK6" s="239" t="s">
        <v>86</v>
      </c>
      <c r="AL6" s="71"/>
      <c r="AM6" s="330"/>
      <c r="AN6" s="77"/>
      <c r="AO6" s="35"/>
      <c r="AP6" s="35"/>
      <c r="AQ6" s="35"/>
      <c r="AR6" s="35"/>
      <c r="AS6" s="35"/>
      <c r="AT6" s="77"/>
    </row>
    <row r="7" spans="1:46" ht="26.1" customHeight="1" thickBot="1">
      <c r="A7" s="383"/>
      <c r="B7" s="384"/>
      <c r="C7" s="385" t="s">
        <v>84</v>
      </c>
      <c r="D7" s="386" t="s">
        <v>85</v>
      </c>
      <c r="E7" s="385" t="s">
        <v>86</v>
      </c>
      <c r="F7" s="385"/>
      <c r="G7" s="387"/>
      <c r="H7" s="388" t="s">
        <v>85</v>
      </c>
      <c r="I7" s="385" t="s">
        <v>86</v>
      </c>
      <c r="J7" s="385"/>
      <c r="K7" s="389"/>
      <c r="L7" s="74"/>
      <c r="M7" s="243"/>
      <c r="N7" s="239"/>
      <c r="O7" s="239" t="s">
        <v>84</v>
      </c>
      <c r="P7" s="266" t="s">
        <v>85</v>
      </c>
      <c r="Q7" s="71" t="s">
        <v>86</v>
      </c>
      <c r="R7" s="71"/>
      <c r="S7" s="92"/>
      <c r="T7" s="329" t="s">
        <v>85</v>
      </c>
      <c r="U7" s="71" t="s">
        <v>86</v>
      </c>
      <c r="V7" s="71"/>
      <c r="W7" s="244"/>
      <c r="X7" s="24"/>
      <c r="Y7" s="333">
        <v>22</v>
      </c>
      <c r="Z7" s="435">
        <v>50</v>
      </c>
      <c r="AA7" s="262" t="str">
        <f>IF(全国標準卸価格表!AA7="","",全国標準卸価格表!AA7)</f>
        <v>265/50R22 112Q</v>
      </c>
      <c r="AB7" s="267" t="str">
        <f>IF(全国標準卸価格表!AB7="","",全国標準卸価格表!AB7)</f>
        <v>05509425</v>
      </c>
      <c r="AC7" s="334">
        <f>IF(全国標準卸価格表!AC7="","",ROUND(IF(入力!$N$39=1,ユーザー別卸価格表!AC7/(100-入力!$N$47)%,ユーザー別卸価格表!AC7+入力!$P$47),-入力!$N$42)*(入力!$I$35+1))</f>
        <v>75130</v>
      </c>
      <c r="AD7" s="247" t="str">
        <f>IF(全国標準卸価格表!AD7="","",全国標準卸価格表!AD7)</f>
        <v>XL</v>
      </c>
      <c r="AE7" s="248"/>
      <c r="AF7" s="38"/>
      <c r="AG7" s="418">
        <f>IF(全国標準卸価格表!AG7="","",全国標準卸価格表!AG7)</f>
        <v>17</v>
      </c>
      <c r="AH7" s="420">
        <f>IF(全国標準卸価格表!AH7="","",全国標準卸価格表!AH7)</f>
        <v>60</v>
      </c>
      <c r="AI7" s="249" t="str">
        <f>IF(全国標準卸価格表!AI7="","",全国標準卸価格表!AI7)</f>
        <v>235/60R17 109/107N</v>
      </c>
      <c r="AJ7" s="520" t="str">
        <f>IF(全国標準卸価格表!AJ7="","",全国標準卸価格表!AJ7)</f>
        <v>10B09780</v>
      </c>
      <c r="AK7" s="468">
        <f>IF(全国標準卸価格表!AK7="","",ROUND(IF(入力!$N$39=1,ユーザー別卸価格表!AK7/(100-入力!$N$49)%,ユーザー別卸価格表!AK7+入力!$P$49),-入力!$N$42)*(入力!$I$35+1))</f>
        <v>43670</v>
      </c>
      <c r="AL7" s="422" t="str">
        <f>IF(全国標準卸価格表!AL7="","",全国標準卸価格表!AL7)</f>
        <v/>
      </c>
      <c r="AM7" s="421" t="str">
        <f>IF(全国標準卸価格表!AM7="","",全国標準卸価格表!AM7)</f>
        <v/>
      </c>
      <c r="AN7" s="77"/>
      <c r="AO7" s="35"/>
      <c r="AP7" s="35"/>
      <c r="AQ7" s="35"/>
      <c r="AR7" s="35"/>
      <c r="AS7" s="35"/>
      <c r="AT7" s="77"/>
    </row>
    <row r="8" spans="1:46" ht="26.1" customHeight="1">
      <c r="A8" s="210">
        <f>IF(全国標準卸価格表!A8="","",全国標準卸価格表!A8)</f>
        <v>21</v>
      </c>
      <c r="B8" s="142">
        <f>IF(全国標準卸価格表!B8="","",全国標準卸価格表!B8)</f>
        <v>45</v>
      </c>
      <c r="C8" s="104" t="str">
        <f>IF(全国標準卸価格表!C8="","",全国標準卸価格表!C8)</f>
        <v>225/45R21 95Q</v>
      </c>
      <c r="D8" s="351" t="str">
        <f>IF(全国標準卸価格表!D8="","",全国標準卸価格表!D8)</f>
        <v>05539873</v>
      </c>
      <c r="E8" s="430">
        <f>IF(全国標準卸価格表!E8="","",ROUND(IF(入力!$N$39=1,ユーザー別卸価格表!E8/(100-入力!$N$45)%,ユーザー別卸価格表!E8+入力!$P$45),-入力!$N$42)*(入力!$I$35+1))</f>
        <v>80410</v>
      </c>
      <c r="F8" s="394" t="str">
        <f>IF(全国標準卸価格表!F8="","",全国標準卸価格表!F8)</f>
        <v/>
      </c>
      <c r="G8" s="113" t="str">
        <f>IF(全国標準卸価格表!G8="","",全国標準卸価格表!G8)</f>
        <v/>
      </c>
      <c r="H8" s="197" t="str">
        <f>IF(全国標準卸価格表!H8="","",全国標準卸価格表!H8)</f>
        <v/>
      </c>
      <c r="I8" s="430" t="str">
        <f>IF(全国標準卸価格表!I8="","",ROUND(IF(入力!$N$39=1,ユーザー別卸価格表!I8/(100-入力!$N$46)%,ユーザー別卸価格表!I8+入力!$P$46),-入力!$N$42)*(入力!$I$35+1))</f>
        <v/>
      </c>
      <c r="J8" s="394" t="str">
        <f>IF(全国標準卸価格表!J8="","",全国標準卸価格表!J8)</f>
        <v/>
      </c>
      <c r="K8" s="404" t="str">
        <f>IF(全国標準卸価格表!K8="","",全国標準卸価格表!K8)</f>
        <v/>
      </c>
      <c r="L8" s="49"/>
      <c r="M8" s="241">
        <f>IF(全国標準卸価格表!M8="","",全国標準卸価格表!M8)</f>
        <v>15</v>
      </c>
      <c r="N8" s="245">
        <f>IF(全国標準卸価格表!N8="","",全国標準卸価格表!N8)</f>
        <v>55</v>
      </c>
      <c r="O8" s="262" t="str">
        <f>IF(全国標準卸価格表!O8="","",全国標準卸価格表!O8)</f>
        <v>165/55R15 75Q</v>
      </c>
      <c r="P8" s="349" t="str">
        <f>IF(全国標準卸価格表!P8="","",全国標準卸価格表!P8)</f>
        <v>05539823</v>
      </c>
      <c r="Q8" s="432">
        <f>IF(全国標準卸価格表!Q8="","",ROUND(IF(入力!$N$39=1,ユーザー別卸価格表!Q8/(100-入力!$N$45)%,ユーザー別卸価格表!Q8+入力!$P$45),-入力!$N$42)*(入力!$I$35+1))</f>
        <v>30250.000000000004</v>
      </c>
      <c r="R8" s="409" t="str">
        <f>IF(全国標準卸価格表!R8="","",全国標準卸価格表!R8)</f>
        <v/>
      </c>
      <c r="S8" s="410" t="str">
        <f>IF(全国標準卸価格表!S8="","",全国標準卸価格表!S8)</f>
        <v/>
      </c>
      <c r="T8" s="498" t="str">
        <f>IF(全国標準卸価格表!T8="","",全国標準卸価格表!T8)</f>
        <v>05539662</v>
      </c>
      <c r="U8" s="423">
        <f>IF(全国標準卸価格表!U8="","",ROUND(IF(入力!$N$39=1,ユーザー別卸価格表!U8/(100-入力!$N$46)%,ユーザー別卸価格表!U8+入力!$P$46),-入力!$N$42)*(入力!$I$35+1))</f>
        <v>29370.000000000004</v>
      </c>
      <c r="V8" s="247" t="str">
        <f>IF(全国標準卸価格表!V8="","",全国標準卸価格表!V8)</f>
        <v/>
      </c>
      <c r="W8" s="499" t="str">
        <f>IF(全国標準卸価格表!W8="","",全国標準卸価格表!W8)</f>
        <v>★</v>
      </c>
      <c r="X8" s="24"/>
      <c r="Y8" s="436">
        <v>21</v>
      </c>
      <c r="Z8" s="151">
        <v>50</v>
      </c>
      <c r="AA8" s="100" t="str">
        <f>IF(全国標準卸価格表!AA8="","",全国標準卸価格表!AA8)</f>
        <v>275/50R21 110Q</v>
      </c>
      <c r="AB8" s="256" t="str">
        <f>IF(全国標準卸価格表!AB8="","",全国標準卸価格表!AB8)</f>
        <v>05509415</v>
      </c>
      <c r="AC8" s="127">
        <f>IF(全国標準卸価格表!AC8="","",ROUND(IF(入力!$N$39=1,ユーザー別卸価格表!AC8/(100-入力!$N$47)%,ユーザー別卸価格表!AC8+入力!$P$47),-入力!$N$42)*(入力!$I$35+1))</f>
        <v>74580</v>
      </c>
      <c r="AD8" s="406" t="str">
        <f>IF(全国標準卸価格表!AD8="","",全国標準卸価格表!AD8)</f>
        <v/>
      </c>
      <c r="AE8" s="211" t="str">
        <f>IF(全国標準卸価格表!AE8="","",全国標準卸価格表!AE8)</f>
        <v/>
      </c>
      <c r="AF8" s="38"/>
      <c r="AG8" s="222">
        <f>IF(全国標準卸価格表!AG8="","",全国標準卸価格表!AG8)</f>
        <v>16</v>
      </c>
      <c r="AH8" s="157">
        <f>IF(全国標準卸価格表!AH8="","",全国標準卸価格表!AH8)</f>
        <v>70</v>
      </c>
      <c r="AI8" s="103" t="str">
        <f>IF(全国標準卸価格表!AI8="","",全国標準卸価格表!AI8)</f>
        <v>205/70R16 111/109L</v>
      </c>
      <c r="AJ8" s="514" t="str">
        <f>IF(全国標準卸価格表!AJ8="","",全国標準卸価格表!AJ8)</f>
        <v>10B09775</v>
      </c>
      <c r="AK8" s="172">
        <f>IF(全国標準卸価格表!AK8="","",ROUND(IF(入力!$N$39=1,ユーザー別卸価格表!AK8/(100-入力!$N$49)%,ユーザー別卸価格表!AK8+入力!$P$49),-入力!$N$42)*(入力!$I$35+1))</f>
        <v>37510</v>
      </c>
      <c r="AL8" s="172" t="str">
        <f>IF(全国標準卸価格表!AL8="","",全国標準卸価格表!AL8)</f>
        <v/>
      </c>
      <c r="AM8" s="417" t="str">
        <f>IF(全国標準卸価格表!AM8="","",全国標準卸価格表!AM8)</f>
        <v/>
      </c>
      <c r="AN8" s="77"/>
      <c r="AO8" s="35"/>
      <c r="AP8" s="35"/>
      <c r="AQ8" s="35"/>
      <c r="AR8" s="35"/>
      <c r="AS8" s="35"/>
      <c r="AT8" s="77"/>
    </row>
    <row r="9" spans="1:46" ht="26.1" customHeight="1">
      <c r="A9" s="210">
        <f>IF(全国標準卸価格表!A9="","",全国標準卸価格表!A9)</f>
        <v>19</v>
      </c>
      <c r="B9" s="142">
        <f>IF(全国標準卸価格表!B9="","",全国標準卸価格表!B9)</f>
        <v>35</v>
      </c>
      <c r="C9" s="102" t="str">
        <f>IF(全国標準卸価格表!C9="","",全国標準卸価格表!C9)</f>
        <v>255/35R19 96Q</v>
      </c>
      <c r="D9" s="253" t="str">
        <f>IF(全国標準卸価格表!D9="","",全国標準卸価格表!D9)</f>
        <v>05539868</v>
      </c>
      <c r="E9" s="434">
        <f>IF(全国標準卸価格表!E9="","",ROUND(IF(入力!$N$39=1,ユーザー別卸価格表!E9/(100-入力!$N$45)%,ユーザー別卸価格表!E9+入力!$P$45),-入力!$N$42)*(入力!$I$35+1))</f>
        <v>95150.000000000015</v>
      </c>
      <c r="F9" s="532" t="str">
        <f>IF(全国標準卸価格表!F9="","",全国標準卸価格表!F9)</f>
        <v>XL</v>
      </c>
      <c r="G9" s="414" t="str">
        <f>IF(全国標準卸価格表!G9="","",全国標準卸価格表!G9)</f>
        <v/>
      </c>
      <c r="H9" s="495" t="str">
        <f>IF(全国標準卸価格表!H9="","",全国標準卸価格表!H9)</f>
        <v/>
      </c>
      <c r="I9" s="434" t="str">
        <f>IF(全国標準卸価格表!I9="","",ROUND(IF(入力!$N$39=1,ユーザー別卸価格表!I9/(100-入力!$N$46)%,ユーザー別卸価格表!I9+入力!$P$46),-入力!$N$42)*(入力!$I$35+1))</f>
        <v/>
      </c>
      <c r="J9" s="532" t="str">
        <f>IF(全国標準卸価格表!J9="","",全国標準卸価格表!J9)</f>
        <v/>
      </c>
      <c r="K9" s="240" t="str">
        <f>IF(全国標準卸価格表!K9="","",全国標準卸価格表!K9)</f>
        <v/>
      </c>
      <c r="L9" s="52"/>
      <c r="M9" s="212" t="str">
        <f>IF(全国標準卸価格表!M9="","",全国標準卸価格表!M9)</f>
        <v/>
      </c>
      <c r="N9" s="147" t="str">
        <f>IF(全国標準卸価格表!N9="","",全国標準卸価格表!N9)</f>
        <v/>
      </c>
      <c r="O9" s="103" t="str">
        <f>IF(全国標準卸価格表!O9="","",全国標準卸価格表!O9)</f>
        <v>175/55R15 77Q</v>
      </c>
      <c r="P9" s="257" t="str">
        <f>IF(全国標準卸価格表!P9="","",全国標準卸価格表!P9)</f>
        <v>05539824</v>
      </c>
      <c r="Q9" s="424">
        <f>IF(全国標準卸価格表!Q9="","",ROUND(IF(入力!$N$39=1,ユーザー別卸価格表!Q9/(100-入力!$N$45)%,ユーザー別卸価格表!Q9+入力!$P$45),-入力!$N$42)*(入力!$I$35+1))</f>
        <v>34870</v>
      </c>
      <c r="R9" s="354" t="str">
        <f>IF(全国標準卸価格表!R9="","",全国標準卸価格表!R9)</f>
        <v/>
      </c>
      <c r="S9" s="117" t="str">
        <f>IF(全国標準卸価格表!S9="","",全国標準卸価格表!S9)</f>
        <v/>
      </c>
      <c r="T9" s="188" t="str">
        <f>IF(全国標準卸価格表!T9="","",全国標準卸価格表!T9)</f>
        <v/>
      </c>
      <c r="U9" s="496" t="str">
        <f>IF(全国標準卸価格表!U9="","",ROUND(IF(入力!$N$39=1,ユーザー別卸価格表!U9/(100-入力!$N$46)%,ユーザー別卸価格表!U9+入力!$P$46),-入力!$N$42)*(入力!$I$35+1))</f>
        <v/>
      </c>
      <c r="V9" s="96" t="str">
        <f>IF(全国標準卸価格表!V9="","",全国標準卸価格表!V9)</f>
        <v/>
      </c>
      <c r="W9" s="213" t="str">
        <f>IF(全国標準卸価格表!W9="","",全国標準卸価格表!W9)</f>
        <v/>
      </c>
      <c r="X9" s="24"/>
      <c r="Y9" s="271">
        <v>20</v>
      </c>
      <c r="Z9" s="156">
        <v>50</v>
      </c>
      <c r="AA9" s="102" t="str">
        <f>IF(全国標準卸価格表!AA9="","",全国標準卸価格表!AA9)</f>
        <v>235/50R20 104Q</v>
      </c>
      <c r="AB9" s="253" t="str">
        <f>IF(全国標準卸価格表!AB9="","",全国標準卸価格表!AB9)</f>
        <v>05509423</v>
      </c>
      <c r="AC9" s="123">
        <f>IF(全国標準卸価格表!AC9="","",ROUND(IF(入力!$N$39=1,ユーザー別卸価格表!AC9/(100-入力!$N$47)%,ユーザー別卸価格表!AC9+入力!$P$47),-入力!$N$42)*(入力!$I$35+1))</f>
        <v>51810.000000000007</v>
      </c>
      <c r="AD9" s="130" t="str">
        <f>IF(全国標準卸価格表!AD9="","",全国標準卸価格表!AD9)</f>
        <v>XL</v>
      </c>
      <c r="AE9" s="214"/>
      <c r="AF9" s="38"/>
      <c r="AG9" s="222" t="str">
        <f>IF(全国標準卸価格表!AG9="","",全国標準卸価格表!AG9)</f>
        <v/>
      </c>
      <c r="AH9" s="154">
        <f>IF(全国標準卸価格表!AH9="","",全国標準卸価格表!AH9)</f>
        <v>75</v>
      </c>
      <c r="AI9" s="102" t="str">
        <f>IF(全国標準卸価格表!AI9="","",全国標準卸価格表!AI9)</f>
        <v>205/75R16 113/111L</v>
      </c>
      <c r="AJ9" s="518" t="str">
        <f>IF(全国標準卸価格表!AJ9="","",全国標準卸価格表!AJ9)</f>
        <v>10B09770</v>
      </c>
      <c r="AK9" s="193">
        <f>IF(全国標準卸価格表!AK9="","",ROUND(IF(入力!$N$39=1,ユーザー別卸価格表!AK9/(100-入力!$N$49)%,ユーザー別卸価格表!AK9+入力!$P$49),-入力!$N$42)*(入力!$I$35+1))</f>
        <v>36850</v>
      </c>
      <c r="AL9" s="193" t="str">
        <f>IF(全国標準卸価格表!AL9="","",全国標準卸価格表!AL9)</f>
        <v/>
      </c>
      <c r="AM9" s="324" t="str">
        <f>IF(全国標準卸価格表!AM9="","",全国標準卸価格表!AM9)</f>
        <v/>
      </c>
      <c r="AN9" s="77"/>
      <c r="AO9" s="35"/>
      <c r="AP9" s="35"/>
      <c r="AQ9" s="35"/>
      <c r="AR9" s="35"/>
      <c r="AS9" s="35"/>
      <c r="AT9" s="77"/>
    </row>
    <row r="10" spans="1:46" ht="26.1" customHeight="1">
      <c r="A10" s="215" t="str">
        <f>IF(全国標準卸価格表!A10="","",全国標準卸価格表!A10)</f>
        <v/>
      </c>
      <c r="B10" s="146" t="str">
        <f>IF(全国標準卸価格表!B10="","",全国標準卸価格表!B10)</f>
        <v/>
      </c>
      <c r="C10" s="101" t="str">
        <f>IF(全国標準卸価格表!C10="","",全国標準卸価格表!C10)</f>
        <v>275/35R19 100Q</v>
      </c>
      <c r="D10" s="350" t="str">
        <f>IF(全国標準卸価格表!D10="","",全国標準卸価格表!D10)</f>
        <v>05539869</v>
      </c>
      <c r="E10" s="429">
        <f>IF(全国標準卸価格表!E10="","",ROUND(IF(入力!$N$39=1,ユーザー別卸価格表!E10/(100-入力!$N$45)%,ユーザー別卸価格表!E10+入力!$P$45),-入力!$N$42)*(入力!$I$35+1))</f>
        <v>101090.00000000001</v>
      </c>
      <c r="F10" s="393" t="str">
        <f>IF(全国標準卸価格表!F10="","",全国標準卸価格表!F10)</f>
        <v>XL</v>
      </c>
      <c r="G10" s="115" t="str">
        <f>IF(全国標準卸価格表!G10="","",全国標準卸価格表!G10)</f>
        <v/>
      </c>
      <c r="H10" s="189" t="str">
        <f>IF(全国標準卸価格表!H10="","",全国標準卸価格表!H10)</f>
        <v/>
      </c>
      <c r="I10" s="429" t="str">
        <f>IF(全国標準卸価格表!I10="","",ROUND(IF(入力!$N$39=1,ユーザー別卸価格表!I10/(100-入力!$N$46)%,ユーザー別卸価格表!I10+入力!$P$46),-入力!$N$42)*(入力!$I$35+1))</f>
        <v/>
      </c>
      <c r="J10" s="393" t="str">
        <f>IF(全国標準卸価格表!J10="","",全国標準卸価格表!J10)</f>
        <v/>
      </c>
      <c r="K10" s="217" t="str">
        <f>IF(全国標準卸価格表!K10="","",全国標準卸価格表!K10)</f>
        <v/>
      </c>
      <c r="L10" s="71"/>
      <c r="M10" s="212" t="str">
        <f>IF(全国標準卸価格表!M10="","",全国標準卸価格表!M10)</f>
        <v/>
      </c>
      <c r="N10" s="147" t="str">
        <f>IF(全国標準卸価格表!N10="","",全国標準卸価格表!N10)</f>
        <v/>
      </c>
      <c r="O10" s="101" t="str">
        <f>IF(全国標準卸価格表!O10="","",全国標準卸価格表!O10)</f>
        <v>185/55R15 82Q</v>
      </c>
      <c r="P10" s="350" t="str">
        <f>IF(全国標準卸価格表!P10="","",全国標準卸価格表!P10)</f>
        <v>05539825</v>
      </c>
      <c r="Q10" s="429">
        <f>IF(全国標準卸価格表!Q10="","",ROUND(IF(入力!$N$39=1,ユーザー別卸価格表!Q10/(100-入力!$N$45)%,ユーザー別卸価格表!Q10+入力!$P$45),-入力!$N$42)*(入力!$I$35+1))</f>
        <v>36080</v>
      </c>
      <c r="R10" s="393" t="str">
        <f>IF(全国標準卸価格表!R10="","",全国標準卸価格表!R10)</f>
        <v/>
      </c>
      <c r="S10" s="396" t="str">
        <f>IF(全国標準卸価格表!S10="","",全国標準卸価格表!S10)</f>
        <v/>
      </c>
      <c r="T10" s="189" t="str">
        <f>IF(全国標準卸価格表!T10="","",全国標準卸価格表!T10)</f>
        <v/>
      </c>
      <c r="U10" s="425" t="str">
        <f>IF(全国標準卸価格表!U10="","",ROUND(IF(入力!$N$39=1,ユーザー別卸価格表!U10/(100-入力!$N$46)%,ユーザー別卸価格表!U10+入力!$P$46),-入力!$N$42)*(入力!$I$35+1))</f>
        <v/>
      </c>
      <c r="V10" s="133" t="str">
        <f>IF(全国標準卸価格表!V10="","",全国標準卸価格表!V10)</f>
        <v/>
      </c>
      <c r="W10" s="405" t="str">
        <f>IF(全国標準卸価格表!W10="","",全国標準卸価格表!W10)</f>
        <v/>
      </c>
      <c r="X10" s="24"/>
      <c r="Y10" s="321"/>
      <c r="Z10" s="152"/>
      <c r="AA10" s="101" t="str">
        <f>IF(全国標準卸価格表!AA10="","",全国標準卸価格表!AA10)</f>
        <v>285/50R20 112Q</v>
      </c>
      <c r="AB10" s="255" t="str">
        <f>IF(全国標準卸価格表!AB10="","",全国標準卸価格表!AB10)</f>
        <v>05509412</v>
      </c>
      <c r="AC10" s="124">
        <f>IF(全国標準卸価格表!AC10="","",ROUND(IF(入力!$N$39=1,ユーザー別卸価格表!AC10/(100-入力!$N$47)%,ユーザー別卸価格表!AC10+入力!$P$47),-入力!$N$42)*(入力!$I$35+1))</f>
        <v>65230.000000000007</v>
      </c>
      <c r="AD10" s="124" t="str">
        <f>IF(全国標準卸価格表!AD10="","",全国標準卸価格表!AD10)</f>
        <v/>
      </c>
      <c r="AE10" s="217" t="str">
        <f>IF(全国標準卸価格表!AE10="","",全国標準卸価格表!AE10)</f>
        <v/>
      </c>
      <c r="AF10" s="38"/>
      <c r="AG10" s="222" t="str">
        <f>IF(全国標準卸価格表!AG10="","",全国標準卸価格表!AG10)</f>
        <v/>
      </c>
      <c r="AH10" s="154">
        <f>IF(全国標準卸価格表!AH10="","",全国標準卸価格表!AH10)</f>
        <v>85</v>
      </c>
      <c r="AI10" s="102" t="str">
        <f>IF(全国標準卸価格表!AI10="","",全国標準卸価格表!AI10)</f>
        <v>195/85R16 114/112L</v>
      </c>
      <c r="AJ10" s="517" t="str">
        <f>IF(全国標準卸価格表!AJ10="","",全国標準卸価格表!AJ10)</f>
        <v>10B09760</v>
      </c>
      <c r="AK10" s="199">
        <f>IF(全国標準卸価格表!AK10="","",ROUND(IF(入力!$N$39=1,ユーザー別卸価格表!AK10/(100-入力!$N$49)%,ユーザー別卸価格表!AK10+入力!$P$49),-入力!$N$42)*(入力!$I$35+1))</f>
        <v>34100</v>
      </c>
      <c r="AL10" s="199" t="str">
        <f>IF(全国標準卸価格表!AL10="","",全国標準卸価格表!AL10)</f>
        <v/>
      </c>
      <c r="AM10" s="214" t="str">
        <f>IF(全国標準卸価格表!AM10="","",全国標準卸価格表!AM10)</f>
        <v/>
      </c>
      <c r="AN10" s="77"/>
      <c r="AO10" s="35"/>
      <c r="AP10" s="35"/>
      <c r="AQ10" s="35"/>
      <c r="AR10" s="35"/>
      <c r="AS10" s="35"/>
      <c r="AT10" s="77"/>
    </row>
    <row r="11" spans="1:46" ht="26.1" customHeight="1">
      <c r="A11" s="212" t="str">
        <f>IF(全国標準卸価格表!A11="","",全国標準卸価格表!A11)</f>
        <v/>
      </c>
      <c r="B11" s="141">
        <f>IF(全国標準卸価格表!B11="","",全国標準卸価格表!B11)</f>
        <v>40</v>
      </c>
      <c r="C11" s="101" t="str">
        <f>IF(全国標準卸価格表!C11="","",全国標準卸価格表!C11)</f>
        <v>245/40R19 98Q</v>
      </c>
      <c r="D11" s="350" t="str">
        <f>IF(全国標準卸価格表!D11="","",全国標準卸価格表!D11)</f>
        <v>05539867</v>
      </c>
      <c r="E11" s="429">
        <f>IF(全国標準卸価格表!E11="","",ROUND(IF(入力!$N$39=1,ユーザー別卸価格表!E11/(100-入力!$N$45)%,ユーザー別卸価格表!E11+入力!$P$45),-入力!$N$42)*(入力!$I$35+1))</f>
        <v>87450</v>
      </c>
      <c r="F11" s="393" t="str">
        <f>IF(全国標準卸価格表!F11="","",全国標準卸価格表!F11)</f>
        <v>XL</v>
      </c>
      <c r="G11" s="115" t="str">
        <f>IF(全国標準卸価格表!G11="","",全国標準卸価格表!G11)</f>
        <v/>
      </c>
      <c r="H11" s="189" t="str">
        <f>IF(全国標準卸価格表!H11="","",全国標準卸価格表!H11)</f>
        <v/>
      </c>
      <c r="I11" s="429" t="str">
        <f>IF(全国標準卸価格表!I11="","",ROUND(IF(入力!$N$39=1,ユーザー別卸価格表!I11/(100-入力!$N$46)%,ユーザー別卸価格表!I11+入力!$P$46),-入力!$N$42)*(入力!$I$35+1))</f>
        <v/>
      </c>
      <c r="J11" s="393" t="str">
        <f>IF(全国標準卸価格表!J11="","",全国標準卸価格表!J11)</f>
        <v/>
      </c>
      <c r="K11" s="217" t="str">
        <f>IF(全国標準卸価格表!K11="","",全国標準卸価格表!K11)</f>
        <v/>
      </c>
      <c r="L11" s="49"/>
      <c r="M11" s="227" t="str">
        <f>IF(全国標準卸価格表!M11="","",全国標準卸価格表!M11)</f>
        <v/>
      </c>
      <c r="N11" s="142">
        <f>IF(全国標準卸価格表!N11="","",全国標準卸価格表!N11)</f>
        <v>60</v>
      </c>
      <c r="O11" s="102" t="str">
        <f>IF(全国標準卸価格表!O11="","",全国標準卸価格表!O11)</f>
        <v>165/60R15 77Q</v>
      </c>
      <c r="P11" s="351" t="str">
        <f>IF(全国標準卸価格表!P11="","",全国標準卸価格表!P11)</f>
        <v>05539821</v>
      </c>
      <c r="Q11" s="427">
        <f>IF(全国標準卸価格表!Q11="","",ROUND(IF(入力!$N$39=1,ユーザー別卸価格表!Q11/(100-入力!$N$45)%,ユーザー別卸価格表!Q11+入力!$P$45),-入力!$N$42)*(入力!$I$35+1))</f>
        <v>28270.000000000004</v>
      </c>
      <c r="R11" s="394" t="str">
        <f>IF(全国標準卸価格表!R11="","",全国標準卸価格表!R11)</f>
        <v/>
      </c>
      <c r="S11" s="113" t="str">
        <f>IF(全国標準卸価格表!S11="","",全国標準卸価格表!S11)</f>
        <v/>
      </c>
      <c r="T11" s="125" t="str">
        <f>IF(全国標準卸価格表!T11="","",全国標準卸価格表!T11)</f>
        <v>05539646</v>
      </c>
      <c r="U11" s="427">
        <f>IF(全国標準卸価格表!U11="","",ROUND(IF(入力!$N$39=1,ユーザー別卸価格表!U11/(100-入力!$N$46)%,ユーザー別卸価格表!U11+入力!$P$46),-入力!$N$42)*(入力!$I$35+1))</f>
        <v>25960.000000000004</v>
      </c>
      <c r="V11" s="394" t="str">
        <f>IF(全国標準卸価格表!V11="","",全国標準卸価格表!V11)</f>
        <v/>
      </c>
      <c r="W11" s="214" t="str">
        <f>IF(全国標準卸価格表!W11="","",全国標準卸価格表!W11)</f>
        <v>★</v>
      </c>
      <c r="X11" s="24"/>
      <c r="Y11" s="321" t="str">
        <f>IF(全国標準卸価格表!Y11="","",全国標準卸価格表!Y11)</f>
        <v/>
      </c>
      <c r="Z11" s="158">
        <f>IF(全国標準卸価格表!Z11="","",全国標準卸価格表!Z11)</f>
        <v>55</v>
      </c>
      <c r="AA11" s="103" t="str">
        <f>IF(全国標準卸価格表!AA11="","",全国標準卸価格表!AA11)</f>
        <v>235/55R20 102Q</v>
      </c>
      <c r="AB11" s="415" t="str">
        <f>IF(全国標準卸価格表!AB11="","",全国標準卸価格表!AB11)</f>
        <v>05509411</v>
      </c>
      <c r="AC11" s="153">
        <f>IF(全国標準卸価格表!AC11="","",ROUND(IF(入力!$N$39=1,ユーザー別卸価格表!AC11/(100-入力!$N$47)%,ユーザー別卸価格表!AC11+入力!$P$47),-入力!$N$42)*(入力!$I$35+1))</f>
        <v>54230.000000000007</v>
      </c>
      <c r="AD11" s="153" t="str">
        <f>IF(全国標準卸価格表!AD11="","",全国標準卸価格表!AD11)</f>
        <v/>
      </c>
      <c r="AE11" s="214" t="str">
        <f>IF(全国標準卸価格表!AE11="","",全国標準卸価格表!AE11)</f>
        <v/>
      </c>
      <c r="AF11" s="38"/>
      <c r="AG11" s="293" t="str">
        <f>IF(全国標準卸価格表!AG11="","",全国標準卸価格表!AG11)</f>
        <v/>
      </c>
      <c r="AH11" s="174" t="str">
        <f>IF(全国標準卸価格表!AH11="","",全国標準卸価格表!AH11)</f>
        <v/>
      </c>
      <c r="AI11" s="101" t="str">
        <f>IF(全国標準卸価格表!AI11="","",全国標準卸価格表!AI11)</f>
        <v>205/85R16 117/115L</v>
      </c>
      <c r="AJ11" s="514" t="str">
        <f>IF(全国標準卸価格表!AJ11="","",全国標準卸価格表!AJ11)</f>
        <v>10B09765</v>
      </c>
      <c r="AK11" s="201">
        <f>IF(全国標準卸価格表!AK11="","",ROUND(IF(入力!$N$39=1,ユーザー別卸価格表!AK11/(100-入力!$N$49)%,ユーザー別卸価格表!AK11+入力!$P$49),-入力!$N$42)*(入力!$I$35+1))</f>
        <v>35750</v>
      </c>
      <c r="AL11" s="201" t="str">
        <f>IF(全国標準卸価格表!AL11="","",全国標準卸価格表!AL11)</f>
        <v/>
      </c>
      <c r="AM11" s="217" t="str">
        <f>IF(全国標準卸価格表!AM11="","",全国標準卸価格表!AM11)</f>
        <v/>
      </c>
      <c r="AN11" s="77"/>
      <c r="AO11" s="35"/>
      <c r="AP11" s="35"/>
      <c r="AQ11" s="35"/>
      <c r="AR11" s="35"/>
      <c r="AS11" s="35"/>
      <c r="AT11" s="77"/>
    </row>
    <row r="12" spans="1:46" ht="26.1" customHeight="1">
      <c r="A12" s="212" t="str">
        <f>IF(全国標準卸価格表!A12="","",全国標準卸価格表!A12)</f>
        <v/>
      </c>
      <c r="B12" s="142">
        <f>IF(全国標準卸価格表!B12="","",全国標準卸価格表!B12)</f>
        <v>45</v>
      </c>
      <c r="C12" s="102" t="str">
        <f>IF(全国標準卸価格表!C12="","",全国標準卸価格表!C12)</f>
        <v>225/45R19 92Q</v>
      </c>
      <c r="D12" s="351" t="str">
        <f>IF(全国標準卸価格表!D12="","",全国標準卸価格表!D12)</f>
        <v>05539865</v>
      </c>
      <c r="E12" s="427">
        <f>IF(全国標準卸価格表!E12="","",ROUND(IF(入力!$N$39=1,ユーザー別卸価格表!E12/(100-入力!$N$45)%,ユーザー別卸価格表!E12+入力!$P$45),-入力!$N$42)*(入力!$I$35+1))</f>
        <v>67320</v>
      </c>
      <c r="F12" s="394" t="str">
        <f>IF(全国標準卸価格表!F12="","",全国標準卸価格表!F12)</f>
        <v/>
      </c>
      <c r="G12" s="113" t="str">
        <f>IF(全国標準卸価格表!G12="","",全国標準卸価格表!G12)</f>
        <v/>
      </c>
      <c r="H12" s="197" t="str">
        <f>IF(全国標準卸価格表!H12="","",全国標準卸価格表!H12)</f>
        <v/>
      </c>
      <c r="I12" s="427" t="str">
        <f>IF(全国標準卸価格表!I12="","",ROUND(IF(入力!$N$39=1,ユーザー別卸価格表!I12/(100-入力!$N$46)%,ユーザー別卸価格表!I12+入力!$P$46),-入力!$N$42)*(入力!$I$35+1))</f>
        <v/>
      </c>
      <c r="J12" s="394" t="str">
        <f>IF(全国標準卸価格表!J12="","",全国標準卸価格表!J12)</f>
        <v/>
      </c>
      <c r="K12" s="214" t="str">
        <f>IF(全国標準卸価格表!K12="","",全国標準卸価格表!K12)</f>
        <v/>
      </c>
      <c r="L12" s="49"/>
      <c r="M12" s="227" t="str">
        <f>IF(全国標準卸価格表!M12="","",全国標準卸価格表!M12)</f>
        <v/>
      </c>
      <c r="N12" s="144" t="str">
        <f>IF(全国標準卸価格表!N12="","",全国標準卸価格表!N12)</f>
        <v/>
      </c>
      <c r="O12" s="103" t="str">
        <f>IF(全国標準卸価格表!O12="","",全国標準卸価格表!O12)</f>
        <v>185/60R15 84Q</v>
      </c>
      <c r="P12" s="257" t="str">
        <f>IF(全国標準卸価格表!P12="","",全国標準卸価格表!P12)</f>
        <v>05539822</v>
      </c>
      <c r="Q12" s="424">
        <f>IF(全国標準卸価格表!Q12="","",ROUND(IF(入力!$N$39=1,ユーザー別卸価格表!Q12/(100-入力!$N$45)%,ユーザー別卸価格表!Q12+入力!$P$45),-入力!$N$42)*(入力!$I$35+1))</f>
        <v>32780</v>
      </c>
      <c r="R12" s="354" t="str">
        <f>IF(全国標準卸価格表!R12="","",全国標準卸価格表!R12)</f>
        <v/>
      </c>
      <c r="S12" s="117" t="str">
        <f>IF(全国標準卸価格表!S12="","",全国標準卸価格表!S12)</f>
        <v/>
      </c>
      <c r="T12" s="188" t="str">
        <f>IF(全国標準卸価格表!T12="","",全国標準卸価格表!T12)</f>
        <v>05539658</v>
      </c>
      <c r="U12" s="424">
        <f>IF(全国標準卸価格表!U12="","",ROUND(IF(入力!$N$39=1,ユーザー別卸価格表!U12/(100-入力!$N$46)%,ユーザー別卸価格表!U12+入力!$P$46),-入力!$N$42)*(入力!$I$35+1))</f>
        <v>31680.000000000004</v>
      </c>
      <c r="V12" s="354" t="str">
        <f>IF(全国標準卸価格表!V12="","",全国標準卸価格表!V12)</f>
        <v/>
      </c>
      <c r="W12" s="213" t="str">
        <f>IF(全国標準卸価格表!W12="","",全国標準卸価格表!W12)</f>
        <v>★</v>
      </c>
      <c r="X12" s="24"/>
      <c r="Y12" s="321"/>
      <c r="Z12" s="152" t="str">
        <f>IF(全国標準卸価格表!Z12="","",全国標準卸価格表!Z12)</f>
        <v/>
      </c>
      <c r="AA12" s="101" t="str">
        <f>IF(全国標準卸価格表!AA12="","",全国標準卸価格表!AA12)</f>
        <v>265/55R20 113Q</v>
      </c>
      <c r="AB12" s="255" t="str">
        <f>IF(全国標準卸価格表!AB12="","",全国標準卸価格表!AB12)</f>
        <v>05509421</v>
      </c>
      <c r="AC12" s="124">
        <f>IF(全国標準卸価格表!AC12="","",ROUND(IF(入力!$N$39=1,ユーザー別卸価格表!AC12/(100-入力!$N$47)%,ユーザー別卸価格表!AC12+入力!$P$47),-入力!$N$42)*(入力!$I$35+1))</f>
        <v>61270.000000000007</v>
      </c>
      <c r="AD12" s="124" t="str">
        <f>IF(全国標準卸価格表!AD12="","",全国標準卸価格表!AD12)</f>
        <v>XL</v>
      </c>
      <c r="AE12" s="217" t="str">
        <f>IF(全国標準卸価格表!AE12="","",全国標準卸価格表!AE12)</f>
        <v/>
      </c>
      <c r="AF12" s="38"/>
      <c r="AG12" s="274">
        <f>IF(全国標準卸価格表!AG12="","",全国標準卸価格表!AG12)</f>
        <v>15</v>
      </c>
      <c r="AH12" s="187">
        <f>IF(全国標準卸価格表!AH12="","",全国標準卸価格表!AH12)</f>
        <v>65</v>
      </c>
      <c r="AI12" s="100" t="str">
        <f>IF(全国標準卸価格表!AI12="","",全国標準卸価格表!AI12)</f>
        <v>215/65R15 110/108L</v>
      </c>
      <c r="AJ12" s="519" t="str">
        <f>IF(全国標準卸価格表!AJ12="","",全国標準卸価格表!AJ12)</f>
        <v>10B09758</v>
      </c>
      <c r="AK12" s="192">
        <f>IF(全国標準卸価格表!AK12="","",ROUND(IF(入力!$N$39=1,ユーザー別卸価格表!AK12/(100-入力!$N$49)%,ユーザー別卸価格表!AK12+入力!$P$49),-入力!$N$42)*(入力!$I$35+1))</f>
        <v>38940</v>
      </c>
      <c r="AL12" s="193" t="str">
        <f>IF(全国標準卸価格表!AL12="","",全国標準卸価格表!AL12)</f>
        <v/>
      </c>
      <c r="AM12" s="214" t="str">
        <f>IF(全国標準卸価格表!AM12="","",全国標準卸価格表!AM12)</f>
        <v/>
      </c>
      <c r="AN12" s="77"/>
      <c r="AO12" s="35"/>
      <c r="AP12" s="35"/>
      <c r="AQ12" s="35"/>
      <c r="AR12" s="35"/>
      <c r="AS12" s="35"/>
      <c r="AT12" s="77"/>
    </row>
    <row r="13" spans="1:46" ht="26.1" customHeight="1">
      <c r="A13" s="212" t="str">
        <f>IF(全国標準卸価格表!A13="","",全国標準卸価格表!A13)</f>
        <v/>
      </c>
      <c r="B13" s="141" t="str">
        <f>IF(全国標準卸価格表!B13="","",全国標準卸価格表!B13)</f>
        <v/>
      </c>
      <c r="C13" s="103" t="str">
        <f>IF(全国標準卸価格表!C13="","",全国標準卸価格表!C13)</f>
        <v>245/45R19 102Q</v>
      </c>
      <c r="D13" s="257" t="str">
        <f>IF(全国標準卸価格表!D13="","",全国標準卸価格表!D13)</f>
        <v>05539866</v>
      </c>
      <c r="E13" s="424">
        <f>IF(全国標準卸価格表!E13="","",ROUND(IF(入力!$N$39=1,ユーザー別卸価格表!E13/(100-入力!$N$45)%,ユーザー別卸価格表!E13+入力!$P$45),-入力!$N$42)*(入力!$I$35+1))</f>
        <v>74360</v>
      </c>
      <c r="F13" s="354" t="str">
        <f>IF(全国標準卸価格表!F13="","",全国標準卸価格表!F13)</f>
        <v>XL</v>
      </c>
      <c r="G13" s="117" t="str">
        <f>IF(全国標準卸価格表!G13="","",全国標準卸価格表!G13)</f>
        <v/>
      </c>
      <c r="H13" s="188" t="str">
        <f>IF(全国標準卸価格表!H13="","",全国標準卸価格表!H13)</f>
        <v/>
      </c>
      <c r="I13" s="424" t="str">
        <f>IF(全国標準卸価格表!I13="","",ROUND(IF(入力!$N$39=1,ユーザー別卸価格表!I13/(100-入力!$N$46)%,ユーザー別卸価格表!I13+入力!$P$46),-入力!$N$42)*(入力!$I$35+1))</f>
        <v/>
      </c>
      <c r="J13" s="354" t="str">
        <f>IF(全国標準卸価格表!J13="","",全国標準卸価格表!J13)</f>
        <v/>
      </c>
      <c r="K13" s="213" t="str">
        <f>IF(全国標準卸価格表!K13="","",全国標準卸価格表!K13)</f>
        <v/>
      </c>
      <c r="L13" s="49"/>
      <c r="M13" s="227" t="str">
        <f>IF(全国標準卸価格表!M13="","",全国標準卸価格表!M13)</f>
        <v/>
      </c>
      <c r="N13" s="141" t="str">
        <f>IF(全国標準卸価格表!N13="","",全国標準卸価格表!N13)</f>
        <v/>
      </c>
      <c r="O13" s="101" t="str">
        <f>IF(全国標準卸価格表!O13="","",全国標準卸価格表!O13)</f>
        <v>195/60R15 88Q</v>
      </c>
      <c r="P13" s="350" t="str">
        <f>IF(全国標準卸価格表!P13="","",全国標準卸価格表!P13)</f>
        <v/>
      </c>
      <c r="Q13" s="429" t="str">
        <f>IF(全国標準卸価格表!Q13="","",ROUND(IF(入力!$N$39=1,ユーザー別卸価格表!Q13/(100-入力!$N$45)%,ユーザー別卸価格表!Q13+入力!$P$45),-入力!$N$42)*(入力!$I$35+1))</f>
        <v/>
      </c>
      <c r="R13" s="393" t="str">
        <f>IF(全国標準卸価格表!R13="","",全国標準卸価格表!R13)</f>
        <v/>
      </c>
      <c r="S13" s="115" t="str">
        <f>IF(全国標準卸価格表!S13="","",全国標準卸価格表!S13)</f>
        <v/>
      </c>
      <c r="T13" s="189" t="str">
        <f>IF(全国標準卸価格表!T13="","",全国標準卸価格表!T13)</f>
        <v>05539660</v>
      </c>
      <c r="U13" s="429">
        <f>IF(全国標準卸価格表!U13="","",ROUND(IF(入力!$N$39=1,ユーザー別卸価格表!U13/(100-入力!$N$46)%,ユーザー別卸価格表!U13+入力!$P$46),-入力!$N$42)*(入力!$I$35+1))</f>
        <v>33440</v>
      </c>
      <c r="V13" s="393" t="str">
        <f>IF(全国標準卸価格表!V13="","",全国標準卸価格表!V13)</f>
        <v/>
      </c>
      <c r="W13" s="217" t="str">
        <f>IF(全国標準卸価格表!W13="","",全国標準卸価格表!W13)</f>
        <v/>
      </c>
      <c r="X13" s="24"/>
      <c r="Y13" s="273"/>
      <c r="Z13" s="152">
        <f>IF(全国標準卸価格表!Z13="","",全国標準卸価格表!Z13)</f>
        <v>60</v>
      </c>
      <c r="AA13" s="101" t="str">
        <f>IF(全国標準卸価格表!AA13="","",全国標準卸価格表!AA13)</f>
        <v>265/60R20 112Q</v>
      </c>
      <c r="AB13" s="255" t="str">
        <f>IF(全国標準卸価格表!AB13="","",全国標準卸価格表!AB13)</f>
        <v>05509427</v>
      </c>
      <c r="AC13" s="124">
        <f>IF(全国標準卸価格表!AC13="","",ROUND(IF(入力!$N$39=1,ユーザー別卸価格表!AC13/(100-入力!$N$47)%,ユーザー別卸価格表!AC13+入力!$P$47),-入力!$N$42)*(入力!$I$35+1))</f>
        <v>50930.000000000007</v>
      </c>
      <c r="AD13" s="124" t="str">
        <f>IF(全国標準卸価格表!AD13="","",全国標準卸価格表!AD13)</f>
        <v/>
      </c>
      <c r="AE13" s="217" t="str">
        <f>IF(全国標準卸価格表!AE13="","",全国標準卸価格表!AE13)</f>
        <v>⑪</v>
      </c>
      <c r="AF13" s="38"/>
      <c r="AG13" s="222" t="str">
        <f>IF(全国標準卸価格表!AG13="","",全国標準卸価格表!AG13)</f>
        <v/>
      </c>
      <c r="AH13" s="187">
        <f>IF(全国標準卸価格表!AH13="","",全国標準卸価格表!AH13)</f>
        <v>70</v>
      </c>
      <c r="AI13" s="100" t="str">
        <f>IF(全国標準卸価格表!AI13="","",全国標準卸価格表!AI13)</f>
        <v>215/70R15 107/105L</v>
      </c>
      <c r="AJ13" s="519" t="str">
        <f>IF(全国標準卸価格表!AJ13="","",全国標準卸価格表!AJ13)</f>
        <v>10B09740</v>
      </c>
      <c r="AK13" s="192">
        <f>IF(全国標準卸価格表!AK13="","",ROUND(IF(入力!$N$39=1,ユーザー別卸価格表!AK13/(100-入力!$N$49)%,ユーザー別卸価格表!AK13+入力!$P$49),-入力!$N$42)*(入力!$I$35+1))</f>
        <v>36740</v>
      </c>
      <c r="AL13" s="193" t="str">
        <f>IF(全国標準卸価格表!AL13="","",全国標準卸価格表!AL13)</f>
        <v/>
      </c>
      <c r="AM13" s="214" t="str">
        <f>IF(全国標準卸価格表!AM13="","",全国標準卸価格表!AM13)</f>
        <v/>
      </c>
      <c r="AN13" s="77"/>
      <c r="AO13" s="35"/>
      <c r="AP13" s="35"/>
      <c r="AQ13" s="35"/>
      <c r="AR13" s="35"/>
      <c r="AS13" s="35"/>
      <c r="AT13" s="77"/>
    </row>
    <row r="14" spans="1:46" ht="26.1" customHeight="1">
      <c r="A14" s="212" t="str">
        <f>IF(全国標準卸価格表!A14="","",全国標準卸価格表!A14)</f>
        <v/>
      </c>
      <c r="B14" s="140">
        <f>IF(全国標準卸価格表!B14="","",全国標準卸価格表!B14)</f>
        <v>50</v>
      </c>
      <c r="C14" s="100" t="str">
        <f>IF(全国標準卸価格表!C14="","",全国標準卸価格表!C14)</f>
        <v>195/50R19 88Q</v>
      </c>
      <c r="D14" s="252" t="str">
        <f>IF(全国標準卸価格表!D14="","",全国標準卸価格表!D14)</f>
        <v>05539870</v>
      </c>
      <c r="E14" s="430">
        <f>IF(全国標準卸価格表!E14="","",ROUND(IF(入力!$N$39=1,ユーザー別卸価格表!E14/(100-入力!$N$45)%,ユーザー別卸価格表!E14+入力!$P$45),-入力!$N$42)*(入力!$I$35+1))</f>
        <v>53900.000000000007</v>
      </c>
      <c r="F14" s="398" t="str">
        <f>IF(全国標準卸価格表!F14="","",全国標準卸価格表!F14)</f>
        <v/>
      </c>
      <c r="G14" s="128" t="str">
        <f>IF(全国標準卸価格表!G14="","",全国標準卸価格表!G14)</f>
        <v/>
      </c>
      <c r="H14" s="195" t="str">
        <f>IF(全国標準卸価格表!H14="","",全国標準卸価格表!H14)</f>
        <v/>
      </c>
      <c r="I14" s="430" t="str">
        <f>IF(全国標準卸価格表!I14="","",ROUND(IF(入力!$N$39=1,ユーザー別卸価格表!I14/(100-入力!$N$46)%,ユーザー別卸価格表!I14+入力!$P$46),-入力!$N$42)*(入力!$I$35+1))</f>
        <v/>
      </c>
      <c r="J14" s="398" t="str">
        <f>IF(全国標準卸価格表!J14="","",全国標準卸価格表!J14)</f>
        <v/>
      </c>
      <c r="K14" s="211" t="str">
        <f>IF(全国標準卸価格表!K14="","",全国標準卸価格表!K14)</f>
        <v/>
      </c>
      <c r="L14" s="49"/>
      <c r="M14" s="227" t="str">
        <f>IF(全国標準卸価格表!M14="","",全国標準卸価格表!M14)</f>
        <v/>
      </c>
      <c r="N14" s="142">
        <f>IF(全国標準卸価格表!N14="","",全国標準卸価格表!N14)</f>
        <v>65</v>
      </c>
      <c r="O14" s="103" t="str">
        <f>IF(全国標準卸価格表!O14="","",全国標準卸価格表!O14)</f>
        <v>165/65R15 81Q</v>
      </c>
      <c r="P14" s="257" t="str">
        <f>IF(全国標準卸価格表!P14="","",全国標準卸価格表!P14)</f>
        <v>05539816</v>
      </c>
      <c r="Q14" s="424">
        <f>IF(全国標準卸価格表!Q14="","",ROUND(IF(入力!$N$39=1,ユーザー別卸価格表!Q14/(100-入力!$N$45)%,ユーザー別卸価格表!Q14+入力!$P$45),-入力!$N$42)*(入力!$I$35+1))</f>
        <v>21120</v>
      </c>
      <c r="R14" s="354" t="str">
        <f>IF(全国標準卸価格表!R14="","",全国標準卸価格表!R14)</f>
        <v/>
      </c>
      <c r="S14" s="117" t="str">
        <f>IF(全国標準卸価格表!S14="","",全国標準卸価格表!S14)</f>
        <v/>
      </c>
      <c r="T14" s="188" t="str">
        <f>IF(全国標準卸価格表!T14="","",全国標準卸価格表!T14)</f>
        <v>05539636</v>
      </c>
      <c r="U14" s="424">
        <f>IF(全国標準卸価格表!U14="","",ROUND(IF(入力!$N$39=1,ユーザー別卸価格表!U14/(100-入力!$N$46)%,ユーザー別卸価格表!U14+入力!$P$46),-入力!$N$42)*(入力!$I$35+1))</f>
        <v>20570</v>
      </c>
      <c r="V14" s="354" t="str">
        <f>IF(全国標準卸価格表!V14="","",全国標準卸価格表!V14)</f>
        <v/>
      </c>
      <c r="W14" s="213" t="str">
        <f>IF(全国標準卸価格表!W14="","",全国標準卸価格表!W14)</f>
        <v>★</v>
      </c>
      <c r="X14" s="24"/>
      <c r="Y14" s="274">
        <f>IF(全国標準卸価格表!Y14="","",全国標準卸価格表!Y14)</f>
        <v>19</v>
      </c>
      <c r="Z14" s="154">
        <f>IF(全国標準卸価格表!Z14="","",全国標準卸価格表!Z14)</f>
        <v>55</v>
      </c>
      <c r="AA14" s="102" t="str">
        <f>IF(全国標準卸価格表!AA14="","",全国標準卸価格表!AA14)</f>
        <v>225/55R19 99Q</v>
      </c>
      <c r="AB14" s="253" t="str">
        <f>IF(全国標準卸価格表!AB14="","",全国標準卸価格表!AB14)</f>
        <v>05509406</v>
      </c>
      <c r="AC14" s="123">
        <f>IF(全国標準卸価格表!AC14="","",ROUND(IF(入力!$N$39=1,ユーザー別卸価格表!AC14/(100-入力!$N$47)%,ユーザー別卸価格表!AC14+入力!$P$47),-入力!$N$42)*(入力!$I$35+1))</f>
        <v>48290.000000000007</v>
      </c>
      <c r="AD14" s="123" t="str">
        <f>IF(全国標準卸価格表!AD14="","",全国標準卸価格表!AD14)</f>
        <v/>
      </c>
      <c r="AE14" s="214" t="str">
        <f>IF(全国標準卸価格表!AE14="","",全国標準卸価格表!AE14)</f>
        <v/>
      </c>
      <c r="AF14" s="38"/>
      <c r="AG14" s="278" t="str">
        <f>IF(全国標準卸価格表!AG14="","",全国標準卸価格表!AG14)</f>
        <v/>
      </c>
      <c r="AH14" s="157">
        <f>IF(全国標準卸価格表!AH14="","",全国標準卸価格表!AH14)</f>
        <v>75</v>
      </c>
      <c r="AI14" s="102" t="str">
        <f>IF(全国標準卸価格表!AI14="","",全国標準卸価格表!AI14)</f>
        <v>175/75R15 103/101L</v>
      </c>
      <c r="AJ14" s="517" t="str">
        <f>IF(全国標準卸価格表!AJ14="","",全国標準卸価格表!AJ14)</f>
        <v>10B09745</v>
      </c>
      <c r="AK14" s="193">
        <f>IF(全国標準卸価格表!AK14="","",ROUND(IF(入力!$N$39=1,ユーザー別卸価格表!AK14/(100-入力!$N$49)%,ユーザー別卸価格表!AK14+入力!$P$49),-入力!$N$42)*(入力!$I$35+1))</f>
        <v>28490.000000000004</v>
      </c>
      <c r="AL14" s="193" t="str">
        <f>IF(全国標準卸価格表!AL14="","",全国標準卸価格表!AL14)</f>
        <v/>
      </c>
      <c r="AM14" s="214" t="str">
        <f>IF(全国標準卸価格表!AM14="","",全国標準卸価格表!AM14)</f>
        <v/>
      </c>
      <c r="AN14" s="77"/>
      <c r="AO14" s="35"/>
      <c r="AP14" s="35"/>
      <c r="AQ14" s="35"/>
      <c r="AR14" s="35"/>
      <c r="AS14" s="35"/>
      <c r="AT14" s="77"/>
    </row>
    <row r="15" spans="1:46" ht="26.1" customHeight="1">
      <c r="A15" s="212" t="str">
        <f>IF(全国標準卸価格表!A15="","",全国標準卸価格表!A15)</f>
        <v/>
      </c>
      <c r="B15" s="142">
        <f>IF(全国標準卸価格表!B15="","",全国標準卸価格表!B15)</f>
        <v>55</v>
      </c>
      <c r="C15" s="102" t="str">
        <f>IF(全国標準卸価格表!C15="","",全国標準卸価格表!C15)</f>
        <v>225/55R19 99Q</v>
      </c>
      <c r="D15" s="351" t="str">
        <f>IF(全国標準卸価格表!D15="","",全国標準卸価格表!D15)</f>
        <v>05539872</v>
      </c>
      <c r="E15" s="427">
        <f>IF(全国標準卸価格表!E15="","",ROUND(IF(入力!$N$39=1,ユーザー別卸価格表!E15/(100-入力!$N$45)%,ユーザー別卸価格表!E15+入力!$P$45),-入力!$N$42)*(入力!$I$35+1))</f>
        <v>59180.000000000007</v>
      </c>
      <c r="F15" s="394" t="str">
        <f>IF(全国標準卸価格表!F15="","",全国標準卸価格表!F15)</f>
        <v/>
      </c>
      <c r="G15" s="113" t="str">
        <f>IF(全国標準卸価格表!G15="","",全国標準卸価格表!G15)</f>
        <v/>
      </c>
      <c r="H15" s="197" t="str">
        <f>IF(全国標準卸価格表!H15="","",全国標準卸価格表!H15)</f>
        <v/>
      </c>
      <c r="I15" s="427" t="str">
        <f>IF(全国標準卸価格表!I15="","",ROUND(IF(入力!$N$39=1,ユーザー別卸価格表!I15/(100-入力!$N$46)%,ユーザー別卸価格表!I15+入力!$P$46),-入力!$N$42)*(入力!$I$35+1))</f>
        <v/>
      </c>
      <c r="J15" s="394" t="str">
        <f>IF(全国標準卸価格表!J15="","",全国標準卸価格表!J15)</f>
        <v/>
      </c>
      <c r="K15" s="214" t="str">
        <f>IF(全国標準卸価格表!K15="","",全国標準卸価格表!K15)</f>
        <v/>
      </c>
      <c r="L15" s="49"/>
      <c r="M15" s="227" t="str">
        <f>IF(全国標準卸価格表!M15="","",全国標準卸価格表!M15)</f>
        <v/>
      </c>
      <c r="N15" s="147" t="str">
        <f>IF(全国標準卸価格表!N15="","",全国標準卸価格表!N15)</f>
        <v/>
      </c>
      <c r="O15" s="103" t="str">
        <f>IF(全国標準卸価格表!O15="","",全国標準卸価格表!O15)</f>
        <v>175/65R15 84Q</v>
      </c>
      <c r="P15" s="408" t="str">
        <f>IF(全国標準卸価格表!P15="","",全国標準卸価格表!P15)</f>
        <v>05539817</v>
      </c>
      <c r="Q15" s="424">
        <f>IF(全国標準卸価格表!Q15="","",ROUND(IF(入力!$N$39=1,ユーザー別卸価格表!Q15/(100-入力!$N$45)%,ユーザー別卸価格表!Q15+入力!$P$45),-入力!$N$42)*(入力!$I$35+1))</f>
        <v>23320.000000000004</v>
      </c>
      <c r="R15" s="354" t="str">
        <f>IF(全国標準卸価格表!R15="","",全国標準卸価格表!R15)</f>
        <v/>
      </c>
      <c r="S15" s="117" t="str">
        <f>IF(全国標準卸価格表!S15="","",全国標準卸価格表!S15)</f>
        <v/>
      </c>
      <c r="T15" s="162" t="str">
        <f>IF(全国標準卸価格表!T15="","",全国標準卸価格表!T15)</f>
        <v>05539638</v>
      </c>
      <c r="U15" s="424">
        <f>IF(全国標準卸価格表!U15="","",ROUND(IF(入力!$N$39=1,ユーザー別卸価格表!U15/(100-入力!$N$46)%,ユーザー別卸価格表!U15+入力!$P$46),-入力!$N$42)*(入力!$I$35+1))</f>
        <v>22660.000000000004</v>
      </c>
      <c r="V15" s="354" t="str">
        <f>IF(全国標準卸価格表!V15="","",全国標準卸価格表!V15)</f>
        <v/>
      </c>
      <c r="W15" s="213" t="str">
        <f>IF(全国標準卸価格表!W15="","",全国標準卸価格表!W15)</f>
        <v>★</v>
      </c>
      <c r="X15" s="24"/>
      <c r="Y15" s="278" t="str">
        <f>IF(全国標準卸価格表!Y15="","",全国標準卸価格表!Y15)</f>
        <v/>
      </c>
      <c r="Z15" s="158" t="str">
        <f>IF(全国標準卸価格表!Z15="","",全国標準卸価格表!Z15)</f>
        <v/>
      </c>
      <c r="AA15" s="103" t="str">
        <f>IF(全国標準卸価格表!AA15="","",全国標準卸価格表!AA15)</f>
        <v>235/55R19 101Q</v>
      </c>
      <c r="AB15" s="254" t="str">
        <f>IF(全国標準卸価格表!AB15="","",全国標準卸価格表!AB15)</f>
        <v>05509408</v>
      </c>
      <c r="AC15" s="153">
        <f>IF(全国標準卸価格表!AC15="","",ROUND(IF(入力!$N$39=1,ユーザー別卸価格表!AC15/(100-入力!$N$47)%,ユーザー別卸価格表!AC15+入力!$P$47),-入力!$N$42)*(入力!$I$35+1))</f>
        <v>50600.000000000007</v>
      </c>
      <c r="AD15" s="153" t="str">
        <f>IF(全国標準卸価格表!AD15="","",全国標準卸価格表!AD15)</f>
        <v/>
      </c>
      <c r="AE15" s="213" t="str">
        <f>IF(全国標準卸価格表!AE15="","",全国標準卸価格表!AE15)</f>
        <v/>
      </c>
      <c r="AF15" s="38"/>
      <c r="AG15" s="278" t="str">
        <f>IF(全国標準卸価格表!AG15="","",全国標準卸価格表!AG15)</f>
        <v/>
      </c>
      <c r="AH15" s="157" t="str">
        <f>IF(全国標準卸価格表!AH15="","",全国標準卸価格表!AH15)</f>
        <v/>
      </c>
      <c r="AI15" s="103" t="str">
        <f>IF(全国標準卸価格表!AI15="","",全国標準卸価格表!AI15)</f>
        <v>185/75R15 106/104L</v>
      </c>
      <c r="AJ15" s="518" t="str">
        <f>IF(全国標準卸価格表!AJ15="","",全国標準卸価格表!AJ15)</f>
        <v>10B09750</v>
      </c>
      <c r="AK15" s="172">
        <f>IF(全国標準卸価格表!AK15="","",ROUND(IF(入力!$N$39=1,ユーザー別卸価格表!AK15/(100-入力!$N$49)%,ユーザー別卸価格表!AK15+入力!$P$49),-入力!$N$42)*(入力!$I$35+1))</f>
        <v>29700.000000000004</v>
      </c>
      <c r="AL15" s="172" t="str">
        <f>IF(全国標準卸価格表!AL15="","",全国標準卸価格表!AL15)</f>
        <v/>
      </c>
      <c r="AM15" s="213" t="str">
        <f>IF(全国標準卸価格表!AM15="","",全国標準卸価格表!AM15)</f>
        <v/>
      </c>
      <c r="AN15" s="77"/>
      <c r="AO15" s="35"/>
      <c r="AP15" s="35"/>
      <c r="AQ15" s="35"/>
      <c r="AR15" s="35"/>
      <c r="AS15" s="35"/>
      <c r="AT15" s="77"/>
    </row>
    <row r="16" spans="1:46" ht="26.1" customHeight="1">
      <c r="A16" s="212"/>
      <c r="B16" s="146"/>
      <c r="C16" s="101" t="str">
        <f>IF(全国標準卸価格表!C16="","",全国標準卸価格表!C16)</f>
        <v>235/55R19 101Q</v>
      </c>
      <c r="D16" s="255" t="str">
        <f>IF(全国標準卸価格表!D16="","",全国標準卸価格表!D16)</f>
        <v>05539876</v>
      </c>
      <c r="E16" s="429">
        <f>IF(全国標準卸価格表!E16="","",ROUND(IF(入力!$N$39=1,ユーザー別卸価格表!E16/(100-入力!$N$45)%,ユーザー別卸価格表!E16+入力!$P$45),-入力!$N$42)*(入力!$I$35+1))</f>
        <v>59730.000000000007</v>
      </c>
      <c r="F16" s="393" t="str">
        <f>IF(全国標準卸価格表!F16="","",全国標準卸価格表!F16)</f>
        <v/>
      </c>
      <c r="G16" s="115"/>
      <c r="H16" s="189" t="str">
        <f>IF(全国標準卸価格表!H16="","",全国標準卸価格表!H16)</f>
        <v/>
      </c>
      <c r="I16" s="429" t="str">
        <f>IF(全国標準卸価格表!I16="","",ROUND(IF(入力!$N$39=1,ユーザー別卸価格表!I16/(100-入力!$N$46)%,ユーザー別卸価格表!I16+入力!$P$46),-入力!$N$42)*(入力!$I$35+1))</f>
        <v/>
      </c>
      <c r="J16" s="393" t="str">
        <f>IF(全国標準卸価格表!J16="","",全国標準卸価格表!J16)</f>
        <v/>
      </c>
      <c r="K16" s="217" t="str">
        <f>IF(全国標準卸価格表!K16="","",全国標準卸価格表!K16)</f>
        <v/>
      </c>
      <c r="L16" s="49"/>
      <c r="M16" s="227" t="str">
        <f>IF(全国標準卸価格表!M16="","",全国標準卸価格表!M16)</f>
        <v/>
      </c>
      <c r="N16" s="147" t="str">
        <f>IF(全国標準卸価格表!N16="","",全国標準卸価格表!N16)</f>
        <v/>
      </c>
      <c r="O16" s="103" t="str">
        <f>IF(全国標準卸価格表!O16="","",全国標準卸価格表!O16)</f>
        <v>185/65R15 88Q</v>
      </c>
      <c r="P16" s="257" t="str">
        <f>IF(全国標準卸価格表!P16="","",全国標準卸価格表!P16)</f>
        <v>05539818</v>
      </c>
      <c r="Q16" s="424">
        <f>IF(全国標準卸価格表!Q16="","",ROUND(IF(入力!$N$39=1,ユーザー別卸価格表!Q16/(100-入力!$N$45)%,ユーザー別卸価格表!Q16+入力!$P$45),-入力!$N$42)*(入力!$I$35+1))</f>
        <v>25960.000000000004</v>
      </c>
      <c r="R16" s="354" t="str">
        <f>IF(全国標準卸価格表!R16="","",全国標準卸価格表!R16)</f>
        <v/>
      </c>
      <c r="S16" s="117" t="str">
        <f>IF(全国標準卸価格表!S16="","",全国標準卸価格表!S16)</f>
        <v/>
      </c>
      <c r="T16" s="188" t="str">
        <f>IF(全国標準卸価格表!T16="","",全国標準卸価格表!T16)</f>
        <v>05539640</v>
      </c>
      <c r="U16" s="424">
        <f>IF(全国標準卸価格表!U16="","",ROUND(IF(入力!$N$39=1,ユーザー別卸価格表!U16/(100-入力!$N$46)%,ユーザー別卸価格表!U16+入力!$P$46),-入力!$N$42)*(入力!$I$35+1))</f>
        <v>25300.000000000004</v>
      </c>
      <c r="V16" s="354" t="str">
        <f>IF(全国標準卸価格表!V16="","",全国標準卸価格表!V16)</f>
        <v/>
      </c>
      <c r="W16" s="213" t="str">
        <f>IF(全国標準卸価格表!W16="","",全国標準卸価格表!W16)</f>
        <v>★</v>
      </c>
      <c r="X16" s="24"/>
      <c r="Y16" s="276"/>
      <c r="Z16" s="152" t="str">
        <f>IF(全国標準卸価格表!Z16="","",全国標準卸価格表!Z16)</f>
        <v/>
      </c>
      <c r="AA16" s="101" t="str">
        <f>IF(全国標準卸価格表!AA16="","",全国標準卸価格表!AA16)</f>
        <v>265/55R19 109Q</v>
      </c>
      <c r="AB16" s="255" t="str">
        <f>IF(全国標準卸価格表!AB16="","",全国標準卸価格表!AB16)</f>
        <v>05509409</v>
      </c>
      <c r="AC16" s="124">
        <f>IF(全国標準卸価格表!AC16="","",ROUND(IF(入力!$N$39=1,ユーザー別卸価格表!AC16/(100-入力!$N$47)%,ユーザー別卸価格表!AC16+入力!$P$47),-入力!$N$42)*(入力!$I$35+1))</f>
        <v>56320.000000000007</v>
      </c>
      <c r="AD16" s="124" t="str">
        <f>IF(全国標準卸価格表!AD16="","",全国標準卸価格表!AD16)</f>
        <v/>
      </c>
      <c r="AE16" s="217" t="str">
        <f>IF(全国標準卸価格表!AE16="","",全国標準卸価格表!AE16)</f>
        <v/>
      </c>
      <c r="AF16" s="38"/>
      <c r="AG16" s="278" t="str">
        <f>IF(全国標準卸価格表!AG16="","",全国標準卸価格表!AG16)</f>
        <v/>
      </c>
      <c r="AH16" s="157" t="str">
        <f>IF(全国標準卸価格表!AH16="","",全国標準卸価格表!AH16)</f>
        <v/>
      </c>
      <c r="AI16" s="101" t="str">
        <f>IF(全国標準卸価格表!AI16="","",全国標準卸価格表!AI16)</f>
        <v>195/75R15 109/107L</v>
      </c>
      <c r="AJ16" s="514" t="str">
        <f>IF(全国標準卸価格表!AJ16="","",全国標準卸価格表!AJ16)</f>
        <v>10B09755</v>
      </c>
      <c r="AK16" s="191">
        <f>IF(全国標準卸価格表!AK16="","",ROUND(IF(入力!$N$39=1,ユーザー別卸価格表!AK16/(100-入力!$N$49)%,ユーザー別卸価格表!AK16+入力!$P$49),-入力!$N$42)*(入力!$I$35+1))</f>
        <v>33220</v>
      </c>
      <c r="AL16" s="191" t="str">
        <f>IF(全国標準卸価格表!AL16="","",全国標準卸価格表!AL16)</f>
        <v/>
      </c>
      <c r="AM16" s="217" t="str">
        <f>IF(全国標準卸価格表!AM16="","",全国標準卸価格表!AM16)</f>
        <v/>
      </c>
      <c r="AN16" s="77"/>
      <c r="AO16" s="35"/>
      <c r="AP16" s="35"/>
      <c r="AQ16" s="35"/>
      <c r="AR16" s="35"/>
      <c r="AS16" s="35"/>
      <c r="AT16" s="77"/>
    </row>
    <row r="17" spans="1:45" ht="26.1" customHeight="1">
      <c r="A17" s="210">
        <f>IF(全国標準卸価格表!A17="","",全国標準卸価格表!A17)</f>
        <v>18</v>
      </c>
      <c r="B17" s="142">
        <f>IF(全国標準卸価格表!B17="","",全国標準卸価格表!B17)</f>
        <v>35</v>
      </c>
      <c r="C17" s="104" t="str">
        <f>IF(全国標準卸価格表!C17="","",全国標準卸価格表!C17)</f>
        <v>255/35R18 90Q</v>
      </c>
      <c r="D17" s="351" t="str">
        <f>IF(全国標準卸価格表!D17="","",全国標準卸価格表!D17)</f>
        <v>05539864</v>
      </c>
      <c r="E17" s="430">
        <f>IF(全国標準卸価格表!E17="","",ROUND(IF(入力!$N$39=1,ユーザー別卸価格表!E17/(100-入力!$N$45)%,ユーザー別卸価格表!E17+入力!$P$45),-入力!$N$42)*(入力!$I$35+1))</f>
        <v>85140</v>
      </c>
      <c r="F17" s="394" t="str">
        <f>IF(全国標準卸価格表!F17="","",全国標準卸価格表!F17)</f>
        <v/>
      </c>
      <c r="G17" s="113" t="str">
        <f>IF(全国標準卸価格表!G17="","",全国標準卸価格表!G17)</f>
        <v/>
      </c>
      <c r="H17" s="197" t="str">
        <f>IF(全国標準卸価格表!H17="","",全国標準卸価格表!H17)</f>
        <v/>
      </c>
      <c r="I17" s="430" t="str">
        <f>IF(全国標準卸価格表!I17="","",ROUND(IF(入力!$N$39=1,ユーザー別卸価格表!I17/(100-入力!$N$46)%,ユーザー別卸価格表!I17+入力!$P$46),-入力!$N$42)*(入力!$I$35+1))</f>
        <v/>
      </c>
      <c r="J17" s="394" t="str">
        <f>IF(全国標準卸価格表!J17="","",全国標準卸価格表!J17)</f>
        <v/>
      </c>
      <c r="K17" s="404" t="str">
        <f>IF(全国標準卸価格表!K17="","",全国標準卸価格表!K17)</f>
        <v/>
      </c>
      <c r="L17" s="49"/>
      <c r="M17" s="227" t="str">
        <f>IF(全国標準卸価格表!M17="","",全国標準卸価格表!M17)</f>
        <v/>
      </c>
      <c r="N17" s="147" t="str">
        <f>IF(全国標準卸価格表!N17="","",全国標準卸価格表!N17)</f>
        <v/>
      </c>
      <c r="O17" s="103" t="str">
        <f>IF(全国標準卸価格表!O17="","",全国標準卸価格表!O17)</f>
        <v>195/65R15 91Q</v>
      </c>
      <c r="P17" s="257" t="str">
        <f>IF(全国標準卸価格表!P17="","",全国標準卸価格表!P17)</f>
        <v>05539819</v>
      </c>
      <c r="Q17" s="424">
        <f>IF(全国標準卸価格表!Q17="","",ROUND(IF(入力!$N$39=1,ユーザー別卸価格表!Q17/(100-入力!$N$45)%,ユーザー別卸価格表!Q17+入力!$P$45),-入力!$N$42)*(入力!$I$35+1))</f>
        <v>28820.000000000004</v>
      </c>
      <c r="R17" s="354" t="str">
        <f>IF(全国標準卸価格表!R17="","",全国標準卸価格表!R17)</f>
        <v/>
      </c>
      <c r="S17" s="117" t="str">
        <f>IF(全国標準卸価格表!S17="","",全国標準卸価格表!S17)</f>
        <v/>
      </c>
      <c r="T17" s="188" t="str">
        <f>IF(全国標準卸価格表!T17="","",全国標準卸価格表!T17)</f>
        <v>05539642</v>
      </c>
      <c r="U17" s="424">
        <f>IF(全国標準卸価格表!U17="","",ROUND(IF(入力!$N$39=1,ユーザー別卸価格表!U17/(100-入力!$N$46)%,ユーザー別卸価格表!U17+入力!$P$46),-入力!$N$42)*(入力!$I$35+1))</f>
        <v>27940.000000000004</v>
      </c>
      <c r="V17" s="354" t="str">
        <f>IF(全国標準卸価格表!V17="","",全国標準卸価格表!V17)</f>
        <v/>
      </c>
      <c r="W17" s="213" t="str">
        <f>IF(全国標準卸価格表!W17="","",全国標準卸価格表!W17)</f>
        <v>★</v>
      </c>
      <c r="X17" s="24"/>
      <c r="Y17" s="222">
        <f>IF(全国標準卸価格表!Y17="","",全国標準卸価格表!Y17)</f>
        <v>18</v>
      </c>
      <c r="Z17" s="152">
        <f>IF(全国標準卸価格表!Z17="","",全国標準卸価格表!Z17)</f>
        <v>50</v>
      </c>
      <c r="AA17" s="101" t="str">
        <f>IF(全国標準卸価格表!AA17="","",全国標準卸価格表!AA17)</f>
        <v>215/50R18 92Q</v>
      </c>
      <c r="AB17" s="255" t="str">
        <f>IF(全国標準卸価格表!AB17="","",全国標準卸価格表!AB17)</f>
        <v>05509407</v>
      </c>
      <c r="AC17" s="124">
        <f>IF(全国標準卸価格表!AC17="","",ROUND(IF(入力!$N$39=1,ユーザー別卸価格表!AC17/(100-入力!$N$47)%,ユーザー別卸価格表!AC17+入力!$P$47),-入力!$N$42)*(入力!$I$35+1))</f>
        <v>53900.000000000007</v>
      </c>
      <c r="AD17" s="124" t="str">
        <f>IF(全国標準卸価格表!AD17="","",全国標準卸価格表!AD17)</f>
        <v/>
      </c>
      <c r="AE17" s="217" t="str">
        <f>IF(全国標準卸価格表!AE17="","",全国標準卸価格表!AE17)</f>
        <v/>
      </c>
      <c r="AF17" s="38"/>
      <c r="AG17" s="278" t="str">
        <f>IF(全国標準卸価格表!AG17="","",全国標準卸価格表!AG17)</f>
        <v/>
      </c>
      <c r="AH17" s="154">
        <f>IF(全国標準卸価格表!AH17="","",全国標準卸価格表!AH17)</f>
        <v>80</v>
      </c>
      <c r="AI17" s="102" t="str">
        <f>IF(全国標準卸価格表!AI17="","",全国標準卸価格表!AI17)</f>
        <v>175/80R15 101/99L</v>
      </c>
      <c r="AJ17" s="517" t="str">
        <f>IF(全国標準卸価格表!AJ17="","",全国標準卸価格表!AJ17)</f>
        <v>10B09756</v>
      </c>
      <c r="AK17" s="199">
        <f>IF(全国標準卸価格表!AK17="","",ROUND(IF(入力!$N$39=1,ユーザー別卸価格表!AK17/(100-入力!$N$49)%,ユーザー別卸価格表!AK17+入力!$P$49),-入力!$N$42)*(入力!$I$35+1))</f>
        <v>25850.000000000004</v>
      </c>
      <c r="AL17" s="199" t="str">
        <f>IF(全国標準卸価格表!AL17="","",全国標準卸価格表!AL17)</f>
        <v/>
      </c>
      <c r="AM17" s="214" t="str">
        <f>IF(全国標準卸価格表!AM17="","",全国標準卸価格表!AM17)</f>
        <v/>
      </c>
      <c r="AN17" s="77"/>
      <c r="AO17" s="35"/>
      <c r="AP17" s="35"/>
      <c r="AQ17" s="35"/>
      <c r="AR17" s="35"/>
      <c r="AS17" s="35"/>
    </row>
    <row r="18" spans="1:45" ht="26.1" customHeight="1">
      <c r="A18" s="215" t="str">
        <f>IF(全国標準卸価格表!A18="","",全国標準卸価格表!A18)</f>
        <v/>
      </c>
      <c r="B18" s="142">
        <f>IF(全国標準卸価格表!B18="","",全国標準卸価格表!B18)</f>
        <v>40</v>
      </c>
      <c r="C18" s="102" t="str">
        <f>IF(全国標準卸価格表!C18="","",全国標準卸価格表!C18)</f>
        <v>215/40R18 89Q</v>
      </c>
      <c r="D18" s="351" t="str">
        <f>IF(全国標準卸価格表!D18="","",全国標準卸価格表!D18)</f>
        <v/>
      </c>
      <c r="E18" s="427" t="str">
        <f>IF(全国標準卸価格表!E18="","",ROUND(IF(入力!$N$39=1,ユーザー別卸価格表!E18/(100-入力!$N$45)%,ユーザー別卸価格表!E18+入力!$P$45),-入力!$N$42)*(入力!$I$35+1))</f>
        <v/>
      </c>
      <c r="F18" s="394" t="str">
        <f>IF(全国標準卸価格表!F18="","",全国標準卸価格表!F18)</f>
        <v/>
      </c>
      <c r="G18" s="113" t="str">
        <f>IF(全国標準卸価格表!G18="","",全国標準卸価格表!G18)</f>
        <v/>
      </c>
      <c r="H18" s="197" t="str">
        <f>IF(全国標準卸価格表!H18="","",全国標準卸価格表!H18)</f>
        <v>05539734</v>
      </c>
      <c r="I18" s="427">
        <f>IF(全国標準卸価格表!I18="","",ROUND(IF(入力!$N$39=1,ユーザー別卸価格表!I18/(100-入力!$N$46)%,ユーザー別卸価格表!I18+入力!$P$46),-入力!$N$42)*(入力!$I$35+1))</f>
        <v>66990</v>
      </c>
      <c r="J18" s="394" t="str">
        <f>IF(全国標準卸価格表!J18="","",全国標準卸価格表!J18)</f>
        <v>XL</v>
      </c>
      <c r="K18" s="404" t="str">
        <f>IF(全国標準卸価格表!K18="","",全国標準卸価格表!K18)</f>
        <v/>
      </c>
      <c r="L18" s="49"/>
      <c r="M18" s="227" t="str">
        <f>IF(全国標準卸価格表!M18="","",全国標準卸価格表!M18)</f>
        <v/>
      </c>
      <c r="N18" s="147" t="str">
        <f>IF(全国標準卸価格表!N18="","",全国標準卸価格表!N18)</f>
        <v/>
      </c>
      <c r="O18" s="103" t="str">
        <f>IF(全国標準卸価格表!O18="","",全国標準卸価格表!O18)</f>
        <v>205/65R15 94Q</v>
      </c>
      <c r="P18" s="257" t="str">
        <f>IF(全国標準卸価格表!P18="","",全国標準卸価格表!P18)</f>
        <v>05539820</v>
      </c>
      <c r="Q18" s="424">
        <f>IF(全国標準卸価格表!Q18="","",ROUND(IF(入力!$N$39=1,ユーザー別卸価格表!Q18/(100-入力!$N$45)%,ユーザー別卸価格表!Q18+入力!$P$45),-入力!$N$42)*(入力!$I$35+1))</f>
        <v>31680.000000000004</v>
      </c>
      <c r="R18" s="354" t="str">
        <f>IF(全国標準卸価格表!R18="","",全国標準卸価格表!R18)</f>
        <v/>
      </c>
      <c r="S18" s="117" t="str">
        <f>IF(全国標準卸価格表!S18="","",全国標準卸価格表!S18)</f>
        <v/>
      </c>
      <c r="T18" s="188" t="str">
        <f>IF(全国標準卸価格表!T18="","",全国標準卸価格表!T18)</f>
        <v>05539644</v>
      </c>
      <c r="U18" s="424">
        <f>IF(全国標準卸価格表!U18="","",ROUND(IF(入力!$N$39=1,ユーザー別卸価格表!U18/(100-入力!$N$46)%,ユーザー別卸価格表!U18+入力!$P$46),-入力!$N$42)*(入力!$I$35+1))</f>
        <v>31350.000000000004</v>
      </c>
      <c r="V18" s="354" t="str">
        <f>IF(全国標準卸価格表!V18="","",全国標準卸価格表!V18)</f>
        <v/>
      </c>
      <c r="W18" s="213" t="str">
        <f>IF(全国標準卸価格表!W18="","",全国標準卸価格表!W18)</f>
        <v>★</v>
      </c>
      <c r="X18" s="24"/>
      <c r="Y18" s="222" t="str">
        <f>IF(全国標準卸価格表!Y18="","",全国標準卸価格表!Y18)</f>
        <v/>
      </c>
      <c r="Z18" s="156">
        <f>IF(全国標準卸価格表!Z18="","",全国標準卸価格表!Z18)</f>
        <v>55</v>
      </c>
      <c r="AA18" s="102" t="str">
        <f>IF(全国標準卸価格表!AA18="","",全国標準卸価格表!AA18)</f>
        <v>225/55R18 98Q</v>
      </c>
      <c r="AB18" s="253" t="str">
        <f>IF(全国標準卸価格表!AB18="","",全国標準卸価格表!AB18)</f>
        <v>05509398</v>
      </c>
      <c r="AC18" s="123">
        <f>IF(全国標準卸価格表!AC18="","",ROUND(IF(入力!$N$39=1,ユーザー別卸価格表!AC18/(100-入力!$N$47)%,ユーザー別卸価格表!AC18+入力!$P$47),-入力!$N$42)*(入力!$I$35+1))</f>
        <v>46750.000000000007</v>
      </c>
      <c r="AD18" s="123" t="str">
        <f>IF(全国標準卸価格表!AD18="","",全国標準卸価格表!AD18)</f>
        <v/>
      </c>
      <c r="AE18" s="214" t="str">
        <f>IF(全国標準卸価格表!AE18="","",全国標準卸価格表!AE18)</f>
        <v/>
      </c>
      <c r="AF18" s="38"/>
      <c r="AG18" s="278" t="str">
        <f>IF(全国標準卸価格表!AG18="","",全国標準卸価格表!AG18)</f>
        <v/>
      </c>
      <c r="AH18" s="157" t="str">
        <f>IF(全国標準卸価格表!AH18="","",全国標準卸価格表!AH18)</f>
        <v/>
      </c>
      <c r="AI18" s="103" t="str">
        <f>IF(全国標準卸価格表!AI18="","",全国標準卸価格表!AI18)</f>
        <v>195/80R15 103/101L</v>
      </c>
      <c r="AJ18" s="518" t="str">
        <f>IF(全国標準卸価格表!AJ18="","",全国標準卸価格表!AJ18)</f>
        <v>10B09725</v>
      </c>
      <c r="AK18" s="172">
        <f>IF(全国標準卸価格表!AK18="","",ROUND(IF(入力!$N$39=1,ユーザー別卸価格表!AK18/(100-入力!$N$49)%,ユーザー別卸価格表!AK18+入力!$P$49),-入力!$N$42)*(入力!$I$35+1))</f>
        <v>29480.000000000004</v>
      </c>
      <c r="AL18" s="172" t="str">
        <f>IF(全国標準卸価格表!AL18="","",全国標準卸価格表!AL18)</f>
        <v/>
      </c>
      <c r="AM18" s="213" t="str">
        <f>IF(全国標準卸価格表!AM18="","",全国標準卸価格表!AM18)</f>
        <v/>
      </c>
      <c r="AN18" s="77"/>
      <c r="AO18" s="35"/>
      <c r="AP18" s="35"/>
      <c r="AQ18" s="35"/>
      <c r="AR18" s="35"/>
      <c r="AS18" s="35"/>
    </row>
    <row r="19" spans="1:45" ht="26.1" customHeight="1">
      <c r="A19" s="215" t="str">
        <f>IF(全国標準卸価格表!A19="","",全国標準卸価格表!A19)</f>
        <v/>
      </c>
      <c r="B19" s="141" t="str">
        <f>IF(全国標準卸価格表!B19="","",全国標準卸価格表!B19)</f>
        <v/>
      </c>
      <c r="C19" s="103" t="str">
        <f>IF(全国標準卸価格表!C19="","",全国標準卸価格表!C19)</f>
        <v>225/40R18 92Q</v>
      </c>
      <c r="D19" s="257" t="str">
        <f>IF(全国標準卸価格表!D19="","",全国標準卸価格表!D19)</f>
        <v>05539861</v>
      </c>
      <c r="E19" s="424">
        <f>IF(全国標準卸価格表!E19="","",ROUND(IF(入力!$N$39=1,ユーザー別卸価格表!E19/(100-入力!$N$45)%,ユーザー別卸価格表!E19+入力!$P$45),-入力!$N$42)*(入力!$I$35+1))</f>
        <v>71500</v>
      </c>
      <c r="F19" s="354" t="str">
        <f>IF(全国標準卸価格表!F19="","",全国標準卸価格表!F19)</f>
        <v>XL</v>
      </c>
      <c r="G19" s="395" t="str">
        <f>IF(全国標準卸価格表!G19="","",全国標準卸価格表!G19)</f>
        <v/>
      </c>
      <c r="H19" s="188" t="str">
        <f>IF(全国標準卸価格表!H19="","",全国標準卸価格表!H19)</f>
        <v/>
      </c>
      <c r="I19" s="424" t="str">
        <f>IF(全国標準卸価格表!I19="","",ROUND(IF(入力!$N$39=1,ユーザー別卸価格表!I19/(100-入力!$N$46)%,ユーザー別卸価格表!I19+入力!$P$46),-入力!$N$42)*(入力!$I$35+1))</f>
        <v/>
      </c>
      <c r="J19" s="354" t="str">
        <f>IF(全国標準卸価格表!J19="","",全国標準卸価格表!J19)</f>
        <v/>
      </c>
      <c r="K19" s="403" t="str">
        <f>IF(全国標準卸価格表!K19="","",全国標準卸価格表!K19)</f>
        <v/>
      </c>
      <c r="L19" s="49"/>
      <c r="M19" s="227" t="str">
        <f>IF(全国標準卸価格表!M19="","",全国標準卸価格表!M19)</f>
        <v/>
      </c>
      <c r="N19" s="142">
        <f>IF(全国標準卸価格表!N19="","",全国標準卸価格表!N19)</f>
        <v>70</v>
      </c>
      <c r="O19" s="263" t="str">
        <f>IF(全国標準卸価格表!O19="","",全国標準卸価格表!O19)</f>
        <v>205/70R15 96Q</v>
      </c>
      <c r="P19" s="351" t="str">
        <f>IF(全国標準卸価格表!P19="","",全国標準卸価格表!P19)</f>
        <v/>
      </c>
      <c r="Q19" s="427" t="str">
        <f>IF(全国標準卸価格表!Q19="","",ROUND(IF(入力!$N$39=1,ユーザー別卸価格表!Q19/(100-入力!$N$45)%,ユーザー別卸価格表!Q19+入力!$P$45),-入力!$N$42)*(入力!$I$35+1))</f>
        <v/>
      </c>
      <c r="R19" s="394" t="str">
        <f>IF(全国標準卸価格表!R19="","",全国標準卸価格表!R19)</f>
        <v/>
      </c>
      <c r="S19" s="397" t="str">
        <f>IF(全国標準卸価格表!S19="","",全国標準卸価格表!S19)</f>
        <v/>
      </c>
      <c r="T19" s="125" t="str">
        <f>IF(全国標準卸価格表!T19="","",全国標準卸価格表!T19)</f>
        <v>05539632</v>
      </c>
      <c r="U19" s="426">
        <f>IF(全国標準卸価格表!U19="","",ROUND(IF(入力!$N$39=1,ユーザー別卸価格表!U19/(100-入力!$N$46)%,ユーザー別卸価格表!U19+入力!$P$46),-入力!$N$42)*(入力!$I$35+1))</f>
        <v>27280.000000000004</v>
      </c>
      <c r="V19" s="130" t="str">
        <f>IF(全国標準卸価格表!V19="","",全国標準卸価格表!V19)</f>
        <v/>
      </c>
      <c r="W19" s="404" t="str">
        <f>IF(全国標準卸価格表!W19="","",全国標準卸価格表!W19)</f>
        <v/>
      </c>
      <c r="X19" s="24"/>
      <c r="Y19" s="278" t="str">
        <f>IF(全国標準卸価格表!Y19="","",全国標準卸価格表!Y19)</f>
        <v/>
      </c>
      <c r="Z19" s="157" t="str">
        <f>IF(全国標準卸価格表!Z19="","",全国標準卸価格表!Z19)</f>
        <v/>
      </c>
      <c r="AA19" s="103" t="str">
        <f>IF(全国標準卸価格表!AA19="","",全国標準卸価格表!AA19)</f>
        <v>235/55R18 100Q</v>
      </c>
      <c r="AB19" s="254" t="str">
        <f>IF(全国標準卸価格表!AB19="","",全国標準卸価格表!AB19)</f>
        <v>05509402</v>
      </c>
      <c r="AC19" s="153">
        <f>IF(全国標準卸価格表!AC19="","",ROUND(IF(入力!$N$39=1,ユーザー別卸価格表!AC19/(100-入力!$N$47)%,ユーザー別卸価格表!AC19+入力!$P$47),-入力!$N$42)*(入力!$I$35+1))</f>
        <v>47520.000000000007</v>
      </c>
      <c r="AD19" s="153" t="str">
        <f>IF(全国標準卸価格表!AD19="","",全国標準卸価格表!AD19)</f>
        <v/>
      </c>
      <c r="AE19" s="213" t="str">
        <f>IF(全国標準卸価格表!AE19="","",全国標準卸価格表!AE19)</f>
        <v/>
      </c>
      <c r="AF19" s="38"/>
      <c r="AG19" s="278" t="str">
        <f>IF(全国標準卸価格表!AG19="","",全国標準卸価格表!AG19)</f>
        <v/>
      </c>
      <c r="AH19" s="157" t="str">
        <f>IF(全国標準卸価格表!AH19="","",全国標準卸価格表!AH19)</f>
        <v/>
      </c>
      <c r="AI19" s="103" t="str">
        <f>IF(全国標準卸価格表!AI19="","",全国標準卸価格表!AI19)</f>
        <v>195/80R15 107/105N</v>
      </c>
      <c r="AJ19" s="518" t="s">
        <v>196</v>
      </c>
      <c r="AK19" s="194">
        <f>IF(全国標準卸価格表!AK19="","",ROUND(IF(入力!$N$39=1,ユーザー別卸価格表!AK19/(100-入力!$N$49)%,ユーザー別卸価格表!AK19+入力!$P$49),-入力!$N$42)*(入力!$I$35+1))</f>
        <v>29920.000000000004</v>
      </c>
      <c r="AL19" s="194" t="str">
        <f>IF(全国標準卸価格表!AL19="","",全国標準卸価格表!AL19)</f>
        <v/>
      </c>
      <c r="AM19" s="213"/>
      <c r="AN19" s="77"/>
      <c r="AO19" s="35"/>
      <c r="AP19" s="35"/>
      <c r="AQ19" s="35"/>
      <c r="AR19" s="35"/>
      <c r="AS19" s="35"/>
    </row>
    <row r="20" spans="1:45" ht="26.1" customHeight="1">
      <c r="A20" s="215" t="str">
        <f>IF(全国標準卸価格表!A20="","",全国標準卸価格表!A20)</f>
        <v/>
      </c>
      <c r="B20" s="141" t="str">
        <f>IF(全国標準卸価格表!B20="","",全国標準卸価格表!B20)</f>
        <v/>
      </c>
      <c r="C20" s="103" t="str">
        <f>IF(全国標準卸価格表!C20="","",全国標準卸価格表!C20)</f>
        <v>235/40R18 95Q</v>
      </c>
      <c r="D20" s="257" t="str">
        <f>IF(全国標準卸価格表!D20="","",全国標準卸価格表!D20)</f>
        <v>05539862</v>
      </c>
      <c r="E20" s="424">
        <f>IF(全国標準卸価格表!E20="","",ROUND(IF(入力!$N$39=1,ユーザー別卸価格表!E20/(100-入力!$N$45)%,ユーザー別卸価格表!E20+入力!$P$45),-入力!$N$42)*(入力!$I$35+1))</f>
        <v>75240</v>
      </c>
      <c r="F20" s="354" t="str">
        <f>IF(全国標準卸価格表!F20="","",全国標準卸価格表!F20)</f>
        <v>XL</v>
      </c>
      <c r="G20" s="395" t="str">
        <f>IF(全国標準卸価格表!G20="","",全国標準卸価格表!G20)</f>
        <v/>
      </c>
      <c r="H20" s="188" t="str">
        <f>IF(全国標準卸価格表!H20="","",全国標準卸価格表!H20)</f>
        <v/>
      </c>
      <c r="I20" s="424" t="str">
        <f>IF(全国標準卸価格表!I20="","",ROUND(IF(入力!$N$39=1,ユーザー別卸価格表!I20/(100-入力!$N$46)%,ユーザー別卸価格表!I20+入力!$P$46),-入力!$N$42)*(入力!$I$35+1))</f>
        <v/>
      </c>
      <c r="J20" s="354" t="str">
        <f>IF(全国標準卸価格表!J20="","",全国標準卸価格表!J20)</f>
        <v/>
      </c>
      <c r="K20" s="403" t="str">
        <f>IF(全国標準卸価格表!K20="","",全国標準卸価格表!K20)</f>
        <v/>
      </c>
      <c r="L20" s="49"/>
      <c r="M20" s="223" t="str">
        <f>IF(全国標準卸価格表!M20="","",全国標準卸価格表!M20)</f>
        <v/>
      </c>
      <c r="N20" s="143" t="str">
        <f>IF(全国標準卸価格表!N20="","",全国標準卸価格表!N20)</f>
        <v/>
      </c>
      <c r="O20" s="101" t="str">
        <f>IF(全国標準卸価格表!O20="","",全国標準卸価格表!O20)</f>
        <v>215/70R15 98Q</v>
      </c>
      <c r="P20" s="350" t="str">
        <f>IF(全国標準卸価格表!P20="","",全国標準卸価格表!P20)</f>
        <v/>
      </c>
      <c r="Q20" s="429" t="str">
        <f>IF(全国標準卸価格表!Q20="","",ROUND(IF(入力!$N$39=1,ユーザー別卸価格表!Q20/(100-入力!$N$45)%,ユーザー別卸価格表!Q20+入力!$P$45),-入力!$N$42)*(入力!$I$35+1))</f>
        <v/>
      </c>
      <c r="R20" s="393" t="str">
        <f>IF(全国標準卸価格表!R20="","",全国標準卸価格表!R20)</f>
        <v/>
      </c>
      <c r="S20" s="396" t="str">
        <f>IF(全国標準卸価格表!S20="","",全国標準卸価格表!S20)</f>
        <v/>
      </c>
      <c r="T20" s="134" t="str">
        <f>IF(全国標準卸価格表!T20="","",全国標準卸価格表!T20)</f>
        <v>05539634</v>
      </c>
      <c r="U20" s="425">
        <f>IF(全国標準卸価格表!U20="","",ROUND(IF(入力!$N$39=1,ユーザー別卸価格表!U20/(100-入力!$N$46)%,ユーザー別卸価格表!U20+入力!$P$46),-入力!$N$42)*(入力!$I$35+1))</f>
        <v>28710.000000000004</v>
      </c>
      <c r="V20" s="133" t="str">
        <f>IF(全国標準卸価格表!V20="","",全国標準卸価格表!V20)</f>
        <v/>
      </c>
      <c r="W20" s="405" t="str">
        <f>IF(全国標準卸価格表!W20="","",全国標準卸価格表!W20)</f>
        <v/>
      </c>
      <c r="X20" s="24"/>
      <c r="Y20" s="278" t="str">
        <f>IF(全国標準卸価格表!Y20="","",全国標準卸価格表!Y20)</f>
        <v/>
      </c>
      <c r="Z20" s="158" t="str">
        <f>IF(全国標準卸価格表!Z20="","",全国標準卸価格表!Z20)</f>
        <v/>
      </c>
      <c r="AA20" s="101" t="str">
        <f>IF(全国標準卸価格表!AA20="","",全国標準卸価格表!AA20)</f>
        <v>255/55R18 109Q</v>
      </c>
      <c r="AB20" s="255" t="str">
        <f>IF(全国標準卸価格表!AB20="","",全国標準卸価格表!AB20)</f>
        <v>05509404</v>
      </c>
      <c r="AC20" s="124">
        <f>IF(全国標準卸価格表!AC20="","",ROUND(IF(入力!$N$39=1,ユーザー別卸価格表!AC20/(100-入力!$N$47)%,ユーザー別卸価格表!AC20+入力!$P$47),-入力!$N$42)*(入力!$I$35+1))</f>
        <v>52800.000000000007</v>
      </c>
      <c r="AD20" s="124" t="str">
        <f>IF(全国標準卸価格表!AD20="","",全国標準卸価格表!AD20)</f>
        <v>XL</v>
      </c>
      <c r="AE20" s="485" t="str">
        <f>IF(全国標準卸価格表!AE20="","",全国標準卸価格表!AE20)</f>
        <v/>
      </c>
      <c r="AF20" s="38"/>
      <c r="AG20" s="278" t="str">
        <f>IF(全国標準卸価格表!AG20="","",全国標準卸価格表!AG20)</f>
        <v/>
      </c>
      <c r="AH20" s="157" t="str">
        <f>IF(全国標準卸価格表!AH20="","",全国標準卸価格表!AH20)</f>
        <v/>
      </c>
      <c r="AI20" s="103" t="str">
        <f>IF(全国標準卸価格表!AI20="","",全国標準卸価格表!AI20)</f>
        <v>205/80R15 109/107L</v>
      </c>
      <c r="AJ20" s="518" t="str">
        <f>IF(全国標準卸価格表!AJ20="","",全国標準卸価格表!AJ20)</f>
        <v>10B09757</v>
      </c>
      <c r="AK20" s="194">
        <f>IF(全国標準卸価格表!AK20="","",ROUND(IF(入力!$N$39=1,ユーザー別卸価格表!AK20/(100-入力!$N$49)%,ユーザー別卸価格表!AK20+入力!$P$49),-入力!$N$42)*(入力!$I$35+1))</f>
        <v>31790.000000000004</v>
      </c>
      <c r="AL20" s="194" t="str">
        <f>IF(全国標準卸価格表!AL20="","",全国標準卸価格表!AL20)</f>
        <v/>
      </c>
      <c r="AM20" s="213" t="str">
        <f>IF(全国標準卸価格表!AM20="","",全国標準卸価格表!AM20)</f>
        <v/>
      </c>
      <c r="AN20" s="77"/>
      <c r="AO20" s="35"/>
      <c r="AP20" s="35"/>
      <c r="AQ20" s="35"/>
      <c r="AR20" s="35"/>
      <c r="AS20" s="35"/>
    </row>
    <row r="21" spans="1:45" ht="26.1" customHeight="1">
      <c r="A21" s="215" t="str">
        <f>IF(全国標準卸価格表!A21="","",全国標準卸価格表!A21)</f>
        <v/>
      </c>
      <c r="B21" s="147" t="str">
        <f>IF(全国標準卸価格表!B21="","",全国標準卸価格表!B21)</f>
        <v/>
      </c>
      <c r="C21" s="103" t="str">
        <f>IF(全国標準卸価格表!C21="","",全国標準卸価格表!C21)</f>
        <v>245/40R18 93Q</v>
      </c>
      <c r="D21" s="257" t="str">
        <f>IF(全国標準卸価格表!D21="","",全国標準卸価格表!D21)</f>
        <v>05539863</v>
      </c>
      <c r="E21" s="424">
        <f>IF(全国標準卸価格表!E21="","",ROUND(IF(入力!$N$39=1,ユーザー別卸価格表!E21/(100-入力!$N$45)%,ユーザー別卸価格表!E21+入力!$P$45),-入力!$N$42)*(入力!$I$35+1))</f>
        <v>79420</v>
      </c>
      <c r="F21" s="354" t="str">
        <f>IF(全国標準卸価格表!F21="","",全国標準卸価格表!F21)</f>
        <v/>
      </c>
      <c r="G21" s="117" t="str">
        <f>IF(全国標準卸価格表!G21="","",全国標準卸価格表!G21)</f>
        <v/>
      </c>
      <c r="H21" s="188" t="str">
        <f>IF(全国標準卸価格表!H21="","",全国標準卸価格表!H21)</f>
        <v/>
      </c>
      <c r="I21" s="424" t="str">
        <f>IF(全国標準卸価格表!I21="","",ROUND(IF(入力!$N$39=1,ユーザー別卸価格表!I21/(100-入力!$N$46)%,ユーザー別卸価格表!I21+入力!$P$46),-入力!$N$42)*(入力!$I$35+1))</f>
        <v/>
      </c>
      <c r="J21" s="354" t="str">
        <f>IF(全国標準卸価格表!J21="","",全国標準卸価格表!J21)</f>
        <v/>
      </c>
      <c r="K21" s="213" t="str">
        <f>IF(全国標準卸価格表!K21="","",全国標準卸価格表!K21)</f>
        <v/>
      </c>
      <c r="L21" s="49"/>
      <c r="M21" s="210">
        <f>IF(全国標準卸価格表!M21="","",全国標準卸価格表!M21)</f>
        <v>14</v>
      </c>
      <c r="N21" s="142">
        <f>IF(全国標準卸価格表!N21="","",全国標準卸価格表!N21)</f>
        <v>55</v>
      </c>
      <c r="O21" s="103" t="str">
        <f>IF(全国標準卸価格表!O21="","",全国標準卸価格表!O21)</f>
        <v>165/55R14 72Q</v>
      </c>
      <c r="P21" s="257" t="str">
        <f>IF(全国標準卸価格表!P21="","",全国標準卸価格表!P21)</f>
        <v>05539815</v>
      </c>
      <c r="Q21" s="424">
        <f>IF(全国標準卸価格表!Q21="","",ROUND(IF(入力!$N$39=1,ユーザー別卸価格表!Q21/(100-入力!$N$45)%,ユーザー別卸価格表!Q21+入力!$P$45),-入力!$N$42)*(入力!$I$35+1))</f>
        <v>26400.000000000004</v>
      </c>
      <c r="R21" s="354" t="str">
        <f>IF(全国標準卸価格表!R21="","",全国標準卸価格表!R21)</f>
        <v/>
      </c>
      <c r="S21" s="395" t="str">
        <f>IF(全国標準卸価格表!S21="","",全国標準卸価格表!S21)</f>
        <v/>
      </c>
      <c r="T21" s="188" t="str">
        <f>IF(全国標準卸価格表!T21="","",全国標準卸価格表!T21)</f>
        <v>05539630</v>
      </c>
      <c r="U21" s="424">
        <f>IF(全国標準卸価格表!U21="","",ROUND(IF(入力!$N$39=1,ユーザー別卸価格表!U21/(100-入力!$N$46)%,ユーザー別卸価格表!U21+入力!$P$46),-入力!$N$42)*(入力!$I$35+1))</f>
        <v>25630.000000000004</v>
      </c>
      <c r="V21" s="354" t="str">
        <f>IF(全国標準卸価格表!V21="","",全国標準卸価格表!V21)</f>
        <v/>
      </c>
      <c r="W21" s="213" t="str">
        <f>IF(全国標準卸価格表!W21="","",全国標準卸価格表!W21)</f>
        <v>★</v>
      </c>
      <c r="X21" s="24"/>
      <c r="Y21" s="278" t="str">
        <f>IF(全国標準卸価格表!Y21="","",全国標準卸価格表!Y21)</f>
        <v/>
      </c>
      <c r="Z21" s="159">
        <f>IF(全国標準卸価格表!Z21="","",全国標準卸価格表!Z21)</f>
        <v>60</v>
      </c>
      <c r="AA21" s="102" t="str">
        <f>IF(全国標準卸価格表!AA21="","",全国標準卸価格表!AA21)</f>
        <v>225/60R18 100Q</v>
      </c>
      <c r="AB21" s="253" t="str">
        <f>IF(全国標準卸価格表!AB21="","",全国標準卸価格表!AB21)</f>
        <v>05509386</v>
      </c>
      <c r="AC21" s="123">
        <f>IF(全国標準卸価格表!AC21="","",ROUND(IF(入力!$N$39=1,ユーザー別卸価格表!AC21/(100-入力!$N$47)%,ユーザー別卸価格表!AC21+入力!$P$47),-入力!$N$42)*(入力!$I$35+1))</f>
        <v>38940</v>
      </c>
      <c r="AD21" s="123" t="str">
        <f>IF(全国標準卸価格表!AD21="","",全国標準卸価格表!AD21)</f>
        <v/>
      </c>
      <c r="AE21" s="486" t="str">
        <f>IF(全国標準卸価格表!AE21="","",全国標準卸価格表!AE21)</f>
        <v/>
      </c>
      <c r="AF21" s="38"/>
      <c r="AG21" s="276" t="str">
        <f>IF(全国標準卸価格表!AG21="","",全国標準卸価格表!AG21)</f>
        <v/>
      </c>
      <c r="AH21" s="174" t="str">
        <f>IF(全国標準卸価格表!AH21="","",全国標準卸価格表!AH21)</f>
        <v/>
      </c>
      <c r="AI21" s="101" t="str">
        <f>IF(全国標準卸価格表!AI21="","",全国標準卸価格表!AI21)</f>
        <v>215/80R15 109/107L</v>
      </c>
      <c r="AJ21" s="514" t="str">
        <f>IF(全国標準卸価格表!AJ21="","",全国標準卸価格表!AJ21)</f>
        <v>10B09735</v>
      </c>
      <c r="AK21" s="201">
        <f>IF(全国標準卸価格表!AK21="","",ROUND(IF(入力!$N$39=1,ユーザー別卸価格表!AK21/(100-入力!$N$49)%,ユーザー別卸価格表!AK21+入力!$P$49),-入力!$N$42)*(入力!$I$35+1))</f>
        <v>31900.000000000004</v>
      </c>
      <c r="AL21" s="201" t="str">
        <f>IF(全国標準卸価格表!AL21="","",全国標準卸価格表!AL21)</f>
        <v/>
      </c>
      <c r="AM21" s="217" t="str">
        <f>IF(全国標準卸価格表!AM21="","",全国標準卸価格表!AM21)</f>
        <v/>
      </c>
      <c r="AN21" s="77"/>
      <c r="AO21" s="35"/>
      <c r="AP21" s="35"/>
      <c r="AQ21" s="35"/>
      <c r="AR21" s="35"/>
      <c r="AS21" s="35"/>
    </row>
    <row r="22" spans="1:45" ht="26.1" customHeight="1">
      <c r="A22" s="215" t="str">
        <f>IF(全国標準卸価格表!A22="","",全国標準卸価格表!A22)</f>
        <v/>
      </c>
      <c r="B22" s="143" t="str">
        <f>IF(全国標準卸価格表!B22="","",全国標準卸価格表!B22)</f>
        <v/>
      </c>
      <c r="C22" s="101" t="str">
        <f>IF(全国標準卸価格表!C22="","",全国標準卸価格表!C22)</f>
        <v>255/40R18 99Q</v>
      </c>
      <c r="D22" s="350" t="str">
        <f>IF(全国標準卸価格表!D22="","",全国標準卸価格表!D22)</f>
        <v/>
      </c>
      <c r="E22" s="429" t="str">
        <f>IF(全国標準卸価格表!E22="","",ROUND(IF(入力!$N$39=1,ユーザー別卸価格表!E22/(100-入力!$N$45)%,ユーザー別卸価格表!E22+入力!$P$45),-入力!$N$42)*(入力!$I$35+1))</f>
        <v/>
      </c>
      <c r="F22" s="393" t="str">
        <f>IF(全国標準卸価格表!F22="","",全国標準卸価格表!F22)</f>
        <v/>
      </c>
      <c r="G22" s="115" t="str">
        <f>IF(全国標準卸価格表!G22="","",全国標準卸価格表!G22)</f>
        <v/>
      </c>
      <c r="H22" s="189" t="str">
        <f>IF(全国標準卸価格表!H22="","",全国標準卸価格表!H22)</f>
        <v>05539739</v>
      </c>
      <c r="I22" s="429">
        <f>IF(全国標準卸価格表!I22="","",ROUND(IF(入力!$N$39=1,ユーザー別卸価格表!I22/(100-入力!$N$46)%,ユーザー別卸価格表!I22+入力!$P$46),-入力!$N$42)*(入力!$I$35+1))</f>
        <v>77770</v>
      </c>
      <c r="J22" s="393" t="str">
        <f>IF(全国標準卸価格表!J22="","",全国標準卸価格表!J22)</f>
        <v>XL</v>
      </c>
      <c r="K22" s="217" t="str">
        <f>IF(全国標準卸価格表!K22="","",全国標準卸価格表!K22)</f>
        <v/>
      </c>
      <c r="L22" s="49"/>
      <c r="M22" s="227" t="str">
        <f>IF(全国標準卸価格表!M22="","",全国標準卸価格表!M22)</f>
        <v/>
      </c>
      <c r="N22" s="142">
        <f>IF(全国標準卸価格表!N22="","",全国標準卸価格表!N22)</f>
        <v>60</v>
      </c>
      <c r="O22" s="102" t="str">
        <f>IF(全国標準卸価格表!O22="","",全国標準卸価格表!O22)</f>
        <v>165/60R14 75Q</v>
      </c>
      <c r="P22" s="351" t="str">
        <f>IF(全国標準卸価格表!P22="","",全国標準卸価格表!P22)</f>
        <v>05539814</v>
      </c>
      <c r="Q22" s="427">
        <f>IF(全国標準卸価格表!Q22="","",ROUND(IF(入力!$N$39=1,ユーザー別卸価格表!Q22/(100-入力!$N$45)%,ユーザー別卸価格表!Q22+入力!$P$45),-入力!$N$42)*(入力!$I$35+1))</f>
        <v>24090.000000000004</v>
      </c>
      <c r="R22" s="394" t="str">
        <f>IF(全国標準卸価格表!R22="","",全国標準卸価格表!R22)</f>
        <v/>
      </c>
      <c r="S22" s="113" t="str">
        <f>IF(全国標準卸価格表!S22="","",全国標準卸価格表!S22)</f>
        <v/>
      </c>
      <c r="T22" s="197" t="str">
        <f>IF(全国標準卸価格表!T22="","",全国標準卸価格表!T22)</f>
        <v/>
      </c>
      <c r="U22" s="427" t="str">
        <f>IF(全国標準卸価格表!U22="","",ROUND(IF(入力!$N$39=1,ユーザー別卸価格表!U22/(100-入力!$N$46)%,ユーザー別卸価格表!U22+入力!$P$46),-入力!$N$42)*(入力!$I$35+1))</f>
        <v/>
      </c>
      <c r="V22" s="394" t="str">
        <f>IF(全国標準卸価格表!V22="","",全国標準卸価格表!V22)</f>
        <v/>
      </c>
      <c r="W22" s="214" t="str">
        <f>IF(全国標準卸価格表!W22="","",全国標準卸価格表!W22)</f>
        <v/>
      </c>
      <c r="X22" s="24"/>
      <c r="Y22" s="278" t="str">
        <f>IF(全国標準卸価格表!Y22="","",全国標準卸価格表!Y22)</f>
        <v/>
      </c>
      <c r="Z22" s="160" t="str">
        <f>IF(全国標準卸価格表!Z22="","",全国標準卸価格表!Z22)</f>
        <v/>
      </c>
      <c r="AA22" s="103" t="str">
        <f>IF(全国標準卸価格表!AA22="","",全国標準卸価格表!AA22)</f>
        <v>235/60R18 107Q</v>
      </c>
      <c r="AB22" s="268" t="str">
        <f>IF(全国標準卸価格表!AB22="","",全国標準卸価格表!AB22)</f>
        <v>05509388</v>
      </c>
      <c r="AC22" s="153">
        <f>IF(全国標準卸価格表!AC22="","",ROUND(IF(入力!$N$39=1,ユーザー別卸価格表!AC22/(100-入力!$N$47)%,ユーザー別卸価格表!AC22+入力!$P$47),-入力!$N$42)*(入力!$I$35+1))</f>
        <v>39930</v>
      </c>
      <c r="AD22" s="153" t="str">
        <f>IF(全国標準卸価格表!AD22="","",全国標準卸価格表!AD22)</f>
        <v>XL</v>
      </c>
      <c r="AE22" s="487" t="str">
        <f>IF(全国標準卸価格表!AE22="","",全国標準卸価格表!AE22)</f>
        <v/>
      </c>
      <c r="AF22" s="38"/>
      <c r="AG22" s="305">
        <f>IF(全国標準卸価格表!AG22="","",全国標準卸価格表!AG22)</f>
        <v>14.5</v>
      </c>
      <c r="AH22" s="151">
        <f>IF(全国標準卸価格表!AH22="","",全国標準卸価格表!AH22)</f>
        <v>50</v>
      </c>
      <c r="AI22" s="100" t="str">
        <f>IF(全国標準卸価格表!AI22="","",全国標準卸価格表!AI22)</f>
        <v>245/50R14.5 106L</v>
      </c>
      <c r="AJ22" s="519" t="str">
        <f>IF(全国標準卸価格表!AJ22="","",全国標準卸価格表!AJ22)</f>
        <v>10A09790</v>
      </c>
      <c r="AK22" s="192">
        <f>IF(全国標準卸価格表!AK22="","",ROUND(IF(入力!$N$39=1,ユーザー別卸価格表!AK22/(100-入力!$N$48)%,ユーザー別卸価格表!AK22+入力!$P$48),-入力!$N$42)*(入力!$I$35+1))</f>
        <v>34650</v>
      </c>
      <c r="AL22" s="192" t="str">
        <f>IF(全国標準卸価格表!AL22="","",全国標準卸価格表!AL22)</f>
        <v/>
      </c>
      <c r="AM22" s="211" t="str">
        <f>IF(全国標準卸価格表!AM22="","",全国標準卸価格表!AM22)</f>
        <v/>
      </c>
      <c r="AN22" s="77"/>
      <c r="AO22" s="35"/>
      <c r="AP22" s="35"/>
      <c r="AQ22" s="35"/>
      <c r="AR22" s="35"/>
      <c r="AS22" s="35"/>
    </row>
    <row r="23" spans="1:45" ht="26.1" customHeight="1">
      <c r="A23" s="215" t="str">
        <f>IF(全国標準卸価格表!A23="","",全国標準卸価格表!A23)</f>
        <v/>
      </c>
      <c r="B23" s="141">
        <f>IF(全国標準卸価格表!B23="","",全国標準卸価格表!B23)</f>
        <v>45</v>
      </c>
      <c r="C23" s="103" t="str">
        <f>IF(全国標準卸価格表!C23="","",全国標準卸価格表!C23)</f>
        <v>215/45R18 89Q</v>
      </c>
      <c r="D23" s="257" t="str">
        <f>IF(全国標準卸価格表!D23="","",全国標準卸価格表!D23)</f>
        <v>05539857</v>
      </c>
      <c r="E23" s="424">
        <f>IF(全国標準卸価格表!E23="","",ROUND(IF(入力!$N$39=1,ユーザー別卸価格表!E23/(100-入力!$N$45)%,ユーザー別卸価格表!E23+入力!$P$45),-入力!$N$42)*(入力!$I$35+1))</f>
        <v>57200.000000000007</v>
      </c>
      <c r="F23" s="354" t="str">
        <f>IF(全国標準卸価格表!F23="","",全国標準卸価格表!F23)</f>
        <v/>
      </c>
      <c r="G23" s="395" t="str">
        <f>IF(全国標準卸価格表!G23="","",全国標準卸価格表!G23)</f>
        <v/>
      </c>
      <c r="H23" s="188" t="str">
        <f>IF(全国標準卸価格表!H23="","",全国標準卸価格表!H23)</f>
        <v/>
      </c>
      <c r="I23" s="424" t="str">
        <f>IF(全国標準卸価格表!I23="","",ROUND(IF(入力!$N$39=1,ユーザー別卸価格表!I23/(100-入力!$N$46)%,ユーザー別卸価格表!I23+入力!$P$46),-入力!$N$42)*(入力!$I$35+1))</f>
        <v/>
      </c>
      <c r="J23" s="354" t="str">
        <f>IF(全国標準卸価格表!J23="","",全国標準卸価格表!J23)</f>
        <v/>
      </c>
      <c r="K23" s="403" t="str">
        <f>IF(全国標準卸価格表!K23="","",全国標準卸価格表!K23)</f>
        <v/>
      </c>
      <c r="L23" s="49"/>
      <c r="M23" s="227" t="str">
        <f>IF(全国標準卸価格表!M23="","",全国標準卸価格表!M23)</f>
        <v/>
      </c>
      <c r="N23" s="142">
        <f>IF(全国標準卸価格表!N23="","",全国標準卸価格表!N23)</f>
        <v>65</v>
      </c>
      <c r="O23" s="102" t="str">
        <f>IF(全国標準卸価格表!O23="","",全国標準卸価格表!O23)</f>
        <v>155/65R14 75Q</v>
      </c>
      <c r="P23" s="351" t="str">
        <f>IF(全国標準卸価格表!P23="","",全国標準卸価格表!P23)</f>
        <v>05539810</v>
      </c>
      <c r="Q23" s="427">
        <f>IF(全国標準卸価格表!Q23="","",ROUND(IF(入力!$N$39=1,ユーザー別卸価格表!Q23/(100-入力!$N$45)%,ユーザー別卸価格表!Q23+入力!$P$45),-入力!$N$42)*(入力!$I$35+1))</f>
        <v>16940</v>
      </c>
      <c r="R23" s="394" t="str">
        <f>IF(全国標準卸価格表!R23="","",全国標準卸価格表!R23)</f>
        <v/>
      </c>
      <c r="S23" s="113" t="str">
        <f>IF(全国標準卸価格表!S23="","",全国標準卸価格表!S23)</f>
        <v/>
      </c>
      <c r="T23" s="197" t="str">
        <f>IF(全国標準卸価格表!T23="","",全国標準卸価格表!T23)</f>
        <v>05539620</v>
      </c>
      <c r="U23" s="427">
        <f>IF(全国標準卸価格表!U23="","",ROUND(IF(入力!$N$39=1,ユーザー別卸価格表!U23/(100-入力!$N$46)%,ユーザー別卸価格表!U23+入力!$P$46),-入力!$N$42)*(入力!$I$35+1))</f>
        <v>16500</v>
      </c>
      <c r="V23" s="394" t="str">
        <f>IF(全国標準卸価格表!V23="","",全国標準卸価格表!V23)</f>
        <v/>
      </c>
      <c r="W23" s="214" t="str">
        <f>IF(全国標準卸価格表!W23="","",全国標準卸価格表!W23)</f>
        <v>★</v>
      </c>
      <c r="X23" s="24"/>
      <c r="Y23" s="278" t="str">
        <f>IF(全国標準卸価格表!Y23="","",全国標準卸価格表!Y23)</f>
        <v/>
      </c>
      <c r="Z23" s="160" t="str">
        <f>IF(全国標準卸価格表!Z23="","",全国標準卸価格表!Z23)</f>
        <v/>
      </c>
      <c r="AA23" s="103" t="str">
        <f>IF(全国標準卸価格表!AA23="","",全国標準卸価格表!AA23)</f>
        <v>245/60R18 105Q</v>
      </c>
      <c r="AB23" s="268" t="str">
        <f>IF(全国標準卸価格表!AB23="","",全国標準卸価格表!AB23)</f>
        <v>05509390</v>
      </c>
      <c r="AC23" s="153">
        <f>IF(全国標準卸価格表!AC23="","",ROUND(IF(入力!$N$39=1,ユーザー別卸価格表!AC23/(100-入力!$N$47)%,ユーザー別卸価格表!AC23+入力!$P$47),-入力!$N$42)*(入力!$I$35+1))</f>
        <v>41250</v>
      </c>
      <c r="AD23" s="153" t="str">
        <f>IF(全国標準卸価格表!AD23="","",全国標準卸価格表!AD23)</f>
        <v/>
      </c>
      <c r="AE23" s="487" t="str">
        <f>IF(全国標準卸価格表!AE23="","",全国標準卸価格表!AE23)</f>
        <v/>
      </c>
      <c r="AF23" s="38"/>
      <c r="AG23" s="307">
        <f>IF(全国標準卸価格表!AG23="","",全国標準卸価格表!AG23)</f>
        <v>14</v>
      </c>
      <c r="AH23" s="142">
        <f>IF(全国標準卸価格表!AH23="","",全国標準卸価格表!AH23)</f>
        <v>80</v>
      </c>
      <c r="AI23" s="102" t="str">
        <f>IF(全国標準卸価格表!AI23="","",全国標準卸価格表!AI23)</f>
        <v>155/80R14 88/86N</v>
      </c>
      <c r="AJ23" s="517" t="str">
        <f>IF(全国標準卸価格表!AJ23="","",全国標準卸価格表!AJ23)</f>
        <v>10A09760</v>
      </c>
      <c r="AK23" s="193">
        <f>IF(全国標準卸価格表!AK23="","",ROUND(IF(入力!$N$39=1,ユーザー別卸価格表!AK23/(100-入力!$N$48)%,ユーザー別卸価格表!AK23+入力!$P$48),-入力!$N$42)*(入力!$I$35+1))</f>
        <v>19690</v>
      </c>
      <c r="AL23" s="193" t="str">
        <f>IF(全国標準卸価格表!AL23="","",全国標準卸価格表!AL23)</f>
        <v/>
      </c>
      <c r="AM23" s="214" t="str">
        <f>IF(全国標準卸価格表!AM23="","",全国標準卸価格表!AM23)</f>
        <v/>
      </c>
      <c r="AN23" s="77"/>
      <c r="AO23" s="35"/>
      <c r="AP23" s="35"/>
      <c r="AQ23" s="35"/>
      <c r="AR23" s="35"/>
      <c r="AS23" s="35"/>
    </row>
    <row r="24" spans="1:45" ht="26.1" customHeight="1">
      <c r="A24" s="215" t="str">
        <f>IF(全国標準卸価格表!A24="","",全国標準卸価格表!A24)</f>
        <v/>
      </c>
      <c r="B24" s="144" t="str">
        <f>IF(全国標準卸価格表!B24="","",全国標準卸価格表!B24)</f>
        <v/>
      </c>
      <c r="C24" s="103" t="str">
        <f>IF(全国標準卸価格表!C24="","",全国標準卸価格表!C24)</f>
        <v>225/45R18 91・95Q</v>
      </c>
      <c r="D24" s="257" t="str">
        <f>IF(全国標準卸価格表!D24="","",全国標準卸価格表!D24)</f>
        <v>05539858</v>
      </c>
      <c r="E24" s="424">
        <f>IF(全国標準卸価格表!E24="","",ROUND(IF(入力!$N$39=1,ユーザー別卸価格表!E24/(100-入力!$N$45)%,ユーザー別卸価格表!E24+入力!$P$45),-入力!$N$42)*(入力!$I$35+1))</f>
        <v>62700.000000000007</v>
      </c>
      <c r="F24" s="354" t="str">
        <f>IF(全国標準卸価格表!F24="","",全国標準卸価格表!F24)</f>
        <v>XL</v>
      </c>
      <c r="G24" s="395" t="str">
        <f>IF(全国標準卸価格表!G24="","",全国標準卸価格表!G24)</f>
        <v/>
      </c>
      <c r="H24" s="188" t="str">
        <f>IF(全国標準卸価格表!H24="","",全国標準卸価格表!H24)</f>
        <v>05539728</v>
      </c>
      <c r="I24" s="424">
        <f>IF(全国標準卸価格表!I24="","",ROUND(IF(入力!$N$39=1,ユーザー別卸価格表!I24/(100-入力!$N$46)%,ユーザー別卸価格表!I24+入力!$P$46),-入力!$N$42)*(入力!$I$35+1))</f>
        <v>60830.000000000007</v>
      </c>
      <c r="J24" s="354" t="str">
        <f>IF(全国標準卸価格表!J24="","",全国標準卸価格表!J24)</f>
        <v/>
      </c>
      <c r="K24" s="213" t="str">
        <f>IF(全国標準卸価格表!K24="","",全国標準卸価格表!K24)</f>
        <v>★</v>
      </c>
      <c r="L24" s="49"/>
      <c r="M24" s="227" t="str">
        <f>IF(全国標準卸価格表!M24="","",全国標準卸価格表!M24)</f>
        <v/>
      </c>
      <c r="N24" s="147" t="str">
        <f>IF(全国標準卸価格表!N24="","",全国標準卸価格表!N24)</f>
        <v/>
      </c>
      <c r="O24" s="103" t="str">
        <f>IF(全国標準卸価格表!O24="","",全国標準卸価格表!O24)</f>
        <v>165/65R14 79Q</v>
      </c>
      <c r="P24" s="257" t="str">
        <f>IF(全国標準卸価格表!P24="","",全国標準卸価格表!P24)</f>
        <v>05539811</v>
      </c>
      <c r="Q24" s="424">
        <f>IF(全国標準卸価格表!Q24="","",ROUND(IF(入力!$N$39=1,ユーザー別卸価格表!Q24/(100-入力!$N$45)%,ユーザー別卸価格表!Q24+入力!$P$45),-入力!$N$42)*(入力!$I$35+1))</f>
        <v>18260</v>
      </c>
      <c r="R24" s="354" t="str">
        <f>IF(全国標準卸価格表!R24="","",全国標準卸価格表!R24)</f>
        <v/>
      </c>
      <c r="S24" s="117" t="str">
        <f>IF(全国標準卸価格表!S24="","",全国標準卸価格表!S24)</f>
        <v/>
      </c>
      <c r="T24" s="188" t="str">
        <f>IF(全国標準卸価格表!T24="","",全国標準卸価格表!T24)</f>
        <v>05539622</v>
      </c>
      <c r="U24" s="424">
        <f>IF(全国標準卸価格表!U24="","",ROUND(IF(入力!$N$39=1,ユーザー別卸価格表!U24/(100-入力!$N$46)%,ユーザー別卸価格表!U24+入力!$P$46),-入力!$N$42)*(入力!$I$35+1))</f>
        <v>18150</v>
      </c>
      <c r="V24" s="354" t="str">
        <f>IF(全国標準卸価格表!V24="","",全国標準卸価格表!V24)</f>
        <v/>
      </c>
      <c r="W24" s="213" t="str">
        <f>IF(全国標準卸価格表!W24="","",全国標準卸価格表!W24)</f>
        <v>★</v>
      </c>
      <c r="X24" s="24"/>
      <c r="Y24" s="278" t="str">
        <f>IF(全国標準卸価格表!Y24="","",全国標準卸価格表!Y24)</f>
        <v/>
      </c>
      <c r="Z24" s="160" t="str">
        <f>IF(全国標準卸価格表!Z24="","",全国標準卸価格表!Z24)</f>
        <v/>
      </c>
      <c r="AA24" s="103" t="str">
        <f>IF(全国標準卸価格表!AA24="","",全国標準卸価格表!AA24)</f>
        <v>255/60R18 112Q</v>
      </c>
      <c r="AB24" s="268" t="str">
        <f>IF(全国標準卸価格表!AB24="","",全国標準卸価格表!AB24)</f>
        <v>05509392</v>
      </c>
      <c r="AC24" s="153">
        <f>IF(全国標準卸価格表!AC24="","",ROUND(IF(入力!$N$39=1,ユーザー別卸価格表!AC24/(100-入力!$N$47)%,ユーザー別卸価格表!AC24+入力!$P$47),-入力!$N$42)*(入力!$I$35+1))</f>
        <v>42790</v>
      </c>
      <c r="AD24" s="153" t="str">
        <f>IF(全国標準卸価格表!AD24="","",全国標準卸価格表!AD24)</f>
        <v>XL</v>
      </c>
      <c r="AE24" s="487" t="str">
        <f>IF(全国標準卸価格表!AE24="","",全国標準卸価格表!AE24)</f>
        <v/>
      </c>
      <c r="AF24" s="38"/>
      <c r="AG24" s="309" t="str">
        <f>IF(全国標準卸価格表!AG24="","",全国標準卸価格表!AG24)</f>
        <v/>
      </c>
      <c r="AH24" s="157" t="str">
        <f>IF(全国標準卸価格表!AH24="","",全国標準卸価格表!AH24)</f>
        <v/>
      </c>
      <c r="AI24" s="103" t="str">
        <f>IF(全国標準卸価格表!AI24="","",全国標準卸価格表!AI24)</f>
        <v>165/80R14 91/90N</v>
      </c>
      <c r="AJ24" s="518" t="str">
        <f>IF(全国標準卸価格表!AJ24="","",全国標準卸価格表!AJ24)</f>
        <v>10A09762</v>
      </c>
      <c r="AK24" s="172">
        <f>IF(全国標準卸価格表!AK24="","",ROUND(IF(入力!$N$39=1,ユーザー別卸価格表!AK24/(100-入力!$N$48)%,ユーザー別卸価格表!AK24+入力!$P$48),-入力!$N$42)*(入力!$I$35+1))</f>
        <v>22220</v>
      </c>
      <c r="AL24" s="172" t="str">
        <f>IF(全国標準卸価格表!AL24="","",全国標準卸価格表!AL24)</f>
        <v/>
      </c>
      <c r="AM24" s="213" t="str">
        <f>IF(全国標準卸価格表!AM24="","",全国標準卸価格表!AM24)</f>
        <v/>
      </c>
      <c r="AN24" s="77"/>
      <c r="AO24" s="35"/>
      <c r="AP24" s="35"/>
      <c r="AQ24" s="35"/>
      <c r="AR24" s="35"/>
      <c r="AS24" s="35"/>
    </row>
    <row r="25" spans="1:45" ht="26.1" customHeight="1">
      <c r="A25" s="215" t="str">
        <f>IF(全国標準卸価格表!A25="","",全国標準卸価格表!A25)</f>
        <v/>
      </c>
      <c r="B25" s="144" t="str">
        <f>IF(全国標準卸価格表!B25="","",全国標準卸価格表!B25)</f>
        <v/>
      </c>
      <c r="C25" s="103" t="str">
        <f>IF(全国標準卸価格表!C25="","",全国標準卸価格表!C25)</f>
        <v>235/45R18 94Q</v>
      </c>
      <c r="D25" s="257" t="str">
        <f>IF(全国標準卸価格表!D25="","",全国標準卸価格表!D25)</f>
        <v>05539859</v>
      </c>
      <c r="E25" s="424">
        <f>IF(全国標準卸価格表!E25="","",ROUND(IF(入力!$N$39=1,ユーザー別卸価格表!E25/(100-入力!$N$45)%,ユーザー別卸価格表!E25+入力!$P$45),-入力!$N$42)*(入力!$I$35+1))</f>
        <v>66220</v>
      </c>
      <c r="F25" s="354" t="str">
        <f>IF(全国標準卸価格表!F25="","",全国標準卸価格表!F25)</f>
        <v/>
      </c>
      <c r="G25" s="117" t="str">
        <f>IF(全国標準卸価格表!G25="","",全国標準卸価格表!G25)</f>
        <v/>
      </c>
      <c r="H25" s="188" t="str">
        <f>IF(全国標準卸価格表!H25="","",全国標準卸価格表!H25)</f>
        <v/>
      </c>
      <c r="I25" s="424" t="str">
        <f>IF(全国標準卸価格表!I25="","",ROUND(IF(入力!$N$39=1,ユーザー別卸価格表!I25/(100-入力!$N$46)%,ユーザー別卸価格表!I25+入力!$P$46),-入力!$N$42)*(入力!$I$35+1))</f>
        <v/>
      </c>
      <c r="J25" s="354" t="str">
        <f>IF(全国標準卸価格表!J25="","",全国標準卸価格表!J25)</f>
        <v/>
      </c>
      <c r="K25" s="213" t="str">
        <f>IF(全国標準卸価格表!K25="","",全国標準卸価格表!K25)</f>
        <v/>
      </c>
      <c r="L25" s="49"/>
      <c r="M25" s="227" t="str">
        <f>IF(全国標準卸価格表!M25="","",全国標準卸価格表!M25)</f>
        <v/>
      </c>
      <c r="N25" s="147" t="str">
        <f>IF(全国標準卸価格表!N25="","",全国標準卸価格表!N25)</f>
        <v/>
      </c>
      <c r="O25" s="103" t="str">
        <f>IF(全国標準卸価格表!O25="","",全国標準卸価格表!O25)</f>
        <v>175/65R14 82Q</v>
      </c>
      <c r="P25" s="257" t="str">
        <f>IF(全国標準卸価格表!P25="","",全国標準卸価格表!P25)</f>
        <v>05539812</v>
      </c>
      <c r="Q25" s="424">
        <f>IF(全国標準卸価格表!Q25="","",ROUND(IF(入力!$N$39=1,ユーザー別卸価格表!Q25/(100-入力!$N$45)%,ユーザー別卸価格表!Q25+入力!$P$45),-入力!$N$42)*(入力!$I$35+1))</f>
        <v>21890</v>
      </c>
      <c r="R25" s="354" t="str">
        <f>IF(全国標準卸価格表!R25="","",全国標準卸価格表!R25)</f>
        <v/>
      </c>
      <c r="S25" s="117" t="str">
        <f>IF(全国標準卸価格表!S25="","",全国標準卸価格表!S25)</f>
        <v/>
      </c>
      <c r="T25" s="188" t="str">
        <f>IF(全国標準卸価格表!T25="","",全国標準卸価格表!T25)</f>
        <v>05539624</v>
      </c>
      <c r="U25" s="424">
        <f>IF(全国標準卸価格表!U25="","",ROUND(IF(入力!$N$39=1,ユーザー別卸価格表!U25/(100-入力!$N$46)%,ユーザー別卸価格表!U25+入力!$P$46),-入力!$N$42)*(入力!$I$35+1))</f>
        <v>21230</v>
      </c>
      <c r="V25" s="354" t="str">
        <f>IF(全国標準卸価格表!V25="","",全国標準卸価格表!V25)</f>
        <v/>
      </c>
      <c r="W25" s="213" t="str">
        <f>IF(全国標準卸価格表!W25="","",全国標準卸価格表!W25)</f>
        <v>★</v>
      </c>
      <c r="X25" s="24"/>
      <c r="Y25" s="278" t="str">
        <f>IF(全国標準卸価格表!Y25="","",全国標準卸価格表!Y25)</f>
        <v/>
      </c>
      <c r="Z25" s="160" t="str">
        <f>IF(全国標準卸価格表!Z25="","",全国標準卸価格表!Z25)</f>
        <v/>
      </c>
      <c r="AA25" s="103" t="str">
        <f>IF(全国標準卸価格表!AA25="","",全国標準卸価格表!AA25)</f>
        <v>265/60R18 110Q</v>
      </c>
      <c r="AB25" s="268" t="str">
        <f>IF(全国標準卸価格表!AB25="","",全国標準卸価格表!AB25)</f>
        <v>05509394</v>
      </c>
      <c r="AC25" s="153">
        <f>IF(全国標準卸価格表!AC25="","",ROUND(IF(入力!$N$39=1,ユーザー別卸価格表!AC25/(100-入力!$N$47)%,ユーザー別卸価格表!AC25+入力!$P$47),-入力!$N$42)*(入力!$I$35+1))</f>
        <v>44770</v>
      </c>
      <c r="AD25" s="153" t="str">
        <f>IF(全国標準卸価格表!AD25="","",全国標準卸価格表!AD25)</f>
        <v/>
      </c>
      <c r="AE25" s="487" t="str">
        <f>IF(全国標準卸価格表!AE25="","",全国標準卸価格表!AE25)</f>
        <v/>
      </c>
      <c r="AF25" s="38"/>
      <c r="AG25" s="310" t="str">
        <f>IF(全国標準卸価格表!AG25="","",全国標準卸価格表!AG25)</f>
        <v/>
      </c>
      <c r="AH25" s="75" t="str">
        <f>IF(全国標準卸価格表!AH25="","",全国標準卸価格表!AH25)</f>
        <v/>
      </c>
      <c r="AI25" s="103" t="str">
        <f>IF(全国標準卸価格表!AI25="","",全国標準卸価格表!AI25)</f>
        <v>165/80R14 97/95N</v>
      </c>
      <c r="AJ25" s="518" t="str">
        <f>IF(全国標準卸価格表!AJ25="","",全国標準卸価格表!AJ25)</f>
        <v>10A09764</v>
      </c>
      <c r="AK25" s="172">
        <f>IF(全国標準卸価格表!AK25="","",ROUND(IF(入力!$N$39=1,ユーザー別卸価格表!AK25/(100-入力!$N$48)%,ユーザー別卸価格表!AK25+入力!$P$48),-入力!$N$42)*(入力!$I$35+1))</f>
        <v>22220</v>
      </c>
      <c r="AL25" s="172" t="str">
        <f>IF(全国標準卸価格表!AL25="","",全国標準卸価格表!AL25)</f>
        <v/>
      </c>
      <c r="AM25" s="213" t="str">
        <f>IF(全国標準卸価格表!AM25="","",全国標準卸価格表!AM25)</f>
        <v/>
      </c>
      <c r="AN25" s="77"/>
      <c r="AO25" s="35"/>
      <c r="AP25" s="35"/>
      <c r="AQ25" s="35"/>
      <c r="AR25" s="35"/>
      <c r="AS25" s="35"/>
    </row>
    <row r="26" spans="1:45" ht="26.1" customHeight="1">
      <c r="A26" s="215" t="str">
        <f>IF(全国標準卸価格表!A26="","",全国標準卸価格表!A26)</f>
        <v/>
      </c>
      <c r="B26" s="145" t="str">
        <f>IF(全国標準卸価格表!B26="","",全国標準卸価格表!B26)</f>
        <v/>
      </c>
      <c r="C26" s="101" t="str">
        <f>IF(全国標準卸価格表!C26="","",全国標準卸価格表!C26)</f>
        <v>245/45R18 100Q</v>
      </c>
      <c r="D26" s="350" t="str">
        <f>IF(全国標準卸価格表!D26="","",全国標準卸価格表!D26)</f>
        <v>05539860</v>
      </c>
      <c r="E26" s="429">
        <f>IF(全国標準卸価格表!E26="","",ROUND(IF(入力!$N$39=1,ユーザー別卸価格表!E26/(100-入力!$N$45)%,ユーザー別卸価格表!E26+入力!$P$45),-入力!$N$42)*(入力!$I$35+1))</f>
        <v>69520</v>
      </c>
      <c r="F26" s="393" t="str">
        <f>IF(全国標準卸価格表!F26="","",全国標準卸価格表!F26)</f>
        <v>XL</v>
      </c>
      <c r="G26" s="396" t="str">
        <f>IF(全国標準卸価格表!G26="","",全国標準卸価格表!G26)</f>
        <v/>
      </c>
      <c r="H26" s="189" t="str">
        <f>IF(全国標準卸価格表!H26="","",全国標準卸価格表!H26)</f>
        <v/>
      </c>
      <c r="I26" s="429" t="str">
        <f>IF(全国標準卸価格表!I26="","",ROUND(IF(入力!$N$39=1,ユーザー別卸価格表!I26/(100-入力!$N$46)%,ユーザー別卸価格表!I26+入力!$P$46),-入力!$N$42)*(入力!$I$35+1))</f>
        <v/>
      </c>
      <c r="J26" s="393" t="str">
        <f>IF(全国標準卸価格表!J26="","",全国標準卸価格表!J26)</f>
        <v/>
      </c>
      <c r="K26" s="217" t="str">
        <f>IF(全国標準卸価格表!K26="","",全国標準卸価格表!K26)</f>
        <v/>
      </c>
      <c r="L26" s="49"/>
      <c r="M26" s="227" t="str">
        <f>IF(全国標準卸価格表!M26="","",全国標準卸価格表!M26)</f>
        <v/>
      </c>
      <c r="N26" s="147" t="str">
        <f>IF(全国標準卸価格表!N26="","",全国標準卸価格表!N26)</f>
        <v/>
      </c>
      <c r="O26" s="103" t="str">
        <f>IF(全国標準卸価格表!O26="","",全国標準卸価格表!O26)</f>
        <v>185/65R14 86Q</v>
      </c>
      <c r="P26" s="257" t="str">
        <f>IF(全国標準卸価格表!P26="","",全国標準卸価格表!P26)</f>
        <v>05539813</v>
      </c>
      <c r="Q26" s="424">
        <f>IF(全国標準卸価格表!Q26="","",ROUND(IF(入力!$N$39=1,ユーザー別卸価格表!Q26/(100-入力!$N$45)%,ユーザー別卸価格表!Q26+入力!$P$45),-入力!$N$42)*(入力!$I$35+1))</f>
        <v>23760.000000000004</v>
      </c>
      <c r="R26" s="354" t="str">
        <f>IF(全国標準卸価格表!R26="","",全国標準卸価格表!R26)</f>
        <v/>
      </c>
      <c r="S26" s="117" t="str">
        <f>IF(全国標準卸価格表!S26="","",全国標準卸価格表!S26)</f>
        <v/>
      </c>
      <c r="T26" s="188" t="str">
        <f>IF(全国標準卸価格表!T26="","",全国標準卸価格表!T26)</f>
        <v>05539626</v>
      </c>
      <c r="U26" s="424">
        <f>IF(全国標準卸価格表!U26="","",ROUND(IF(入力!$N$39=1,ユーザー別卸価格表!U26/(100-入力!$N$46)%,ユーザー別卸価格表!U26+入力!$P$46),-入力!$N$42)*(入力!$I$35+1))</f>
        <v>23100.000000000004</v>
      </c>
      <c r="V26" s="354" t="str">
        <f>IF(全国標準卸価格表!V26="","",全国標準卸価格表!V26)</f>
        <v/>
      </c>
      <c r="W26" s="213" t="str">
        <f>IF(全国標準卸価格表!W26="","",全国標準卸価格表!W26)</f>
        <v>★</v>
      </c>
      <c r="X26" s="24"/>
      <c r="Y26" s="278" t="str">
        <f>IF(全国標準卸価格表!Y26="","",全国標準卸価格表!Y26)</f>
        <v/>
      </c>
      <c r="Z26" s="143" t="str">
        <f>IF(全国標準卸価格表!Z26="","",全国標準卸価格表!Z26)</f>
        <v/>
      </c>
      <c r="AA26" s="101" t="str">
        <f>IF(全国標準卸価格表!AA26="","",全国標準卸価格表!AA26)</f>
        <v>285/60R18 116Q</v>
      </c>
      <c r="AB26" s="347" t="str">
        <f>IF(全国標準卸価格表!AB26="","",全国標準卸価格表!AB26)</f>
        <v>05509396</v>
      </c>
      <c r="AC26" s="124">
        <f>IF(全国標準卸価格表!AC26="","",ROUND(IF(入力!$N$39=1,ユーザー別卸価格表!AC26/(100-入力!$N$47)%,ユーザー別卸価格表!AC26+入力!$P$47),-入力!$N$42)*(入力!$I$35+1))</f>
        <v>48400.000000000007</v>
      </c>
      <c r="AD26" s="124" t="str">
        <f>IF(全国標準卸価格表!AD26="","",全国標準卸価格表!AD26)</f>
        <v/>
      </c>
      <c r="AE26" s="485" t="str">
        <f>IF(全国標準卸価格表!AE26="","",全国標準卸価格表!AE26)</f>
        <v/>
      </c>
      <c r="AF26" s="38"/>
      <c r="AG26" s="310" t="str">
        <f>IF(全国標準卸価格表!AG26="","",全国標準卸価格表!AG26)</f>
        <v/>
      </c>
      <c r="AH26" s="75" t="str">
        <f>IF(全国標準卸価格表!AH26="","",全国標準卸価格表!AH26)</f>
        <v/>
      </c>
      <c r="AI26" s="103" t="str">
        <f>IF(全国標準卸価格表!AI26="","",全国標準卸価格表!AI26)</f>
        <v>175/80R14 94/93N</v>
      </c>
      <c r="AJ26" s="518" t="str">
        <f>IF(全国標準卸価格表!AJ26="","",全国標準卸価格表!AJ26)</f>
        <v>10A09860</v>
      </c>
      <c r="AK26" s="172">
        <f>IF(全国標準卸価格表!AK26="","",ROUND(IF(入力!$N$39=1,ユーザー別卸価格表!AK26/(100-入力!$N$48)%,ユーザー別卸価格表!AK26+入力!$P$48),-入力!$N$42)*(入力!$I$35+1))</f>
        <v>24090.000000000004</v>
      </c>
      <c r="AL26" s="172" t="str">
        <f>IF(全国標準卸価格表!AL26="","",全国標準卸価格表!AL26)</f>
        <v/>
      </c>
      <c r="AM26" s="213" t="str">
        <f>IF(全国標準卸価格表!AM26="","",全国標準卸価格表!AM26)</f>
        <v/>
      </c>
      <c r="AN26" s="77"/>
      <c r="AO26" s="35"/>
      <c r="AP26" s="35"/>
      <c r="AQ26" s="35"/>
      <c r="AR26" s="35"/>
      <c r="AS26" s="35"/>
    </row>
    <row r="27" spans="1:45" ht="26.1" customHeight="1">
      <c r="A27" s="215" t="str">
        <f>IF(全国標準卸価格表!A27="","",全国標準卸価格表!A27)</f>
        <v/>
      </c>
      <c r="B27" s="142">
        <f>IF(全国標準卸価格表!B27="","",全国標準卸価格表!B27)</f>
        <v>50</v>
      </c>
      <c r="C27" s="102" t="str">
        <f>IF(全国標準卸価格表!C27="","",全国標準卸価格表!C27)</f>
        <v>225/50R18 95Q</v>
      </c>
      <c r="D27" s="351" t="str">
        <f>IF(全国標準卸価格表!D27="","",全国標準卸価格表!D27)</f>
        <v>05539854</v>
      </c>
      <c r="E27" s="427">
        <f>IF(全国標準卸価格表!E27="","",ROUND(IF(入力!$N$39=1,ユーザー別卸価格表!E27/(100-入力!$N$45)%,ユーザー別卸価格表!E27+入力!$P$45),-入力!$N$42)*(入力!$I$35+1))</f>
        <v>63250.000000000007</v>
      </c>
      <c r="F27" s="394" t="str">
        <f>IF(全国標準卸価格表!F27="","",全国標準卸価格表!F27)</f>
        <v/>
      </c>
      <c r="G27" s="397" t="str">
        <f>IF(全国標準卸価格表!G27="","",全国標準卸価格表!G27)</f>
        <v/>
      </c>
      <c r="H27" s="197" t="str">
        <f>IF(全国標準卸価格表!H27="","",全国標準卸価格表!H27)</f>
        <v/>
      </c>
      <c r="I27" s="426" t="str">
        <f>IF(全国標準卸価格表!I27="","",ROUND(IF(入力!$N$39=1,ユーザー別卸価格表!I27/(100-入力!$N$46)%,ユーザー別卸価格表!I27+入力!$P$46),-入力!$N$42)*(入力!$I$35+1))</f>
        <v/>
      </c>
      <c r="J27" s="130" t="str">
        <f>IF(全国標準卸価格表!J27="","",全国標準卸価格表!J27)</f>
        <v/>
      </c>
      <c r="K27" s="214" t="str">
        <f>IF(全国標準卸価格表!K27="","",全国標準卸価格表!K27)</f>
        <v/>
      </c>
      <c r="L27" s="49"/>
      <c r="M27" s="227" t="str">
        <f>IF(全国標準卸価格表!M27="","",全国標準卸価格表!M27)</f>
        <v/>
      </c>
      <c r="N27" s="142">
        <f>IF(全国標準卸価格表!N27="","",全国標準卸価格表!N27)</f>
        <v>70</v>
      </c>
      <c r="O27" s="102" t="str">
        <f>IF(全国標準卸価格表!O27="","",全国標準卸価格表!O27)</f>
        <v>165/70R14 81Q</v>
      </c>
      <c r="P27" s="351" t="str">
        <f>IF(全国標準卸価格表!P27="","",全国標準卸価格表!P27)</f>
        <v>05539807</v>
      </c>
      <c r="Q27" s="427">
        <f>IF(全国標準卸価格表!Q27="","",ROUND(IF(入力!$N$39=1,ユーザー別卸価格表!Q27/(100-入力!$N$45)%,ユーザー別卸価格表!Q27+入力!$P$45),-入力!$N$42)*(入力!$I$35+1))</f>
        <v>19140</v>
      </c>
      <c r="R27" s="394" t="str">
        <f>IF(全国標準卸価格表!R27="","",全国標準卸価格表!R27)</f>
        <v/>
      </c>
      <c r="S27" s="397" t="str">
        <f>IF(全国標準卸価格表!S27="","",全国標準卸価格表!S27)</f>
        <v/>
      </c>
      <c r="T27" s="197" t="str">
        <f>IF(全国標準卸価格表!T27="","",全国標準卸価格表!T27)</f>
        <v>05539612</v>
      </c>
      <c r="U27" s="427">
        <f>IF(全国標準卸価格表!U27="","",ROUND(IF(入力!$N$39=1,ユーザー別卸価格表!U27/(100-入力!$N$46)%,ユーザー別卸価格表!U27+入力!$P$46),-入力!$N$42)*(入力!$I$35+1))</f>
        <v>18700</v>
      </c>
      <c r="V27" s="394" t="str">
        <f>IF(全国標準卸価格表!V27="","",全国標準卸価格表!V27)</f>
        <v/>
      </c>
      <c r="W27" s="214" t="str">
        <f>IF(全国標準卸価格表!W27="","",全国標準卸価格表!W27)</f>
        <v>★</v>
      </c>
      <c r="X27" s="24"/>
      <c r="Y27" s="278" t="str">
        <f>IF(全国標準卸価格表!Y27="","",全国標準卸価格表!Y27)</f>
        <v/>
      </c>
      <c r="Z27" s="159">
        <f>IF(全国標準卸価格表!Z27="","",全国標準卸価格表!Z27)</f>
        <v>65</v>
      </c>
      <c r="AA27" s="102" t="str">
        <f>IF(全国標準卸価格表!AA27="","",全国標準卸価格表!AA27)</f>
        <v>235/65R18 106Q</v>
      </c>
      <c r="AB27" s="253" t="str">
        <f>IF(全国標準卸価格表!AB27="","",全国標準卸価格表!AB27)</f>
        <v>05509385</v>
      </c>
      <c r="AC27" s="123">
        <f>IF(全国標準卸価格表!AC27="","",ROUND(IF(入力!$N$39=1,ユーザー別卸価格表!AC27/(100-入力!$N$47)%,ユーザー別卸価格表!AC27+入力!$P$47),-入力!$N$42)*(入力!$I$35+1))</f>
        <v>39380</v>
      </c>
      <c r="AD27" s="123" t="str">
        <f>IF(全国標準卸価格表!AD27="","",全国標準卸価格表!AD27)</f>
        <v/>
      </c>
      <c r="AE27" s="214" t="str">
        <f>IF(全国標準卸価格表!AE27="","",全国標準卸価格表!AE27)</f>
        <v/>
      </c>
      <c r="AF27" s="38"/>
      <c r="AG27" s="310" t="str">
        <f>IF(全国標準卸価格表!AG27="","",全国標準卸価格表!AG27)</f>
        <v/>
      </c>
      <c r="AH27" s="177" t="str">
        <f>IF(全国標準卸価格表!AH27="","",全国標準卸価格表!AH27)</f>
        <v/>
      </c>
      <c r="AI27" s="103" t="str">
        <f>IF(全国標準卸価格表!AI27="","",全国標準卸価格表!AI27)</f>
        <v>175/80R14 99/98N</v>
      </c>
      <c r="AJ27" s="518" t="str">
        <f>IF(全国標準卸価格表!AJ27="","",全国標準卸価格表!AJ27)</f>
        <v>10A09865</v>
      </c>
      <c r="AK27" s="172">
        <f>IF(全国標準卸価格表!AK27="","",ROUND(IF(入力!$N$39=1,ユーザー別卸価格表!AK27/(100-入力!$N$48)%,ユーザー別卸価格表!AK27+入力!$P$48),-入力!$N$42)*(入力!$I$35+1))</f>
        <v>24970.000000000004</v>
      </c>
      <c r="AL27" s="172" t="str">
        <f>IF(全国標準卸価格表!AL27="","",全国標準卸価格表!AL27)</f>
        <v/>
      </c>
      <c r="AM27" s="213" t="str">
        <f>IF(全国標準卸価格表!AM27="","",全国標準卸価格表!AM27)</f>
        <v/>
      </c>
      <c r="AN27" s="77"/>
      <c r="AO27" s="35"/>
      <c r="AP27" s="35"/>
      <c r="AQ27" s="35"/>
      <c r="AR27" s="35"/>
      <c r="AS27" s="35"/>
    </row>
    <row r="28" spans="1:45" ht="26.1" customHeight="1">
      <c r="A28" s="215" t="str">
        <f>IF(全国標準卸価格表!A28="","",全国標準卸価格表!A28)</f>
        <v/>
      </c>
      <c r="B28" s="147" t="str">
        <f>IF(全国標準卸価格表!B28="","",全国標準卸価格表!B28)</f>
        <v/>
      </c>
      <c r="C28" s="103" t="str">
        <f>IF(全国標準卸価格表!C28="","",全国標準卸価格表!C28)</f>
        <v>235/50R18 97Q</v>
      </c>
      <c r="D28" s="257" t="str">
        <f>IF(全国標準卸価格表!D28="","",全国標準卸価格表!D28)</f>
        <v>05539855</v>
      </c>
      <c r="E28" s="424">
        <f>IF(全国標準卸価格表!E28="","",ROUND(IF(入力!$N$39=1,ユーザー別卸価格表!E28/(100-入力!$N$45)%,ユーザー別卸価格表!E28+入力!$P$45),-入力!$N$42)*(入力!$I$35+1))</f>
        <v>65230.000000000007</v>
      </c>
      <c r="F28" s="354" t="str">
        <f>IF(全国標準卸価格表!F28="","",全国標準卸価格表!F28)</f>
        <v/>
      </c>
      <c r="G28" s="395" t="str">
        <f>IF(全国標準卸価格表!G28="","",全国標準卸価格表!G28)</f>
        <v/>
      </c>
      <c r="H28" s="188" t="str">
        <f>IF(全国標準卸価格表!H28="","",全国標準卸価格表!H28)</f>
        <v>05539724</v>
      </c>
      <c r="I28" s="424">
        <f>IF(全国標準卸価格表!I28="","",ROUND(IF(入力!$N$39=1,ユーザー別卸価格表!I28/(100-入力!$N$46)%,ユーザー別卸価格表!I28+入力!$P$46),-入力!$N$42)*(入力!$I$35+1))</f>
        <v>62590.000000000007</v>
      </c>
      <c r="J28" s="354" t="str">
        <f>IF(全国標準卸価格表!J28="","",全国標準卸価格表!J28)</f>
        <v/>
      </c>
      <c r="K28" s="213" t="str">
        <f>IF(全国標準卸価格表!K28="","",全国標準卸価格表!K28)</f>
        <v>★</v>
      </c>
      <c r="L28" s="49"/>
      <c r="M28" s="227" t="str">
        <f>IF(全国標準卸価格表!M28="","",全国標準卸価格表!M28)</f>
        <v/>
      </c>
      <c r="N28" s="147" t="str">
        <f>IF(全国標準卸価格表!N28="","",全国標準卸価格表!N28)</f>
        <v/>
      </c>
      <c r="O28" s="103" t="str">
        <f>IF(全国標準卸価格表!O28="","",全国標準卸価格表!O28)</f>
        <v>175/70R14 84Q</v>
      </c>
      <c r="P28" s="257" t="str">
        <f>IF(全国標準卸価格表!P28="","",全国標準卸価格表!P28)</f>
        <v>05539808</v>
      </c>
      <c r="Q28" s="424">
        <f>IF(全国標準卸価格表!Q28="","",ROUND(IF(入力!$N$39=1,ユーザー別卸価格表!Q28/(100-入力!$N$45)%,ユーザー別卸価格表!Q28+入力!$P$45),-入力!$N$42)*(入力!$I$35+1))</f>
        <v>20790</v>
      </c>
      <c r="R28" s="354" t="str">
        <f>IF(全国標準卸価格表!R28="","",全国標準卸価格表!R28)</f>
        <v/>
      </c>
      <c r="S28" s="395" t="str">
        <f>IF(全国標準卸価格表!S28="","",全国標準卸価格表!S28)</f>
        <v/>
      </c>
      <c r="T28" s="188" t="str">
        <f>IF(全国標準卸価格表!T28="","",全国標準卸価格表!T28)</f>
        <v>05539614</v>
      </c>
      <c r="U28" s="424">
        <f>IF(全国標準卸価格表!U28="","",ROUND(IF(入力!$N$39=1,ユーザー別卸価格表!U28/(100-入力!$N$46)%,ユーザー別卸価格表!U28+入力!$P$46),-入力!$N$42)*(入力!$I$35+1))</f>
        <v>19910</v>
      </c>
      <c r="V28" s="354" t="str">
        <f>IF(全国標準卸価格表!V28="","",全国標準卸価格表!V28)</f>
        <v/>
      </c>
      <c r="W28" s="213" t="str">
        <f>IF(全国標準卸価格表!W28="","",全国標準卸価格表!W28)</f>
        <v>★</v>
      </c>
      <c r="X28" s="24"/>
      <c r="Y28" s="278"/>
      <c r="Z28" s="416" t="str">
        <f>IF(全国標準卸価格表!Z28="","",全国標準卸価格表!Z28)</f>
        <v/>
      </c>
      <c r="AA28" s="101" t="str">
        <f>IF(全国標準卸価格表!AA28="","",全国標準卸価格表!AA28)</f>
        <v>265/65R18 114Q</v>
      </c>
      <c r="AB28" s="255" t="str">
        <f>IF(全国標準卸価格表!AB28="","",全国標準卸価格表!AB28)</f>
        <v>05509419</v>
      </c>
      <c r="AC28" s="124">
        <f>IF(全国標準卸価格表!AC28="","",ROUND(IF(入力!$N$39=1,ユーザー別卸価格表!AC28/(100-入力!$N$47)%,ユーザー別卸価格表!AC28+入力!$P$47),-入力!$N$42)*(入力!$I$35+1))</f>
        <v>44220</v>
      </c>
      <c r="AD28" s="124" t="str">
        <f>IF(全国標準卸価格表!AD28="","",全国標準卸価格表!AD28)</f>
        <v/>
      </c>
      <c r="AE28" s="217" t="str">
        <f>IF(全国標準卸価格表!AE28="","",全国標準卸価格表!AE28)</f>
        <v/>
      </c>
      <c r="AF28" s="42"/>
      <c r="AG28" s="310" t="str">
        <f>IF(全国標準卸価格表!AG28="","",全国標準卸価格表!AG28)</f>
        <v/>
      </c>
      <c r="AH28" s="157" t="str">
        <f>IF(全国標準卸価格表!AH28="","",全国標準卸価格表!AH28)</f>
        <v/>
      </c>
      <c r="AI28" s="103" t="str">
        <f>IF(全国標準卸価格表!AI28="","",全国標準卸価格表!AI28)</f>
        <v>185/80R14 97/95N</v>
      </c>
      <c r="AJ28" s="518" t="str">
        <f>IF(全国標準卸価格表!AJ28="","",全国標準卸価格表!AJ28)</f>
        <v>10A09766</v>
      </c>
      <c r="AK28" s="172">
        <f>IF(全国標準卸価格表!AK28="","",ROUND(IF(入力!$N$39=1,ユーザー別卸価格表!AK28/(100-入力!$N$48)%,ユーザー別卸価格表!AK28+入力!$P$48),-入力!$N$42)*(入力!$I$35+1))</f>
        <v>25190.000000000004</v>
      </c>
      <c r="AL28" s="172" t="str">
        <f>IF(全国標準卸価格表!AL28="","",全国標準卸価格表!AL28)</f>
        <v/>
      </c>
      <c r="AM28" s="213" t="str">
        <f>IF(全国標準卸価格表!AM28="","",全国標準卸価格表!AM28)</f>
        <v/>
      </c>
      <c r="AN28" s="77"/>
      <c r="AO28" s="35"/>
      <c r="AP28" s="35"/>
      <c r="AQ28" s="35"/>
      <c r="AR28" s="35"/>
      <c r="AS28" s="35"/>
    </row>
    <row r="29" spans="1:45" ht="26.1" customHeight="1">
      <c r="A29" s="215" t="str">
        <f>IF(全国標準卸価格表!A29="","",全国標準卸価格表!A29)</f>
        <v/>
      </c>
      <c r="B29" s="143" t="str">
        <f>IF(全国標準卸価格表!B29="","",全国標準卸価格表!B29)</f>
        <v/>
      </c>
      <c r="C29" s="101" t="str">
        <f>IF(全国標準卸価格表!C29="","",全国標準卸価格表!C29)</f>
        <v>245/50R18 104Q</v>
      </c>
      <c r="D29" s="350" t="str">
        <f>IF(全国標準卸価格表!D29="","",全国標準卸価格表!D29)</f>
        <v>05539856</v>
      </c>
      <c r="E29" s="429">
        <f>IF(全国標準卸価格表!E29="","",ROUND(IF(入力!$N$39=1,ユーザー別卸価格表!E29/(100-入力!$N$45)%,ユーザー別卸価格表!E29+入力!$P$45),-入力!$N$42)*(入力!$I$35+1))</f>
        <v>68640</v>
      </c>
      <c r="F29" s="393" t="str">
        <f>IF(全国標準卸価格表!F29="","",全国標準卸価格表!F29)</f>
        <v>XL</v>
      </c>
      <c r="G29" s="396" t="str">
        <f>IF(全国標準卸価格表!G29="","",全国標準卸価格表!G29)</f>
        <v/>
      </c>
      <c r="H29" s="189" t="str">
        <f>IF(全国標準卸価格表!H29="","",全国標準卸価格表!H29)</f>
        <v/>
      </c>
      <c r="I29" s="429" t="str">
        <f>IF(全国標準卸価格表!I29="","",ROUND(IF(入力!$N$39=1,ユーザー別卸価格表!I29/(100-入力!$N$46)%,ユーザー別卸価格表!I29+入力!$P$46),-入力!$N$42)*(入力!$I$35+1))</f>
        <v/>
      </c>
      <c r="J29" s="393" t="str">
        <f>IF(全国標準卸価格表!J29="","",全国標準卸価格表!J29)</f>
        <v/>
      </c>
      <c r="K29" s="217" t="str">
        <f>IF(全国標準卸価格表!K29="","",全国標準卸価格表!K29)</f>
        <v/>
      </c>
      <c r="L29" s="49"/>
      <c r="M29" s="227" t="str">
        <f>IF(全国標準卸価格表!M29="","",全国標準卸価格表!M29)</f>
        <v/>
      </c>
      <c r="N29" s="147" t="str">
        <f>IF(全国標準卸価格表!N29="","",全国標準卸価格表!N29)</f>
        <v/>
      </c>
      <c r="O29" s="103" t="str">
        <f>IF(全国標準卸価格表!O29="","",全国標準卸価格表!O29)</f>
        <v>185/70R14 88Q</v>
      </c>
      <c r="P29" s="257" t="str">
        <f>IF(全国標準卸価格表!P29="","",全国標準卸価格表!P29)</f>
        <v>05539809</v>
      </c>
      <c r="Q29" s="424">
        <f>IF(全国標準卸価格表!Q29="","",ROUND(IF(入力!$N$39=1,ユーザー別卸価格表!Q29/(100-入力!$N$45)%,ユーザー別卸価格表!Q29+入力!$P$45),-入力!$N$42)*(入力!$I$35+1))</f>
        <v>23320.000000000004</v>
      </c>
      <c r="R29" s="354" t="str">
        <f>IF(全国標準卸価格表!R29="","",全国標準卸価格表!R29)</f>
        <v/>
      </c>
      <c r="S29" s="117" t="str">
        <f>IF(全国標準卸価格表!S29="","",全国標準卸価格表!S29)</f>
        <v/>
      </c>
      <c r="T29" s="188" t="str">
        <f>IF(全国標準卸価格表!T29="","",全国標準卸価格表!T29)</f>
        <v>05539616</v>
      </c>
      <c r="U29" s="424">
        <f>IF(全国標準卸価格表!U29="","",ROUND(IF(入力!$N$39=1,ユーザー別卸価格表!U29/(100-入力!$N$46)%,ユーザー別卸価格表!U29+入力!$P$46),-入力!$N$42)*(入力!$I$35+1))</f>
        <v>22440</v>
      </c>
      <c r="V29" s="354" t="str">
        <f>IF(全国標準卸価格表!V29="","",全国標準卸価格表!V29)</f>
        <v/>
      </c>
      <c r="W29" s="213" t="str">
        <f>IF(全国標準卸価格表!W29="","",全国標準卸価格表!W29)</f>
        <v>★</v>
      </c>
      <c r="X29" s="24"/>
      <c r="Y29" s="276"/>
      <c r="Z29" s="416">
        <f>IF(全国標準卸価格表!Z29="","",全国標準卸価格表!Z29)</f>
        <v>70</v>
      </c>
      <c r="AA29" s="101" t="str">
        <f>IF(全国標準卸価格表!AA29="","",全国標準卸価格表!AA29)</f>
        <v>245/70R18 110Q</v>
      </c>
      <c r="AB29" s="255" t="str">
        <f>IF(全国標準卸価格表!AB29="","",全国標準卸価格表!AB29)</f>
        <v>05509429</v>
      </c>
      <c r="AC29" s="124">
        <f>IF(全国標準卸価格表!AC29="","",ROUND(IF(入力!$N$39=1,ユーザー別卸価格表!AC29/(100-入力!$N$47)%,ユーザー別卸価格表!AC29+入力!$P$47),-入力!$N$42)*(入力!$I$35+1))</f>
        <v>39600</v>
      </c>
      <c r="AD29" s="124" t="str">
        <f>IF(全国標準卸価格表!AD29="","",全国標準卸価格表!AD29)</f>
        <v/>
      </c>
      <c r="AE29" s="217" t="str">
        <f>IF(全国標準卸価格表!AE29="","",全国標準卸価格表!AE29)</f>
        <v>⑪</v>
      </c>
      <c r="AF29" s="42"/>
      <c r="AG29" s="310" t="str">
        <f>IF(全国標準卸価格表!AG29="","",全国標準卸価格表!AG29)</f>
        <v/>
      </c>
      <c r="AH29" s="75" t="str">
        <f>IF(全国標準卸価格表!AH29="","",全国標準卸価格表!AH29)</f>
        <v/>
      </c>
      <c r="AI29" s="103" t="str">
        <f>IF(全国標準卸価格表!AI29="","",全国標準卸価格表!AI29)</f>
        <v>185/80R14 102/100N</v>
      </c>
      <c r="AJ29" s="518" t="str">
        <f>IF(全国標準卸価格表!AJ29="","",全国標準卸価格表!AJ29)</f>
        <v>10A09768</v>
      </c>
      <c r="AK29" s="172">
        <f>IF(全国標準卸価格表!AK29="","",ROUND(IF(入力!$N$39=1,ユーザー別卸価格表!AK29/(100-入力!$N$48)%,ユーザー別卸価格表!AK29+入力!$P$48),-入力!$N$42)*(入力!$I$35+1))</f>
        <v>26290.000000000004</v>
      </c>
      <c r="AL29" s="172" t="str">
        <f>IF(全国標準卸価格表!AL29="","",全国標準卸価格表!AL29)</f>
        <v/>
      </c>
      <c r="AM29" s="213" t="str">
        <f>IF(全国標準卸価格表!AM29="","",全国標準卸価格表!AM29)</f>
        <v/>
      </c>
      <c r="AN29" s="77"/>
      <c r="AO29" s="35"/>
      <c r="AP29" s="35"/>
      <c r="AQ29" s="35"/>
      <c r="AR29" s="35"/>
      <c r="AS29" s="35"/>
    </row>
    <row r="30" spans="1:45" ht="26.1" customHeight="1">
      <c r="A30" s="215" t="str">
        <f>IF(全国標準卸価格表!A30="","",全国標準卸価格表!A30)</f>
        <v/>
      </c>
      <c r="B30" s="142">
        <f>IF(全国標準卸価格表!B30="","",全国標準卸価格表!B30)</f>
        <v>55</v>
      </c>
      <c r="C30" s="102" t="str">
        <f>IF(全国標準卸価格表!C30="","",全国標準卸価格表!C30)</f>
        <v>215/55R18 95Q</v>
      </c>
      <c r="D30" s="351" t="str">
        <f>IF(全国標準卸価格表!D30="","",全国標準卸価格表!D30)</f>
        <v>05539852</v>
      </c>
      <c r="E30" s="427">
        <f>IF(全国標準卸価格表!E30="","",ROUND(IF(入力!$N$39=1,ユーザー別卸価格表!E30/(100-入力!$N$45)%,ユーザー別卸価格表!E30+入力!$P$45),-入力!$N$42)*(入力!$I$35+1))</f>
        <v>59400.000000000007</v>
      </c>
      <c r="F30" s="394" t="str">
        <f>IF(全国標準卸価格表!F30="","",全国標準卸価格表!F30)</f>
        <v/>
      </c>
      <c r="G30" s="397" t="str">
        <f>IF(全国標準卸価格表!G30="","",全国標準卸価格表!G30)</f>
        <v/>
      </c>
      <c r="H30" s="197" t="str">
        <f>IF(全国標準卸価格表!H30="","",全国標準卸価格表!H30)</f>
        <v/>
      </c>
      <c r="I30" s="427" t="str">
        <f>IF(全国標準卸価格表!I30="","",ROUND(IF(入力!$N$39=1,ユーザー別卸価格表!I30/(100-入力!$N$46)%,ユーザー別卸価格表!I30+入力!$P$46),-入力!$N$42)*(入力!$I$35+1))</f>
        <v/>
      </c>
      <c r="J30" s="394" t="str">
        <f>IF(全国標準卸価格表!J30="","",全国標準卸価格表!J30)</f>
        <v/>
      </c>
      <c r="K30" s="214" t="str">
        <f>IF(全国標準卸価格表!K30="","",全国標準卸価格表!K30)</f>
        <v/>
      </c>
      <c r="L30" s="49"/>
      <c r="M30" s="227" t="str">
        <f>IF(全国標準卸価格表!M30="","",全国標準卸価格表!M30)</f>
        <v/>
      </c>
      <c r="N30" s="147" t="str">
        <f>IF(全国標準卸価格表!N30="","",全国標準卸価格表!N30)</f>
        <v/>
      </c>
      <c r="O30" s="101" t="str">
        <f>IF(全国標準卸価格表!O30="","",全国標準卸価格表!O30)</f>
        <v>195/70R14 91Q</v>
      </c>
      <c r="P30" s="350" t="str">
        <f>IF(全国標準卸価格表!P30="","",全国標準卸価格表!P30)</f>
        <v/>
      </c>
      <c r="Q30" s="429" t="str">
        <f>IF(全国標準卸価格表!Q30="","",ROUND(IF(入力!$N$39=1,ユーザー別卸価格表!Q30/(100-入力!$N$45)%,ユーザー別卸価格表!Q30+入力!$P$45),-入力!$N$42)*(入力!$I$35+1))</f>
        <v/>
      </c>
      <c r="R30" s="393" t="str">
        <f>IF(全国標準卸価格表!R30="","",全国標準卸価格表!R30)</f>
        <v/>
      </c>
      <c r="S30" s="115" t="str">
        <f>IF(全国標準卸価格表!S30="","",全国標準卸価格表!S30)</f>
        <v/>
      </c>
      <c r="T30" s="134" t="str">
        <f>IF(全国標準卸価格表!T30="","",全国標準卸価格表!T30)</f>
        <v>05539618</v>
      </c>
      <c r="U30" s="425">
        <f>IF(全国標準卸価格表!U30="","",ROUND(IF(入力!$N$39=1,ユーザー別卸価格表!U30/(100-入力!$N$46)%,ユーザー別卸価格表!U30+入力!$P$46),-入力!$N$42)*(入力!$I$35+1))</f>
        <v>25190.000000000004</v>
      </c>
      <c r="V30" s="133" t="str">
        <f>IF(全国標準卸価格表!V30="","",全国標準卸価格表!V30)</f>
        <v/>
      </c>
      <c r="W30" s="217" t="str">
        <f>IF(全国標準卸価格表!W30="","",全国標準卸価格表!W30)</f>
        <v/>
      </c>
      <c r="X30" s="24"/>
      <c r="Y30" s="222">
        <f>IF(全国標準卸価格表!Y30="","",全国標準卸価格表!Y30)</f>
        <v>17</v>
      </c>
      <c r="Z30" s="380">
        <f>IF(全国標準卸価格表!Z30="","",全国標準卸価格表!Z30)</f>
        <v>60</v>
      </c>
      <c r="AA30" s="103" t="str">
        <f>IF(全国標準卸価格表!AA30="","",全国標準卸価格表!AA30)</f>
        <v>215/60R17 96Q</v>
      </c>
      <c r="AB30" s="254" t="str">
        <f>IF(全国標準卸価格表!AB30="","",全国標準卸価格表!AB30)</f>
        <v>05509375</v>
      </c>
      <c r="AC30" s="153">
        <f>IF(全国標準卸価格表!AC30="","",ROUND(IF(入力!$N$39=1,ユーザー別卸価格表!AC30/(100-入力!$N$47)%,ユーザー別卸価格表!AC30+入力!$P$47),-入力!$N$42)*(入力!$I$35+1))</f>
        <v>35090</v>
      </c>
      <c r="AD30" s="153" t="str">
        <f>IF(全国標準卸価格表!AD30="","",全国標準卸価格表!AD30)</f>
        <v/>
      </c>
      <c r="AE30" s="213" t="str">
        <f>IF(全国標準卸価格表!AE30="","",全国標準卸価格表!AE30)</f>
        <v/>
      </c>
      <c r="AF30" s="39"/>
      <c r="AG30" s="310" t="str">
        <f>IF(全国標準卸価格表!AG30="","",全国標準卸価格表!AG30)</f>
        <v/>
      </c>
      <c r="AH30" s="75" t="str">
        <f>IF(全国標準卸価格表!AH30="","",全国標準卸価格表!AH30)</f>
        <v/>
      </c>
      <c r="AI30" s="103" t="str">
        <f>IF(全国標準卸価格表!AI30="","",全国標準卸価格表!AI30)</f>
        <v>195/80R14 101/99N</v>
      </c>
      <c r="AJ30" s="518" t="str">
        <f>IF(全国標準卸価格表!AJ30="","",全国標準卸価格表!AJ30)</f>
        <v>10A09870</v>
      </c>
      <c r="AK30" s="172">
        <f>IF(全国標準卸価格表!AK30="","",ROUND(IF(入力!$N$39=1,ユーザー別卸価格表!AK30/(100-入力!$N$48)%,ユーザー別卸価格表!AK30+入力!$P$48),-入力!$N$42)*(入力!$I$35+1))</f>
        <v>28600.000000000004</v>
      </c>
      <c r="AL30" s="172" t="str">
        <f>IF(全国標準卸価格表!AL30="","",全国標準卸価格表!AL30)</f>
        <v/>
      </c>
      <c r="AM30" s="213" t="str">
        <f>IF(全国標準卸価格表!AM30="","",全国標準卸価格表!AM30)</f>
        <v/>
      </c>
      <c r="AN30" s="77"/>
      <c r="AO30" s="62"/>
      <c r="AP30" s="62"/>
      <c r="AQ30" s="35"/>
      <c r="AR30" s="35"/>
      <c r="AS30" s="35"/>
    </row>
    <row r="31" spans="1:45" ht="26.1" customHeight="1">
      <c r="A31" s="215" t="str">
        <f>IF(全国標準卸価格表!A31="","",全国標準卸価格表!A31)</f>
        <v/>
      </c>
      <c r="B31" s="543" t="str">
        <f>IF(全国標準卸価格表!B31="","",全国標準卸価格表!B31)</f>
        <v/>
      </c>
      <c r="C31" s="101" t="str">
        <f>IF(全国標準卸価格表!C31="","",全国標準卸価格表!C31)</f>
        <v>225/55R18 98Q</v>
      </c>
      <c r="D31" s="350" t="str">
        <f>IF(全国標準卸価格表!D31="","",全国標準卸価格表!D31)</f>
        <v>05539853</v>
      </c>
      <c r="E31" s="429">
        <f>IF(全国標準卸価格表!E31="","",ROUND(IF(入力!$N$39=1,ユーザー別卸価格表!E31/(100-入力!$N$45)%,ユーザー別卸価格表!E31+入力!$P$45),-入力!$N$42)*(入力!$I$35+1))</f>
        <v>55000.000000000007</v>
      </c>
      <c r="F31" s="393" t="str">
        <f>IF(全国標準卸価格表!F31="","",全国標準卸価格表!F31)</f>
        <v/>
      </c>
      <c r="G31" s="396" t="str">
        <f>IF(全国標準卸価格表!G31="","",全国標準卸価格表!G31)</f>
        <v/>
      </c>
      <c r="H31" s="189" t="str">
        <f>IF(全国標準卸価格表!H31="","",全国標準卸価格表!H31)</f>
        <v/>
      </c>
      <c r="I31" s="425" t="str">
        <f>IF(全国標準卸価格表!I31="","",ROUND(IF(入力!$N$39=1,ユーザー別卸価格表!I31/(100-入力!$N$46)%,ユーザー別卸価格表!I31+入力!$P$46),-入力!$N$42)*(入力!$I$35+1))</f>
        <v/>
      </c>
      <c r="J31" s="133" t="str">
        <f>IF(全国標準卸価格表!J31="","",全国標準卸価格表!J31)</f>
        <v/>
      </c>
      <c r="K31" s="405" t="str">
        <f>IF(全国標準卸価格表!K31="","",全国標準卸価格表!K31)</f>
        <v/>
      </c>
      <c r="L31" s="49"/>
      <c r="M31" s="236">
        <f>IF(全国標準卸価格表!M31="","",全国標準卸価格表!M31)</f>
        <v>13</v>
      </c>
      <c r="N31" s="142">
        <f>IF(全国標準卸価格表!N31="","",全国標準卸価格表!N31)</f>
        <v>65</v>
      </c>
      <c r="O31" s="102" t="str">
        <f>IF(全国標準卸価格表!O31="","",全国標準卸価格表!O31)</f>
        <v>155/65R13 73Q</v>
      </c>
      <c r="P31" s="351" t="str">
        <f>IF(全国標準卸価格表!P31="","",全国標準卸価格表!P31)</f>
        <v>05539805</v>
      </c>
      <c r="Q31" s="427">
        <f>IF(全国標準卸価格表!Q31="","",ROUND(IF(入力!$N$39=1,ユーザー別卸価格表!Q31/(100-入力!$N$45)%,ユーザー別卸価格表!Q31+入力!$P$45),-入力!$N$42)*(入力!$I$35+1))</f>
        <v>16500</v>
      </c>
      <c r="R31" s="394" t="str">
        <f>IF(全国標準卸価格表!R31="","",全国標準卸価格表!R31)</f>
        <v/>
      </c>
      <c r="S31" s="113" t="str">
        <f>IF(全国標準卸価格表!S31="","",全国標準卸価格表!S31)</f>
        <v/>
      </c>
      <c r="T31" s="197" t="str">
        <f>IF(全国標準卸価格表!T31="","",全国標準卸価格表!T31)</f>
        <v>05539608</v>
      </c>
      <c r="U31" s="427">
        <f>IF(全国標準卸価格表!U31="","",ROUND(IF(入力!$N$39=1,ユーザー別卸価格表!U31/(100-入力!$N$46)%,ユーザー別卸価格表!U31+入力!$P$46),-入力!$N$42)*(入力!$I$35+1))</f>
        <v>15730.000000000002</v>
      </c>
      <c r="V31" s="394" t="str">
        <f>IF(全国標準卸価格表!V31="","",全国標準卸価格表!V31)</f>
        <v/>
      </c>
      <c r="W31" s="214" t="str">
        <f>IF(全国標準卸価格表!W31="","",全国標準卸価格表!W31)</f>
        <v>★</v>
      </c>
      <c r="X31" s="24"/>
      <c r="Y31" s="278" t="str">
        <f>IF(全国標準卸価格表!Y31="","",全国標準卸価格表!Y31)</f>
        <v/>
      </c>
      <c r="Z31" s="146" t="str">
        <f>IF(全国標準卸価格表!Z31="","",全国標準卸価格表!Z31)</f>
        <v/>
      </c>
      <c r="AA31" s="101" t="str">
        <f>IF(全国標準卸価格表!AA31="","",全国標準卸価格表!AA31)</f>
        <v>225/60R17 99Q</v>
      </c>
      <c r="AB31" s="255" t="str">
        <f>IF(全国標準卸価格表!AB31="","",全国標準卸価格表!AB31)</f>
        <v>05509377</v>
      </c>
      <c r="AC31" s="124">
        <f>IF(全国標準卸価格表!AC31="","",ROUND(IF(入力!$N$39=1,ユーザー別卸価格表!AC31/(100-入力!$N$47)%,ユーザー別卸価格表!AC31+入力!$P$47),-入力!$N$42)*(入力!$I$35+1))</f>
        <v>36960</v>
      </c>
      <c r="AD31" s="124" t="str">
        <f>IF(全国標準卸価格表!AD31="","",全国標準卸価格表!AD31)</f>
        <v/>
      </c>
      <c r="AE31" s="217" t="str">
        <f>IF(全国標準卸価格表!AE31="","",全国標準卸価格表!AE31)</f>
        <v/>
      </c>
      <c r="AF31" s="39"/>
      <c r="AG31" s="312" t="str">
        <f>IF(全国標準卸価格表!AG31="","",全国標準卸価格表!AG31)</f>
        <v/>
      </c>
      <c r="AH31" s="176" t="str">
        <f>IF(全国標準卸価格表!AH31="","",全国標準卸価格表!AH31)</f>
        <v/>
      </c>
      <c r="AI31" s="101" t="str">
        <f>IF(全国標準卸価格表!AI31="","",全国標準卸価格表!AI31)</f>
        <v>195/80R14 106/104N</v>
      </c>
      <c r="AJ31" s="514" t="str">
        <f>IF(全国標準卸価格表!AJ31="","",全国標準卸価格表!AJ31)</f>
        <v>10A09875</v>
      </c>
      <c r="AK31" s="191">
        <f>IF(全国標準卸価格表!AK31="","",ROUND(IF(入力!$N$39=1,ユーザー別卸価格表!AK31/(100-入力!$N$48)%,ユーザー別卸価格表!AK31+入力!$P$48),-入力!$N$42)*(入力!$I$35+1))</f>
        <v>29920.000000000004</v>
      </c>
      <c r="AL31" s="191" t="str">
        <f>IF(全国標準卸価格表!AL31="","",全国標準卸価格表!AL31)</f>
        <v/>
      </c>
      <c r="AM31" s="217" t="str">
        <f>IF(全国標準卸価格表!AM31="","",全国標準卸価格表!AM31)</f>
        <v/>
      </c>
      <c r="AN31" s="77"/>
      <c r="AO31" s="35"/>
      <c r="AP31" s="35"/>
      <c r="AQ31" s="35"/>
      <c r="AR31" s="35"/>
      <c r="AS31" s="35"/>
    </row>
    <row r="32" spans="1:45" ht="26.1" customHeight="1">
      <c r="A32" s="220" t="str">
        <f>IF(全国標準卸価格表!A32="","",全国標準卸価格表!A32)</f>
        <v/>
      </c>
      <c r="B32" s="146">
        <f>IF(全国標準卸価格表!B32="","",全国標準卸価格表!B32)</f>
        <v>60</v>
      </c>
      <c r="C32" s="101" t="str">
        <f>IF(全国標準卸価格表!C32="","",全国標準卸価格表!C32)</f>
        <v>225/60R18 100Q</v>
      </c>
      <c r="D32" s="255" t="str">
        <f>IF(全国標準卸価格表!D32="","",全国標準卸価格表!D32)</f>
        <v>05539871</v>
      </c>
      <c r="E32" s="429">
        <f>IF(全国標準卸価格表!E32="","",ROUND(IF(入力!$N$39=1,ユーザー別卸価格表!E32/(100-入力!$N$45)%,ユーザー別卸価格表!E32+入力!$P$45),-入力!$N$42)*(入力!$I$35+1))</f>
        <v>50270.000000000007</v>
      </c>
      <c r="F32" s="393" t="str">
        <f>IF(全国標準卸価格表!F32="","",全国標準卸価格表!F32)</f>
        <v/>
      </c>
      <c r="G32" s="396" t="str">
        <f>IF(全国標準卸価格表!G32="","",全国標準卸価格表!G32)</f>
        <v/>
      </c>
      <c r="H32" s="189" t="str">
        <f>IF(全国標準卸価格表!H32="","",全国標準卸価格表!H32)</f>
        <v/>
      </c>
      <c r="I32" s="425" t="str">
        <f>IF(全国標準卸価格表!I32="","",ROUND(IF(入力!$N$39=1,ユーザー別卸価格表!I32/(100-入力!$N$46)%,ユーザー別卸価格表!I32+入力!$P$46),-入力!$N$42)*(入力!$I$35+1))</f>
        <v/>
      </c>
      <c r="J32" s="133" t="str">
        <f>IF(全国標準卸価格表!J32="","",全国標準卸価格表!J32)</f>
        <v/>
      </c>
      <c r="K32" s="405" t="str">
        <f>IF(全国標準卸価格表!K32="","",全国標準卸価格表!K32)</f>
        <v/>
      </c>
      <c r="L32" s="49"/>
      <c r="M32" s="227" t="str">
        <f>IF(全国標準卸価格表!M32="","",全国標準卸価格表!M32)</f>
        <v/>
      </c>
      <c r="N32" s="141" t="str">
        <f>IF(全国標準卸価格表!N32="","",全国標準卸価格表!N32)</f>
        <v/>
      </c>
      <c r="O32" s="103" t="str">
        <f>IF(全国標準卸価格表!O32="","",全国標準卸価格表!O32)</f>
        <v>165/65R13 77Q</v>
      </c>
      <c r="P32" s="257" t="str">
        <f>IF(全国標準卸価格表!P32="","",全国標準卸価格表!P32)</f>
        <v>05539806</v>
      </c>
      <c r="Q32" s="424">
        <f>IF(全国標準卸価格表!Q32="","",ROUND(IF(入力!$N$39=1,ユーザー別卸価格表!Q32/(100-入力!$N$45)%,ユーザー別卸価格表!Q32+入力!$P$45),-入力!$N$42)*(入力!$I$35+1))</f>
        <v>18480</v>
      </c>
      <c r="R32" s="354" t="str">
        <f>IF(全国標準卸価格表!R32="","",全国標準卸価格表!R32)</f>
        <v/>
      </c>
      <c r="S32" s="117" t="str">
        <f>IF(全国標準卸価格表!S32="","",全国標準卸価格表!S32)</f>
        <v/>
      </c>
      <c r="T32" s="126" t="str">
        <f>IF(全国標準卸価格表!T32="","",全国標準卸価格表!T32)</f>
        <v/>
      </c>
      <c r="U32" s="496" t="str">
        <f>IF(全国標準卸価格表!U32="","",ROUND(IF(入力!$N$39=1,ユーザー別卸価格表!U32/(100-入力!$N$46)%,ユーザー別卸価格表!U32+入力!$P$46),-入力!$N$42)*(入力!$I$35+1))</f>
        <v/>
      </c>
      <c r="V32" s="96" t="str">
        <f>IF(全国標準卸価格表!V32="","",全国標準卸価格表!V32)</f>
        <v/>
      </c>
      <c r="W32" s="213" t="str">
        <f>IF(全国標準卸価格表!W32="","",全国標準卸価格表!W32)</f>
        <v/>
      </c>
      <c r="X32" s="24"/>
      <c r="Y32" s="222" t="str">
        <f>IF(全国標準卸価格表!Y32="","",全国標準卸価格表!Y32)</f>
        <v/>
      </c>
      <c r="Z32" s="159">
        <f>IF(全国標準卸価格表!Z32="","",全国標準卸価格表!Z32)</f>
        <v>65</v>
      </c>
      <c r="AA32" s="102" t="str">
        <f>IF(全国標準卸価格表!AA32="","",全国標準卸価格表!AA32)</f>
        <v>225/65R17 102Q</v>
      </c>
      <c r="AB32" s="253" t="str">
        <f>IF(全国標準卸価格表!AB32="","",全国標準卸価格表!AB32)</f>
        <v>05509378</v>
      </c>
      <c r="AC32" s="123">
        <f>IF(全国標準卸価格表!AC32="","",ROUND(IF(入力!$N$39=1,ユーザー別卸価格表!AC32/(100-入力!$N$47)%,ユーザー別卸価格表!AC32+入力!$P$47),-入力!$N$42)*(入力!$I$35+1))</f>
        <v>33990</v>
      </c>
      <c r="AD32" s="123" t="str">
        <f>IF(全国標準卸価格表!AD32="","",全国標準卸価格表!AD32)</f>
        <v/>
      </c>
      <c r="AE32" s="228" t="str">
        <f>IF(全国標準卸価格表!AE32="","",全国標準卸価格表!AE32)</f>
        <v/>
      </c>
      <c r="AF32" s="39"/>
      <c r="AG32" s="314">
        <f>IF(全国標準卸価格表!AG32="","",全国標準卸価格表!AG32)</f>
        <v>13.5</v>
      </c>
      <c r="AH32" s="140">
        <f>IF(全国標準卸価格表!AH32="","",全国標準卸価格表!AH32)</f>
        <v>50</v>
      </c>
      <c r="AI32" s="104" t="str">
        <f>IF(全国標準卸価格表!AI32="","",全国標準卸価格表!AI32)</f>
        <v>235/50R13.5 102L</v>
      </c>
      <c r="AJ32" s="521" t="str">
        <f>IF(全国標準卸価格表!AJ32="","",全国標準卸価格表!AJ32)</f>
        <v>10A09785</v>
      </c>
      <c r="AK32" s="202">
        <f>IF(全国標準卸価格表!AK32="","",ROUND(IF(入力!$N$39=1,ユーザー別卸価格表!AK32/(100-入力!$N$48)%,ユーザー別卸価格表!AK32+入力!$P$48),-入力!$N$42)*(入力!$I$35+1))</f>
        <v>30030.000000000004</v>
      </c>
      <c r="AL32" s="202" t="str">
        <f>IF(全国標準卸価格表!AL32="","",全国標準卸価格表!AL32)</f>
        <v/>
      </c>
      <c r="AM32" s="324" t="str">
        <f>IF(全国標準卸価格表!AM32="","",全国標準卸価格表!AM32)</f>
        <v/>
      </c>
      <c r="AN32" s="77"/>
      <c r="AO32" s="35"/>
      <c r="AP32" s="35"/>
      <c r="AQ32" s="35"/>
      <c r="AR32" s="35"/>
      <c r="AS32" s="35"/>
    </row>
    <row r="33" spans="1:45" ht="26.1" customHeight="1">
      <c r="A33" s="215">
        <f>IF(全国標準卸価格表!A33="","",全国標準卸価格表!A33)</f>
        <v>17</v>
      </c>
      <c r="B33" s="141">
        <f>IF(全国標準卸価格表!B33="","",全国標準卸価格表!B33)</f>
        <v>45</v>
      </c>
      <c r="C33" s="103" t="str">
        <f>IF(全国標準卸価格表!C33="","",全国標準卸価格表!C33)</f>
        <v>195/45R17 81Q</v>
      </c>
      <c r="D33" s="257" t="str">
        <f>IF(全国標準卸価格表!D33="","",全国標準卸価格表!D33)</f>
        <v/>
      </c>
      <c r="E33" s="424" t="str">
        <f>IF(全国標準卸価格表!E33="","",ROUND(IF(入力!$N$39=1,ユーザー別卸価格表!E33/(100-入力!$N$45)%,ユーザー別卸価格表!E33+入力!$P$45),-入力!$N$42)*(入力!$I$35+1))</f>
        <v/>
      </c>
      <c r="F33" s="354" t="str">
        <f>IF(全国標準卸価格表!F33="","",全国標準卸価格表!F33)</f>
        <v/>
      </c>
      <c r="G33" s="395" t="str">
        <f>IF(全国標準卸価格表!G33="","",全国標準卸価格表!G33)</f>
        <v/>
      </c>
      <c r="H33" s="188" t="str">
        <f>IF(全国標準卸価格表!H33="","",全国標準卸価格表!H33)</f>
        <v>05539711</v>
      </c>
      <c r="I33" s="496">
        <f>IF(全国標準卸価格表!I33="","",ROUND(IF(入力!$N$39=1,ユーザー別卸価格表!I33/(100-入力!$N$46)%,ユーザー別卸価格表!I33+入力!$P$46),-入力!$N$42)*(入力!$I$35+1))</f>
        <v>46200.000000000007</v>
      </c>
      <c r="J33" s="96" t="str">
        <f>IF(全国標準卸価格表!J33="","",全国標準卸価格表!J33)</f>
        <v/>
      </c>
      <c r="K33" s="403" t="str">
        <f>IF(全国標準卸価格表!K33="","",全国標準卸価格表!K33)</f>
        <v/>
      </c>
      <c r="L33" s="49"/>
      <c r="M33" s="227" t="str">
        <f>IF(全国標準卸価格表!M33="","",全国標準卸価格表!M33)</f>
        <v/>
      </c>
      <c r="N33" s="142">
        <f>IF(全国標準卸価格表!N33="","",全国標準卸価格表!N33)</f>
        <v>70</v>
      </c>
      <c r="O33" s="102" t="str">
        <f>IF(全国標準卸価格表!O33="","",全国標準卸価格表!O33)</f>
        <v>155/70R13 75Q</v>
      </c>
      <c r="P33" s="351" t="str">
        <f>IF(全国標準卸価格表!P33="","",全国標準卸価格表!P33)</f>
        <v>05539804</v>
      </c>
      <c r="Q33" s="427">
        <f>IF(全国標準卸価格表!Q33="","",ROUND(IF(入力!$N$39=1,ユーザー別卸価格表!Q33/(100-入力!$N$45)%,ユーザー別卸価格表!Q33+入力!$P$45),-入力!$N$42)*(入力!$I$35+1))</f>
        <v>16390</v>
      </c>
      <c r="R33" s="394" t="str">
        <f>IF(全国標準卸価格表!R33="","",全国標準卸価格表!R33)</f>
        <v/>
      </c>
      <c r="S33" s="397" t="str">
        <f>IF(全国標準卸価格表!S33="","",全国標準卸価格表!S33)</f>
        <v/>
      </c>
      <c r="T33" s="197" t="str">
        <f>IF(全国標準卸価格表!T33="","",全国標準卸価格表!T33)</f>
        <v>05539606</v>
      </c>
      <c r="U33" s="427">
        <f>IF(全国標準卸価格表!U33="","",ROUND(IF(入力!$N$39=1,ユーザー別卸価格表!U33/(100-入力!$N$46)%,ユーザー別卸価格表!U33+入力!$P$46),-入力!$N$42)*(入力!$I$35+1))</f>
        <v>15950.000000000002</v>
      </c>
      <c r="V33" s="394" t="str">
        <f>IF(全国標準卸価格表!V33="","",全国標準卸価格表!V33)</f>
        <v/>
      </c>
      <c r="W33" s="214" t="str">
        <f>IF(全国標準卸価格表!W33="","",全国標準卸価格表!W33)</f>
        <v>★</v>
      </c>
      <c r="X33" s="24"/>
      <c r="Y33" s="280" t="str">
        <f>IF(全国標準卸価格表!Y33="","",全国標準卸価格表!Y33)</f>
        <v/>
      </c>
      <c r="Z33" s="163" t="str">
        <f>IF(全国標準卸価格表!Z33="","",全国標準卸価格表!Z33)</f>
        <v/>
      </c>
      <c r="AA33" s="103" t="str">
        <f>IF(全国標準卸価格表!AA33="","",全国標準卸価格表!AA33)</f>
        <v>235/65R17 108Q</v>
      </c>
      <c r="AB33" s="254" t="str">
        <f>IF(全国標準卸価格表!AB33="","",全国標準卸価格表!AB33)</f>
        <v>05509380</v>
      </c>
      <c r="AC33" s="153">
        <f>IF(全国標準卸価格表!AC33="","",ROUND(IF(入力!$N$39=1,ユーザー別卸価格表!AC33/(100-入力!$N$47)%,ユーザー別卸価格表!AC33+入力!$P$47),-入力!$N$42)*(入力!$I$35+1))</f>
        <v>36300</v>
      </c>
      <c r="AD33" s="153" t="str">
        <f>IF(全国標準卸価格表!AD33="","",全国標準卸価格表!AD33)</f>
        <v>XL</v>
      </c>
      <c r="AE33" s="235" t="str">
        <f>IF(全国標準卸価格表!AE33="","",全国標準卸価格表!AE33)</f>
        <v/>
      </c>
      <c r="AF33" s="39"/>
      <c r="AG33" s="307">
        <f>IF(全国標準卸価格表!AG33="","",全国標準卸価格表!AG33)</f>
        <v>13</v>
      </c>
      <c r="AH33" s="157">
        <f>IF(全国標準卸価格表!AH33="","",全国標準卸価格表!AH33)</f>
        <v>80</v>
      </c>
      <c r="AI33" s="102" t="str">
        <f>IF(全国標準卸価格表!AI33="","",全国標準卸価格表!AI33)</f>
        <v>145/80R13 82/80N</v>
      </c>
      <c r="AJ33" s="517" t="str">
        <f>IF(全国標準卸価格表!AJ33="","",全国標準卸価格表!AJ33)</f>
        <v>10A09820</v>
      </c>
      <c r="AK33" s="193">
        <f>IF(全国標準卸価格表!AK33="","",ROUND(IF(入力!$N$39=1,ユーザー別卸価格表!AK33/(100-入力!$N$48)%,ユーザー別卸価格表!AK33+入力!$P$48),-入力!$N$42)*(入力!$I$35+1))</f>
        <v>15400.000000000002</v>
      </c>
      <c r="AL33" s="193" t="str">
        <f>IF(全国標準卸価格表!AL33="","",全国標準卸価格表!AL33)</f>
        <v/>
      </c>
      <c r="AM33" s="214" t="str">
        <f>IF(全国標準卸価格表!AM33="","",全国標準卸価格表!AM33)</f>
        <v/>
      </c>
      <c r="AN33" s="77"/>
      <c r="AO33" s="35"/>
      <c r="AP33" s="35"/>
      <c r="AQ33" s="35"/>
      <c r="AR33" s="35"/>
      <c r="AS33" s="35"/>
    </row>
    <row r="34" spans="1:45" ht="26.1" customHeight="1">
      <c r="A34" s="215" t="str">
        <f>IF(全国標準卸価格表!A34="","",全国標準卸価格表!A34)</f>
        <v/>
      </c>
      <c r="B34" s="141" t="str">
        <f>IF(全国標準卸価格表!B34="","",全国標準卸価格表!B34)</f>
        <v/>
      </c>
      <c r="C34" s="103" t="str">
        <f>IF(全国標準卸価格表!C34="","",全国標準卸価格表!C34)</f>
        <v>205/45R17 88Q</v>
      </c>
      <c r="D34" s="257" t="str">
        <f>IF(全国標準卸価格表!D34="","",全国標準卸価格表!D34)</f>
        <v>05539848</v>
      </c>
      <c r="E34" s="424">
        <f>IF(全国標準卸価格表!E34="","",ROUND(IF(入力!$N$39=1,ユーザー別卸価格表!E34/(100-入力!$N$45)%,ユーザー別卸価格表!E34+入力!$P$45),-入力!$N$42)*(入力!$I$35+1))</f>
        <v>50820.000000000007</v>
      </c>
      <c r="F34" s="354" t="str">
        <f>IF(全国標準卸価格表!F34="","",全国標準卸価格表!F34)</f>
        <v>XL</v>
      </c>
      <c r="G34" s="395" t="str">
        <f>IF(全国標準卸価格表!G34="","",全国標準卸価格表!G34)</f>
        <v/>
      </c>
      <c r="H34" s="188" t="str">
        <f>IF(全国標準卸価格表!H34="","",全国標準卸価格表!H34)</f>
        <v/>
      </c>
      <c r="I34" s="424" t="str">
        <f>IF(全国標準卸価格表!I34="","",ROUND(IF(入力!$N$39=1,ユーザー別卸価格表!I34/(100-入力!$N$46)%,ユーザー別卸価格表!I34+入力!$P$46),-入力!$N$42)*(入力!$I$35+1))</f>
        <v/>
      </c>
      <c r="J34" s="354" t="str">
        <f>IF(全国標準卸価格表!J34="","",全国標準卸価格表!J34)</f>
        <v/>
      </c>
      <c r="K34" s="213" t="str">
        <f>IF(全国標準卸価格表!K34="","",全国標準卸価格表!K34)</f>
        <v/>
      </c>
      <c r="L34" s="49"/>
      <c r="M34" s="227" t="str">
        <f>IF(全国標準卸価格表!M34="","",全国標準卸価格表!M34)</f>
        <v/>
      </c>
      <c r="N34" s="149">
        <f>IF(全国標準卸価格表!N34="","",全国標準卸価格表!N34)</f>
        <v>80</v>
      </c>
      <c r="O34" s="263" t="str">
        <f>IF(全国標準卸価格表!O34="","",全国標準卸価格表!O34)</f>
        <v>145/80R13 75Q</v>
      </c>
      <c r="P34" s="351" t="str">
        <f>IF(全国標準卸価格表!P34="","",全国標準卸価格表!P34)</f>
        <v>05539801</v>
      </c>
      <c r="Q34" s="427">
        <f>IF(全国標準卸価格表!Q34="","",ROUND(IF(入力!$N$39=1,ユーザー別卸価格表!Q34/(100-入力!$N$45)%,ユーザー別卸価格表!Q34+入力!$P$45),-入力!$N$42)*(入力!$I$35+1))</f>
        <v>12980.000000000002</v>
      </c>
      <c r="R34" s="394" t="str">
        <f>IF(全国標準卸価格表!R34="","",全国標準卸価格表!R34)</f>
        <v/>
      </c>
      <c r="S34" s="113" t="str">
        <f>IF(全国標準卸価格表!S34="","",全国標準卸価格表!S34)</f>
        <v/>
      </c>
      <c r="T34" s="197" t="str">
        <f>IF(全国標準卸価格表!T34="","",全国標準卸価格表!T34)</f>
        <v>05539600</v>
      </c>
      <c r="U34" s="427">
        <f>IF(全国標準卸価格表!U34="","",ROUND(IF(入力!$N$39=1,ユーザー別卸価格表!U34/(100-入力!$N$46)%,ユーザー別卸価格表!U34+入力!$P$46),-入力!$N$42)*(入力!$I$35+1))</f>
        <v>12760.000000000002</v>
      </c>
      <c r="V34" s="394" t="str">
        <f>IF(全国標準卸価格表!V34="","",全国標準卸価格表!V34)</f>
        <v/>
      </c>
      <c r="W34" s="214" t="str">
        <f>IF(全国標準卸価格表!W34="","",全国標準卸価格表!W34)</f>
        <v>★</v>
      </c>
      <c r="X34" s="24"/>
      <c r="Y34" s="280" t="str">
        <f>IF(全国標準卸価格表!Y34="","",全国標準卸価格表!Y34)</f>
        <v/>
      </c>
      <c r="Z34" s="163" t="str">
        <f>IF(全国標準卸価格表!Z34="","",全国標準卸価格表!Z34)</f>
        <v/>
      </c>
      <c r="AA34" s="103" t="str">
        <f>IF(全国標準卸価格表!AA34="","",全国標準卸価格表!AA34)</f>
        <v>265/65R17 112Q</v>
      </c>
      <c r="AB34" s="254" t="str">
        <f>IF(全国標準卸価格表!AB34="","",全国標準卸価格表!AB34)</f>
        <v>05509382</v>
      </c>
      <c r="AC34" s="153">
        <f>IF(全国標準卸価格表!AC34="","",ROUND(IF(入力!$N$39=1,ユーザー別卸価格表!AC34/(100-入力!$N$47)%,ユーザー別卸価格表!AC34+入力!$P$47),-入力!$N$42)*(入力!$I$35+1))</f>
        <v>41140</v>
      </c>
      <c r="AD34" s="153" t="str">
        <f>IF(全国標準卸価格表!AD34="","",全国標準卸価格表!AD34)</f>
        <v/>
      </c>
      <c r="AE34" s="235" t="str">
        <f>IF(全国標準卸価格表!AE34="","",全国標準卸価格表!AE34)</f>
        <v/>
      </c>
      <c r="AF34" s="39"/>
      <c r="AG34" s="310" t="str">
        <f>IF(全国標準卸価格表!AG34="","",全国標準卸価格表!AG34)</f>
        <v/>
      </c>
      <c r="AH34" s="75" t="str">
        <f>IF(全国標準卸価格表!AH34="","",全国標準卸価格表!AH34)</f>
        <v/>
      </c>
      <c r="AI34" s="103" t="str">
        <f>IF(全国標準卸価格表!AI34="","",全国標準卸価格表!AI34)</f>
        <v>145/80R13 88/86N</v>
      </c>
      <c r="AJ34" s="518" t="str">
        <f>IF(全国標準卸価格表!AJ34="","",全国標準卸価格表!AJ34)</f>
        <v>10A09825</v>
      </c>
      <c r="AK34" s="172">
        <f>IF(全国標準卸価格表!AK34="","",ROUND(IF(入力!$N$39=1,ユーザー別卸価格表!AK34/(100-入力!$N$48)%,ユーザー別卸価格表!AK34+入力!$P$48),-入力!$N$42)*(入力!$I$35+1))</f>
        <v>16060.000000000002</v>
      </c>
      <c r="AL34" s="172" t="str">
        <f>IF(全国標準卸価格表!AL34="","",全国標準卸価格表!AL34)</f>
        <v/>
      </c>
      <c r="AM34" s="213" t="str">
        <f>IF(全国標準卸価格表!AM34="","",全国標準卸価格表!AM34)</f>
        <v/>
      </c>
      <c r="AN34" s="77"/>
      <c r="AO34" s="43"/>
      <c r="AP34" s="43"/>
      <c r="AQ34" s="43"/>
      <c r="AR34" s="43"/>
      <c r="AS34" s="43"/>
    </row>
    <row r="35" spans="1:45" ht="26.1" customHeight="1">
      <c r="A35" s="221" t="str">
        <f>IF(全国標準卸価格表!A35="","",全国標準卸価格表!A35)</f>
        <v/>
      </c>
      <c r="B35" s="147" t="str">
        <f>IF(全国標準卸価格表!B35="","",全国標準卸価格表!B35)</f>
        <v/>
      </c>
      <c r="C35" s="103" t="str">
        <f>IF(全国標準卸価格表!C35="","",全国標準卸価格表!C35)</f>
        <v>215/45R17 87Q</v>
      </c>
      <c r="D35" s="257" t="str">
        <f>IF(全国標準卸価格表!D35="","",全国標準卸価格表!D35)</f>
        <v>05539849</v>
      </c>
      <c r="E35" s="424">
        <f>IF(全国標準卸価格表!E35="","",ROUND(IF(入力!$N$39=1,ユーザー別卸価格表!E35/(100-入力!$N$45)%,ユーザー別卸価格表!E35+入力!$P$45),-入力!$N$42)*(入力!$I$35+1))</f>
        <v>54450.000000000007</v>
      </c>
      <c r="F35" s="354" t="str">
        <f>IF(全国標準卸価格表!F35="","",全国標準卸価格表!F35)</f>
        <v/>
      </c>
      <c r="G35" s="117" t="str">
        <f>IF(全国標準卸価格表!G35="","",全国標準卸価格表!G35)</f>
        <v/>
      </c>
      <c r="H35" s="188" t="str">
        <f>IF(全国標準卸価格表!H35="","",全国標準卸価格表!H35)</f>
        <v>05539714</v>
      </c>
      <c r="I35" s="424">
        <f>IF(全国標準卸価格表!I35="","",ROUND(IF(入力!$N$39=1,ユーザー別卸価格表!I35/(100-入力!$N$46)%,ユーザー別卸価格表!I35+入力!$P$46),-入力!$N$42)*(入力!$I$35+1))</f>
        <v>52580.000000000007</v>
      </c>
      <c r="J35" s="354" t="str">
        <f>IF(全国標準卸価格表!J35="","",全国標準卸価格表!J35)</f>
        <v/>
      </c>
      <c r="K35" s="213" t="str">
        <f>IF(全国標準卸価格表!K35="","",全国標準卸価格表!K35)</f>
        <v>★</v>
      </c>
      <c r="L35" s="49"/>
      <c r="M35" s="227" t="str">
        <f>IF(全国標準卸価格表!M35="","",全国標準卸価格表!M35)</f>
        <v/>
      </c>
      <c r="N35" s="144" t="str">
        <f>IF(全国標準卸価格表!N35="","",全国標準卸価格表!N35)</f>
        <v/>
      </c>
      <c r="O35" s="264" t="str">
        <f>IF(全国標準卸価格表!O35="","",全国標準卸価格表!O35)</f>
        <v>155/80R13 79Q</v>
      </c>
      <c r="P35" s="257" t="str">
        <f>IF(全国標準卸価格表!P35="","",全国標準卸価格表!P35)</f>
        <v>05539802</v>
      </c>
      <c r="Q35" s="424">
        <f>IF(全国標準卸価格表!Q35="","",ROUND(IF(入力!$N$39=1,ユーザー別卸価格表!Q35/(100-入力!$N$45)%,ユーザー別卸価格表!Q35+入力!$P$45),-入力!$N$42)*(入力!$I$35+1))</f>
        <v>15290.000000000002</v>
      </c>
      <c r="R35" s="354" t="str">
        <f>IF(全国標準卸価格表!R35="","",全国標準卸価格表!R35)</f>
        <v/>
      </c>
      <c r="S35" s="395" t="str">
        <f>IF(全国標準卸価格表!S35="","",全国標準卸価格表!S35)</f>
        <v/>
      </c>
      <c r="T35" s="188" t="str">
        <f>IF(全国標準卸価格表!T35="","",全国標準卸価格表!T35)</f>
        <v>05539602</v>
      </c>
      <c r="U35" s="424">
        <f>IF(全国標準卸価格表!U35="","",ROUND(IF(入力!$N$39=1,ユーザー別卸価格表!U35/(100-入力!$N$46)%,ユーザー別卸価格表!U35+入力!$P$46),-入力!$N$42)*(入力!$I$35+1))</f>
        <v>14960.000000000002</v>
      </c>
      <c r="V35" s="354" t="str">
        <f>IF(全国標準卸価格表!V35="","",全国標準卸価格表!V35)</f>
        <v/>
      </c>
      <c r="W35" s="213" t="str">
        <f>IF(全国標準卸価格表!W35="","",全国標準卸価格表!W35)</f>
        <v>★</v>
      </c>
      <c r="X35" s="24"/>
      <c r="Y35" s="280" t="str">
        <f>IF(全国標準卸価格表!Y35="","",全国標準卸価格表!Y35)</f>
        <v/>
      </c>
      <c r="Z35" s="164" t="str">
        <f>IF(全国標準卸価格表!Z35="","",全国標準卸価格表!Z35)</f>
        <v/>
      </c>
      <c r="AA35" s="101" t="str">
        <f>IF(全国標準卸価格表!AA35="","",全国標準卸価格表!AA35)</f>
        <v>275/65R17 115Q</v>
      </c>
      <c r="AB35" s="255" t="str">
        <f>IF(全国標準卸価格表!AB35="","",全国標準卸価格表!AB35)</f>
        <v>05509384</v>
      </c>
      <c r="AC35" s="132">
        <f>IF(全国標準卸価格表!AC35="","",ROUND(IF(入力!$N$39=1,ユーザー別卸価格表!AC35/(100-入力!$N$47)%,ユーザー別卸価格表!AC35+入力!$P$47),-入力!$N$42)*(入力!$I$35+1))</f>
        <v>42900</v>
      </c>
      <c r="AD35" s="132" t="str">
        <f>IF(全国標準卸価格表!AD35="","",全国標準卸価格表!AD35)</f>
        <v/>
      </c>
      <c r="AE35" s="219" t="str">
        <f>IF(全国標準卸価格表!AE35="","",全国標準卸価格表!AE35)</f>
        <v/>
      </c>
      <c r="AF35" s="39"/>
      <c r="AG35" s="310" t="str">
        <f>IF(全国標準卸価格表!AG35="","",全国標準卸価格表!AG35)</f>
        <v/>
      </c>
      <c r="AH35" s="75" t="str">
        <f>IF(全国標準卸価格表!AH35="","",全国標準卸価格表!AH35)</f>
        <v/>
      </c>
      <c r="AI35" s="103" t="str">
        <f>IF(全国標準卸価格表!AI35="","",全国標準卸価格表!AI35)</f>
        <v>155/80R13 85/84N</v>
      </c>
      <c r="AJ35" s="518" t="str">
        <f>IF(全国標準卸価格表!AJ35="","",全国標準卸価格表!AJ35)</f>
        <v>10A09830</v>
      </c>
      <c r="AK35" s="172">
        <f>IF(全国標準卸価格表!AK35="","",ROUND(IF(入力!$N$39=1,ユーザー別卸価格表!AK35/(100-入力!$N$48)%,ユーザー別卸価格表!AK35+入力!$P$48),-入力!$N$42)*(入力!$I$35+1))</f>
        <v>17820</v>
      </c>
      <c r="AL35" s="172" t="str">
        <f>IF(全国標準卸価格表!AL35="","",全国標準卸価格表!AL35)</f>
        <v/>
      </c>
      <c r="AM35" s="213" t="str">
        <f>IF(全国標準卸価格表!AM35="","",全国標準卸価格表!AM35)</f>
        <v/>
      </c>
      <c r="AN35" s="77"/>
      <c r="AO35" s="35"/>
      <c r="AP35" s="35"/>
      <c r="AQ35" s="35"/>
      <c r="AR35" s="44"/>
      <c r="AS35" s="35"/>
    </row>
    <row r="36" spans="1:45" ht="26.1" customHeight="1" thickBot="1">
      <c r="A36" s="221" t="str">
        <f>IF(全国標準卸価格表!A36="","",全国標準卸価格表!A36)</f>
        <v/>
      </c>
      <c r="B36" s="147" t="str">
        <f>IF(全国標準卸価格表!B36="","",全国標準卸価格表!B36)</f>
        <v/>
      </c>
      <c r="C36" s="103" t="str">
        <f>IF(全国標準卸価格表!C36="","",全国標準卸価格表!C36)</f>
        <v>225/45R17 91Q</v>
      </c>
      <c r="D36" s="257" t="str">
        <f>IF(全国標準卸価格表!D36="","",全国標準卸価格表!D36)</f>
        <v>05539850</v>
      </c>
      <c r="E36" s="424">
        <f>IF(全国標準卸価格表!E36="","",ROUND(IF(入力!$N$39=1,ユーザー別卸価格表!E36/(100-入力!$N$45)%,ユーザー別卸価格表!E36+入力!$P$45),-入力!$N$42)*(入力!$I$35+1))</f>
        <v>57750.000000000007</v>
      </c>
      <c r="F36" s="354" t="str">
        <f>IF(全国標準卸価格表!F36="","",全国標準卸価格表!F36)</f>
        <v/>
      </c>
      <c r="G36" s="395" t="str">
        <f>IF(全国標準卸価格表!G36="","",全国標準卸価格表!G36)</f>
        <v/>
      </c>
      <c r="H36" s="188" t="str">
        <f>IF(全国標準卸価格表!H36="","",全国標準卸価格表!H36)</f>
        <v/>
      </c>
      <c r="I36" s="496" t="str">
        <f>IF(全国標準卸価格表!I36="","",ROUND(IF(入力!$N$39=1,ユーザー別卸価格表!I36/(100-入力!$N$46)%,ユーザー別卸価格表!I36+入力!$P$46),-入力!$N$42)*(入力!$I$35+1))</f>
        <v/>
      </c>
      <c r="J36" s="96" t="str">
        <f>IF(全国標準卸価格表!J36="","",全国標準卸価格表!J36)</f>
        <v/>
      </c>
      <c r="K36" s="403" t="str">
        <f>IF(全国標準卸価格表!K36="","",全国標準卸価格表!K36)</f>
        <v/>
      </c>
      <c r="L36" s="49"/>
      <c r="M36" s="229" t="str">
        <f>IF(全国標準卸価格表!M36="","",全国標準卸価格表!M36)</f>
        <v/>
      </c>
      <c r="N36" s="237" t="str">
        <f>IF(全国標準卸価格表!N36="","",全国標準卸価格表!N36)</f>
        <v/>
      </c>
      <c r="O36" s="265" t="str">
        <f>IF(全国標準卸価格表!O36="","",全国標準卸価格表!O36)</f>
        <v>165/80R13 83Q</v>
      </c>
      <c r="P36" s="392" t="str">
        <f>IF(全国標準卸価格表!P36="","",全国標準卸価格表!P36)</f>
        <v>05539803</v>
      </c>
      <c r="Q36" s="428">
        <f>IF(全国標準卸価格表!Q36="","",ROUND(IF(入力!$N$39=1,ユーザー別卸価格表!Q36/(100-入力!$N$45)%,ユーザー別卸価格表!Q36+入力!$P$45),-入力!$N$42)*(入力!$I$35+1))</f>
        <v>16610</v>
      </c>
      <c r="R36" s="407" t="str">
        <f>IF(全国標準卸価格表!R36="","",全国標準卸価格表!R36)</f>
        <v/>
      </c>
      <c r="S36" s="402" t="str">
        <f>IF(全国標準卸価格表!S36="","",全国標準卸価格表!S36)</f>
        <v/>
      </c>
      <c r="T36" s="288" t="str">
        <f>IF(全国標準卸価格表!T36="","",全国標準卸価格表!T36)</f>
        <v/>
      </c>
      <c r="U36" s="428" t="str">
        <f>IF(全国標準卸価格表!U36="","",ROUND(IF(入力!$N$39=1,ユーザー別卸価格表!U36/(100-入力!$N$46)%,ユーザー別卸価格表!U36+入力!$P$46),-入力!$N$42)*(入力!$I$35+1))</f>
        <v/>
      </c>
      <c r="V36" s="407" t="str">
        <f>IF(全国標準卸価格表!V36="","",全国標準卸価格表!V36)</f>
        <v/>
      </c>
      <c r="W36" s="326" t="str">
        <f>IF(全国標準卸価格表!W36="","",全国標準卸価格表!W36)</f>
        <v/>
      </c>
      <c r="X36" s="24"/>
      <c r="Y36" s="280" t="str">
        <f>IF(全国標準卸価格表!Y36="","",全国標準卸価格表!Y36)</f>
        <v/>
      </c>
      <c r="Z36" s="159">
        <f>IF(全国標準卸価格表!Z36="","",全国標準卸価格表!Z36)</f>
        <v>70</v>
      </c>
      <c r="AA36" s="102" t="str">
        <f>IF(全国標準卸価格表!AA36="","",全国標準卸価格表!AA36)</f>
        <v>265/70R17 115Q</v>
      </c>
      <c r="AB36" s="258" t="str">
        <f>IF(全国標準卸価格表!AB36="","",全国標準卸価格表!AB36)</f>
        <v>05509376</v>
      </c>
      <c r="AC36" s="131">
        <f>IF(全国標準卸価格表!AC36="","",ROUND(IF(入力!$N$39=1,ユーザー別卸価格表!AC36/(100-入力!$N$47)%,ユーザー別卸価格表!AC36+入力!$P$47),-入力!$N$42)*(入力!$I$35+1))</f>
        <v>38940</v>
      </c>
      <c r="AD36" s="131" t="str">
        <f>IF(全国標準卸価格表!AD36="","",全国標準卸価格表!AD36)</f>
        <v/>
      </c>
      <c r="AE36" s="218" t="str">
        <f>IF(全国標準卸価格表!AE36="","",全国標準卸価格表!AE36)</f>
        <v/>
      </c>
      <c r="AF36" s="39"/>
      <c r="AG36" s="310" t="str">
        <f>IF(全国標準卸価格表!AG36="","",全国標準卸価格表!AG36)</f>
        <v/>
      </c>
      <c r="AH36" s="75" t="str">
        <f>IF(全国標準卸価格表!AH36="","",全国標準卸価格表!AH36)</f>
        <v/>
      </c>
      <c r="AI36" s="103" t="str">
        <f>IF(全国標準卸価格表!AI36="","",全国標準卸価格表!AI36)</f>
        <v>155/80R13 90/89N</v>
      </c>
      <c r="AJ36" s="518" t="str">
        <f>IF(全国標準卸価格表!AJ36="","",全国標準卸価格表!AJ36)</f>
        <v>10A09835</v>
      </c>
      <c r="AK36" s="172">
        <f>IF(全国標準卸価格表!AK36="","",ROUND(IF(入力!$N$39=1,ユーザー別卸価格表!AK36/(100-入力!$N$48)%,ユーザー別卸価格表!AK36+入力!$P$48),-入力!$N$42)*(入力!$I$35+1))</f>
        <v>18480</v>
      </c>
      <c r="AL36" s="172" t="str">
        <f>IF(全国標準卸価格表!AL36="","",全国標準卸価格表!AL36)</f>
        <v/>
      </c>
      <c r="AM36" s="213" t="str">
        <f>IF(全国標準卸価格表!AM36="","",全国標準卸価格表!AM36)</f>
        <v/>
      </c>
      <c r="AN36" s="77"/>
      <c r="AO36" s="35"/>
      <c r="AP36" s="35"/>
      <c r="AQ36" s="35"/>
      <c r="AR36" s="44"/>
      <c r="AS36" s="35"/>
    </row>
    <row r="37" spans="1:45" ht="26.1" customHeight="1">
      <c r="A37" s="221" t="str">
        <f>IF(全国標準卸価格表!A37="","",全国標準卸価格表!A37)</f>
        <v/>
      </c>
      <c r="B37" s="143" t="str">
        <f>IF(全国標準卸価格表!B37="","",全国標準卸価格表!B37)</f>
        <v/>
      </c>
      <c r="C37" s="101" t="str">
        <f>IF(全国標準卸価格表!C37="","",全国標準卸価格表!C37)</f>
        <v>245/45R17 99Q</v>
      </c>
      <c r="D37" s="350" t="str">
        <f>IF(全国標準卸価格表!D37="","",全国標準卸価格表!D37)</f>
        <v>05539851</v>
      </c>
      <c r="E37" s="429">
        <f>IF(全国標準卸価格表!E37="","",ROUND(IF(入力!$N$39=1,ユーザー別卸価格表!E37/(100-入力!$N$45)%,ユーザー別卸価格表!E37+入力!$P$45),-入力!$N$42)*(入力!$I$35+1))</f>
        <v>65120.000000000007</v>
      </c>
      <c r="F37" s="393" t="str">
        <f>IF(全国標準卸価格表!F37="","",全国標準卸価格表!F37)</f>
        <v>XL</v>
      </c>
      <c r="G37" s="115" t="str">
        <f>IF(全国標準卸価格表!G37="","",全国標準卸価格表!G37)</f>
        <v/>
      </c>
      <c r="H37" s="189" t="str">
        <f>IF(全国標準卸価格表!H37="","",全国標準卸価格表!H37)</f>
        <v/>
      </c>
      <c r="I37" s="425" t="str">
        <f>IF(全国標準卸価格表!I37="","",ROUND(IF(入力!$N$39=1,ユーザー別卸価格表!I37/(100-入力!$N$46)%,ユーザー別卸価格表!I37+入力!$P$46),-入力!$N$42)*(入力!$I$35+1))</f>
        <v/>
      </c>
      <c r="J37" s="133" t="str">
        <f>IF(全国標準卸価格表!J37="","",全国標準卸価格表!J37)</f>
        <v/>
      </c>
      <c r="K37" s="217" t="str">
        <f>IF(全国標準卸価格表!K37="","",全国標準卸価格表!K37)</f>
        <v/>
      </c>
      <c r="L37" s="49"/>
      <c r="M37" s="86"/>
      <c r="N37" s="64"/>
      <c r="O37" s="170"/>
      <c r="P37" s="170"/>
      <c r="Q37" s="170"/>
      <c r="R37" s="170"/>
      <c r="S37" s="170"/>
      <c r="T37" s="171"/>
      <c r="U37" s="65"/>
      <c r="V37" s="65"/>
      <c r="W37" s="173" t="s">
        <v>348</v>
      </c>
      <c r="X37" s="24"/>
      <c r="Y37" s="274">
        <f>IF(全国標準卸価格表!Y37="","",全国標準卸価格表!Y37)</f>
        <v>16</v>
      </c>
      <c r="Z37" s="159">
        <f>IF(全国標準卸価格表!Z37="","",全国標準卸価格表!Z37)</f>
        <v>65</v>
      </c>
      <c r="AA37" s="104" t="str">
        <f>IF(全国標準卸価格表!AA37="","",全国標準卸価格表!AA37)</f>
        <v>215/65R16 98Q</v>
      </c>
      <c r="AB37" s="348" t="str">
        <f>IF(全国標準卸価格表!AB37="","",全国標準卸価格表!AB37)</f>
        <v>05509372</v>
      </c>
      <c r="AC37" s="129">
        <f>IF(全国標準卸価格表!AC37="","",ROUND(IF(入力!$N$39=1,ユーザー別卸価格表!AC37/(100-入力!$N$47)%,ユーザー別卸価格表!AC37+入力!$P$47),-入力!$N$42)*(入力!$I$35+1))</f>
        <v>28710.000000000004</v>
      </c>
      <c r="AD37" s="129" t="str">
        <f>IF(全国標準卸価格表!AD37="","",全国標準卸価格表!AD37)</f>
        <v/>
      </c>
      <c r="AE37" s="489" t="str">
        <f>IF(全国標準卸価格表!AE37="","",全国標準卸価格表!AE37)</f>
        <v/>
      </c>
      <c r="AF37" s="42"/>
      <c r="AG37" s="310" t="str">
        <f>IF(全国標準卸価格表!AG37="","",全国標準卸価格表!AG37)</f>
        <v/>
      </c>
      <c r="AH37" s="75" t="str">
        <f>IF(全国標準卸価格表!AH37="","",全国標準卸価格表!AH37)</f>
        <v/>
      </c>
      <c r="AI37" s="103" t="str">
        <f>IF(全国標準卸価格表!AI37="","",全国標準卸価格表!AI37)</f>
        <v>165/80R13 90/88N</v>
      </c>
      <c r="AJ37" s="518" t="str">
        <f>IF(全国標準卸価格表!AJ37="","",全国標準卸価格表!AJ37)</f>
        <v>10A09840</v>
      </c>
      <c r="AK37" s="172">
        <f>IF(全国標準卸価格表!AK37="","",ROUND(IF(入力!$N$39=1,ユーザー別卸価格表!AK37/(100-入力!$N$48)%,ユーザー別卸価格表!AK37+入力!$P$48),-入力!$N$42)*(入力!$I$35+1))</f>
        <v>19030</v>
      </c>
      <c r="AL37" s="172" t="str">
        <f>IF(全国標準卸価格表!AL37="","",全国標準卸価格表!AL37)</f>
        <v/>
      </c>
      <c r="AM37" s="213" t="str">
        <f>IF(全国標準卸価格表!AM37="","",全国標準卸価格表!AM37)</f>
        <v/>
      </c>
      <c r="AN37" s="77"/>
      <c r="AO37" s="35"/>
      <c r="AP37" s="35"/>
      <c r="AQ37" s="35"/>
      <c r="AR37" s="35"/>
      <c r="AS37" s="77"/>
    </row>
    <row r="38" spans="1:45" ht="26.1" customHeight="1">
      <c r="A38" s="221" t="str">
        <f>IF(全国標準卸価格表!A38="","",全国標準卸価格表!A38)</f>
        <v/>
      </c>
      <c r="B38" s="142">
        <f>IF(全国標準卸価格表!B38="","",全国標準卸価格表!B38)</f>
        <v>50</v>
      </c>
      <c r="C38" s="102" t="str">
        <f>IF(全国標準卸価格表!C38="","",全国標準卸価格表!C38)</f>
        <v>205/50R17 93Q</v>
      </c>
      <c r="D38" s="351" t="str">
        <f>IF(全国標準卸価格表!D38="","",全国標準卸価格表!D38)</f>
        <v>05539845</v>
      </c>
      <c r="E38" s="427">
        <f>IF(全国標準卸価格表!E38="","",ROUND(IF(入力!$N$39=1,ユーザー別卸価格表!E38/(100-入力!$N$45)%,ユーザー別卸価格表!E38+入力!$P$45),-入力!$N$42)*(入力!$I$35+1))</f>
        <v>51260.000000000007</v>
      </c>
      <c r="F38" s="394" t="str">
        <f>IF(全国標準卸価格表!F38="","",全国標準卸価格表!F38)</f>
        <v>XL</v>
      </c>
      <c r="G38" s="397" t="str">
        <f>IF(全国標準卸価格表!G38="","",全国標準卸価格表!G38)</f>
        <v/>
      </c>
      <c r="H38" s="197" t="str">
        <f>IF(全国標準卸価格表!H38="","",全国標準卸価格表!H38)</f>
        <v/>
      </c>
      <c r="I38" s="427" t="str">
        <f>IF(全国標準卸価格表!I38="","",ROUND(IF(入力!$N$39=1,ユーザー別卸価格表!I38/(100-入力!$N$46)%,ユーザー別卸価格表!I38+入力!$P$46),-入力!$N$42)*(入力!$I$35+1))</f>
        <v/>
      </c>
      <c r="J38" s="394" t="str">
        <f>IF(全国標準卸価格表!J38="","",全国標準卸価格表!J38)</f>
        <v/>
      </c>
      <c r="K38" s="404" t="str">
        <f>IF(全国標準卸価格表!K38="","",全国標準卸価格表!K38)</f>
        <v/>
      </c>
      <c r="L38" s="49"/>
      <c r="M38" s="86"/>
      <c r="N38" s="24"/>
      <c r="O38" s="170"/>
      <c r="P38" s="170"/>
      <c r="Q38" s="170"/>
      <c r="R38" s="170"/>
      <c r="S38" s="170"/>
      <c r="T38" s="171"/>
      <c r="U38" s="173"/>
      <c r="V38" s="173"/>
      <c r="W38" s="72"/>
      <c r="X38" s="24"/>
      <c r="Y38" s="283" t="str">
        <f>IF(全国標準卸価格表!Y38="","",全国標準卸価格表!Y38)</f>
        <v/>
      </c>
      <c r="Z38" s="159">
        <f>IF(全国標準卸価格表!Z38="","",全国標準卸価格表!Z38)</f>
        <v>70</v>
      </c>
      <c r="AA38" s="102" t="str">
        <f>IF(全国標準卸価格表!AA38="","",全国標準卸価格表!AA38)</f>
        <v>215/70R16 100Q</v>
      </c>
      <c r="AB38" s="253" t="str">
        <f>IF(全国標準卸価格表!AB38="","",全国標準卸価格表!AB38)</f>
        <v>05509362</v>
      </c>
      <c r="AC38" s="129">
        <f>IF(全国標準卸価格表!AC38="","",ROUND(IF(入力!$N$39=1,ユーザー別卸価格表!AC38/(100-入力!$N$47)%,ユーザー別卸価格表!AC38+入力!$P$47),-入力!$N$42)*(入力!$I$35+1))</f>
        <v>28270.000000000004</v>
      </c>
      <c r="AD38" s="129" t="str">
        <f>IF(全国標準卸価格表!AD38="","",全国標準卸価格表!AD38)</f>
        <v/>
      </c>
      <c r="AE38" s="218" t="str">
        <f>IF(全国標準卸価格表!AE38="","",全国標準卸価格表!AE38)</f>
        <v/>
      </c>
      <c r="AF38" s="42"/>
      <c r="AG38" s="310" t="str">
        <f>IF(全国標準卸価格表!AG38="","",全国標準卸価格表!AG38)</f>
        <v/>
      </c>
      <c r="AH38" s="177" t="str">
        <f>IF(全国標準卸価格表!AH38="","",全国標準卸価格表!AH38)</f>
        <v/>
      </c>
      <c r="AI38" s="103" t="str">
        <f>IF(全国標準卸価格表!AI38="","",全国標準卸価格表!AI38)</f>
        <v>165/80R13 94/93N</v>
      </c>
      <c r="AJ38" s="518" t="str">
        <f>IF(全国標準卸価格表!AJ38="","",全国標準卸価格表!AJ38)</f>
        <v>10A09845</v>
      </c>
      <c r="AK38" s="172">
        <f>IF(全国標準卸価格表!AK38="","",ROUND(IF(入力!$N$39=1,ユーザー別卸価格表!AK38/(100-入力!$N$48)%,ユーザー別卸価格表!AK38+入力!$P$48),-入力!$N$42)*(入力!$I$35+1))</f>
        <v>20240</v>
      </c>
      <c r="AL38" s="172" t="str">
        <f>IF(全国標準卸価格表!AL38="","",全国標準卸価格表!AL38)</f>
        <v/>
      </c>
      <c r="AM38" s="213" t="str">
        <f>IF(全国標準卸価格表!AM38="","",全国標準卸価格表!AM38)</f>
        <v/>
      </c>
      <c r="AN38" s="77"/>
      <c r="AO38" s="35"/>
      <c r="AP38" s="35"/>
      <c r="AQ38" s="35"/>
      <c r="AR38" s="35"/>
      <c r="AS38" s="77"/>
    </row>
    <row r="39" spans="1:45" ht="26.1" customHeight="1">
      <c r="A39" s="221" t="str">
        <f>IF(全国標準卸価格表!A39="","",全国標準卸価格表!A39)</f>
        <v/>
      </c>
      <c r="B39" s="144" t="str">
        <f>IF(全国標準卸価格表!B39="","",全国標準卸価格表!B39)</f>
        <v/>
      </c>
      <c r="C39" s="103" t="str">
        <f>IF(全国標準卸価格表!C39="","",全国標準卸価格表!C39)</f>
        <v>215/50R17 91Q</v>
      </c>
      <c r="D39" s="257" t="str">
        <f>IF(全国標準卸価格表!D39="","",全国標準卸価格表!D39)</f>
        <v>05539846</v>
      </c>
      <c r="E39" s="424">
        <f>IF(全国標準卸価格表!E39="","",ROUND(IF(入力!$N$39=1,ユーザー別卸価格表!E39/(100-入力!$N$45)%,ユーザー別卸価格表!E39+入力!$P$45),-入力!$N$42)*(入力!$I$35+1))</f>
        <v>56430.000000000007</v>
      </c>
      <c r="F39" s="354" t="str">
        <f>IF(全国標準卸価格表!F39="","",全国標準卸価格表!F39)</f>
        <v/>
      </c>
      <c r="G39" s="117" t="str">
        <f>IF(全国標準卸価格表!G39="","",全国標準卸価格表!G39)</f>
        <v/>
      </c>
      <c r="H39" s="188" t="str">
        <f>IF(全国標準卸価格表!H39="","",全国標準卸価格表!H39)</f>
        <v>05539708</v>
      </c>
      <c r="I39" s="496">
        <f>IF(全国標準卸価格表!I39="","",ROUND(IF(入力!$N$39=1,ユーザー別卸価格表!I39/(100-入力!$N$46)%,ユーザー別卸価格表!I39+入力!$P$46),-入力!$N$42)*(入力!$I$35+1))</f>
        <v>55220.000000000007</v>
      </c>
      <c r="J39" s="96" t="str">
        <f>IF(全国標準卸価格表!J39="","",全国標準卸価格表!J39)</f>
        <v/>
      </c>
      <c r="K39" s="213" t="str">
        <f>IF(全国標準卸価格表!K39="","",全国標準卸価格表!K39)</f>
        <v>★</v>
      </c>
      <c r="L39" s="49"/>
      <c r="M39" s="86"/>
      <c r="N39" s="24"/>
      <c r="O39" s="170"/>
      <c r="P39" s="170"/>
      <c r="Q39" s="170"/>
      <c r="R39" s="170"/>
      <c r="S39" s="170"/>
      <c r="T39" s="171"/>
      <c r="U39" s="173"/>
      <c r="V39" s="173"/>
      <c r="W39" s="172"/>
      <c r="X39" s="24"/>
      <c r="Y39" s="283" t="str">
        <f>IF(全国標準卸価格表!Y39="","",全国標準卸価格表!Y39)</f>
        <v/>
      </c>
      <c r="Z39" s="163" t="str">
        <f>IF(全国標準卸価格表!Z39="","",全国標準卸価格表!Z39)</f>
        <v/>
      </c>
      <c r="AA39" s="103" t="str">
        <f>IF(全国標準卸価格表!AA39="","",全国標準卸価格表!AA39)</f>
        <v>225/70R16 103Q</v>
      </c>
      <c r="AB39" s="254" t="str">
        <f>IF(全国標準卸価格表!AB39="","",全国標準卸価格表!AB39)</f>
        <v>05509364</v>
      </c>
      <c r="AC39" s="131">
        <f>IF(全国標準卸価格表!AC39="","",ROUND(IF(入力!$N$39=1,ユーザー別卸価格表!AC39/(100-入力!$N$47)%,ユーザー別卸価格表!AC39+入力!$P$47),-入力!$N$42)*(入力!$I$35+1))</f>
        <v>30140.000000000004</v>
      </c>
      <c r="AD39" s="131" t="str">
        <f>IF(全国標準卸価格表!AD39="","",全国標準卸価格表!AD39)</f>
        <v/>
      </c>
      <c r="AE39" s="216" t="str">
        <f>IF(全国標準卸価格表!AE39="","",全国標準卸価格表!AE39)</f>
        <v/>
      </c>
      <c r="AF39" s="39"/>
      <c r="AG39" s="310" t="str">
        <f>IF(全国標準卸価格表!AG39="","",全国標準卸価格表!AG39)</f>
        <v/>
      </c>
      <c r="AH39" s="175" t="str">
        <f>IF(全国標準卸価格表!AH39="","",全国標準卸価格表!AH39)</f>
        <v/>
      </c>
      <c r="AI39" s="101" t="str">
        <f>IF(全国標準卸価格表!AI39="","",全国標準卸価格表!AI39)</f>
        <v>175/80R13 97/95N</v>
      </c>
      <c r="AJ39" s="514" t="str">
        <f>IF(全国標準卸価格表!AJ39="","",全国標準卸価格表!AJ39)</f>
        <v>10A09850</v>
      </c>
      <c r="AK39" s="191">
        <f>IF(全国標準卸価格表!AK39="","",ROUND(IF(入力!$N$39=1,ユーザー別卸価格表!AK39/(100-入力!$N$48)%,ユーザー別卸価格表!AK39+入力!$P$48),-入力!$N$42)*(入力!$I$35+1))</f>
        <v>22770.000000000004</v>
      </c>
      <c r="AL39" s="191" t="str">
        <f>IF(全国標準卸価格表!AL39="","",全国標準卸価格表!AL39)</f>
        <v/>
      </c>
      <c r="AM39" s="217" t="str">
        <f>IF(全国標準卸価格表!AM39="","",全国標準卸価格表!AM39)</f>
        <v/>
      </c>
      <c r="AN39" s="77"/>
      <c r="AO39" s="35"/>
      <c r="AP39" s="35"/>
      <c r="AQ39" s="35"/>
      <c r="AR39" s="35"/>
      <c r="AS39" s="77"/>
    </row>
    <row r="40" spans="1:45" ht="26.1" customHeight="1">
      <c r="A40" s="221" t="str">
        <f>IF(全国標準卸価格表!A40="","",全国標準卸価格表!A40)</f>
        <v/>
      </c>
      <c r="B40" s="144" t="str">
        <f>IF(全国標準卸価格表!B40="","",全国標準卸価格表!B40)</f>
        <v/>
      </c>
      <c r="C40" s="101" t="str">
        <f>IF(全国標準卸価格表!C40="","",全国標準卸価格表!C40)</f>
        <v>225/50R17 94Q</v>
      </c>
      <c r="D40" s="350" t="str">
        <f>IF(全国標準卸価格表!D40="","",全国標準卸価格表!D40)</f>
        <v>05539847</v>
      </c>
      <c r="E40" s="429">
        <f>IF(全国標準卸価格表!E40="","",ROUND(IF(入力!$N$39=1,ユーザー別卸価格表!E40/(100-入力!$N$45)%,ユーザー別卸価格表!E40+入力!$P$45),-入力!$N$42)*(入力!$I$35+1))</f>
        <v>59620.000000000007</v>
      </c>
      <c r="F40" s="393" t="str">
        <f>IF(全国標準卸価格表!F40="","",全国標準卸価格表!F40)</f>
        <v/>
      </c>
      <c r="G40" s="115" t="str">
        <f>IF(全国標準卸価格表!G40="","",全国標準卸価格表!G40)</f>
        <v/>
      </c>
      <c r="H40" s="189" t="str">
        <f>IF(全国標準卸価格表!H40="","",全国標準卸価格表!H40)</f>
        <v/>
      </c>
      <c r="I40" s="425" t="str">
        <f>IF(全国標準卸価格表!I40="","",ROUND(IF(入力!$N$39=1,ユーザー別卸価格表!I40/(100-入力!$N$46)%,ユーザー別卸価格表!I40+入力!$P$46),-入力!$N$42)*(入力!$I$35+1))</f>
        <v/>
      </c>
      <c r="J40" s="133" t="str">
        <f>IF(全国標準卸価格表!J40="","",全国標準卸価格表!J40)</f>
        <v/>
      </c>
      <c r="K40" s="217" t="str">
        <f>IF(全国標準卸価格表!K40="","",全国標準卸価格表!K40)</f>
        <v/>
      </c>
      <c r="L40" s="49"/>
      <c r="M40" s="24"/>
      <c r="N40" s="24"/>
      <c r="O40" s="24"/>
      <c r="P40" s="24"/>
      <c r="Q40" s="24"/>
      <c r="R40" s="24"/>
      <c r="S40" s="24"/>
      <c r="T40" s="24"/>
      <c r="U40" s="87"/>
      <c r="V40" s="87"/>
      <c r="W40" s="72"/>
      <c r="X40" s="24"/>
      <c r="Y40" s="283" t="str">
        <f>IF(全国標準卸価格表!Y40="","",全国標準卸価格表!Y40)</f>
        <v/>
      </c>
      <c r="Z40" s="163" t="str">
        <f>IF(全国標準卸価格表!Z40="","",全国標準卸価格表!Z40)</f>
        <v/>
      </c>
      <c r="AA40" s="103" t="str">
        <f>IF(全国標準卸価格表!AA40="","",全国標準卸価格表!AA40)</f>
        <v>235/70R16 106Q</v>
      </c>
      <c r="AB40" s="254" t="str">
        <f>IF(全国標準卸価格表!AB40="","",全国標準卸価格表!AB40)</f>
        <v>05509366</v>
      </c>
      <c r="AC40" s="131">
        <f>IF(全国標準卸価格表!AC40="","",ROUND(IF(入力!$N$39=1,ユーザー別卸価格表!AC40/(100-入力!$N$47)%,ユーザー別卸価格表!AC40+入力!$P$47),-入力!$N$42)*(入力!$I$35+1))</f>
        <v>32450.000000000004</v>
      </c>
      <c r="AD40" s="131" t="str">
        <f>IF(全国標準卸価格表!AD40="","",全国標準卸価格表!AD40)</f>
        <v/>
      </c>
      <c r="AE40" s="216" t="str">
        <f>IF(全国標準卸価格表!AE40="","",全国標準卸価格表!AE40)</f>
        <v/>
      </c>
      <c r="AF40" s="39"/>
      <c r="AG40" s="316">
        <f>IF(全国標準卸価格表!AG40="","",全国標準卸価格表!AG40)</f>
        <v>12.5</v>
      </c>
      <c r="AH40" s="140">
        <f>IF(全国標準卸価格表!AH40="","",全国標準卸価格表!AH40)</f>
        <v>50</v>
      </c>
      <c r="AI40" s="104" t="str">
        <f>IF(全国標準卸価格表!AI40="","",全国標準卸価格表!AI40)</f>
        <v>225/50R12.5 98L</v>
      </c>
      <c r="AJ40" s="521" t="str">
        <f>IF(全国標準卸価格表!AJ40="","",全国標準卸価格表!AJ40)</f>
        <v>10A09780</v>
      </c>
      <c r="AK40" s="202">
        <f>IF(全国標準卸価格表!AK40="","",ROUND(IF(入力!$N$39=1,ユーザー別卸価格表!AK40/(100-入力!$N$48)%,ユーザー別卸価格表!AK40+入力!$P$48),-入力!$N$42)*(入力!$I$35+1))</f>
        <v>25630.000000000004</v>
      </c>
      <c r="AL40" s="202" t="str">
        <f>IF(全国標準卸価格表!AL40="","",全国標準卸価格表!AL40)</f>
        <v/>
      </c>
      <c r="AM40" s="324" t="str">
        <f>IF(全国標準卸価格表!AM40="","",全国標準卸価格表!AM40)</f>
        <v/>
      </c>
      <c r="AN40" s="77"/>
      <c r="AO40" s="35"/>
      <c r="AP40" s="35"/>
      <c r="AQ40" s="44"/>
      <c r="AR40" s="35"/>
      <c r="AS40" s="77"/>
    </row>
    <row r="41" spans="1:45" ht="26.1" customHeight="1">
      <c r="A41" s="221" t="str">
        <f>IF(全国標準卸価格表!A41="","",全国標準卸価格表!A41)</f>
        <v/>
      </c>
      <c r="B41" s="142">
        <f>IF(全国標準卸価格表!B41="","",全国標準卸価格表!B41)</f>
        <v>55</v>
      </c>
      <c r="C41" s="102" t="s">
        <v>372</v>
      </c>
      <c r="D41" s="253" t="str">
        <f>IF(全国標準卸価格表!D41="","",全国標準卸価格表!D41)</f>
        <v>05539875</v>
      </c>
      <c r="E41" s="427">
        <f>IF(全国標準卸価格表!E41="","",ROUND(IF(入力!$N$39=1,ユーザー別卸価格表!E41/(100-入力!$N$45)%,ユーザー別卸価格表!E41+入力!$P$45),-入力!$N$42)*(入力!$I$35+1))</f>
        <v>52580.000000000007</v>
      </c>
      <c r="F41" s="394" t="s">
        <v>89</v>
      </c>
      <c r="G41" s="113" t="str">
        <f>IF(全国標準卸価格表!G41="","",全国標準卸価格表!G41)</f>
        <v/>
      </c>
      <c r="H41" s="197" t="str">
        <f>IF(全国標準卸価格表!H41="","",全国標準卸価格表!H41)</f>
        <v/>
      </c>
      <c r="I41" s="426" t="str">
        <f>IF(全国標準卸価格表!I41="","",ROUND(IF(入力!$N$39=1,ユーザー別卸価格表!I41/(100-入力!$N$46)%,ユーザー別卸価格表!I41+入力!$P$46),-入力!$N$42)*(入力!$I$35+1))</f>
        <v/>
      </c>
      <c r="J41" s="130" t="str">
        <f>IF(全国標準卸価格表!J41="","",全国標準卸価格表!J41)</f>
        <v/>
      </c>
      <c r="K41" s="214" t="str">
        <f>IF(全国標準卸価格表!K41="","",全国標準卸価格表!K41)</f>
        <v/>
      </c>
      <c r="L41" s="49"/>
      <c r="M41" s="24"/>
      <c r="N41" s="24"/>
      <c r="O41" s="24"/>
      <c r="P41" s="24"/>
      <c r="Q41" s="24"/>
      <c r="R41" s="24"/>
      <c r="S41" s="24"/>
      <c r="T41" s="24"/>
      <c r="U41" s="87"/>
      <c r="V41" s="87"/>
      <c r="W41" s="72"/>
      <c r="X41" s="24"/>
      <c r="Y41" s="283" t="str">
        <f>IF(全国標準卸価格表!Y41="","",全国標準卸価格表!Y41)</f>
        <v/>
      </c>
      <c r="Z41" s="163" t="str">
        <f>IF(全国標準卸価格表!Z41="","",全国標準卸価格表!Z41)</f>
        <v/>
      </c>
      <c r="AA41" s="103" t="str">
        <f>IF(全国標準卸価格表!AA41="","",全国標準卸価格表!AA41)</f>
        <v>245/70R16 107Q</v>
      </c>
      <c r="AB41" s="254" t="str">
        <f>IF(全国標準卸価格表!AB41="","",全国標準卸価格表!AB41)</f>
        <v>05509368</v>
      </c>
      <c r="AC41" s="131">
        <f>IF(全国標準卸価格表!AC41="","",ROUND(IF(入力!$N$39=1,ユーザー別卸価格表!AC41/(100-入力!$N$47)%,ユーザー別卸価格表!AC41+入力!$P$47),-入力!$N$42)*(入力!$I$35+1))</f>
        <v>34870</v>
      </c>
      <c r="AD41" s="131" t="str">
        <f>IF(全国標準卸価格表!AD41="","",全国標準卸価格表!AD41)</f>
        <v/>
      </c>
      <c r="AE41" s="216" t="str">
        <f>IF(全国標準卸価格表!AE41="","",全国標準卸価格表!AE41)</f>
        <v/>
      </c>
      <c r="AF41" s="39"/>
      <c r="AG41" s="307">
        <f>IF(全国標準卸価格表!AG41="","",全国標準卸価格表!AG41)</f>
        <v>12</v>
      </c>
      <c r="AH41" s="142">
        <f>IF(全国標準卸価格表!AH41="","",全国標準卸価格表!AH41)</f>
        <v>80</v>
      </c>
      <c r="AI41" s="102" t="str">
        <f>IF(全国標準卸価格表!AI41="","",全国標準卸価格表!AI41)</f>
        <v>145/80R12 80/78N</v>
      </c>
      <c r="AJ41" s="517" t="str">
        <f>IF(全国標準卸価格表!AJ41="","",全国標準卸価格表!AJ41)</f>
        <v>10A09800</v>
      </c>
      <c r="AK41" s="193">
        <f>IF(全国標準卸価格表!AK41="","",ROUND(IF(入力!$N$39=1,ユーザー別卸価格表!AK41/(100-入力!$N$48)%,ユーザー別卸価格表!AK41+入力!$P$48),-入力!$N$42)*(入力!$I$35+1))</f>
        <v>11660.000000000002</v>
      </c>
      <c r="AL41" s="193" t="str">
        <f>IF(全国標準卸価格表!AL41="","",全国標準卸価格表!AL41)</f>
        <v/>
      </c>
      <c r="AM41" s="214" t="str">
        <f>IF(全国標準卸価格表!AM41="","",全国標準卸価格表!AM41)</f>
        <v/>
      </c>
      <c r="AN41" s="77"/>
      <c r="AO41" s="35"/>
      <c r="AP41" s="35"/>
      <c r="AQ41" s="35"/>
      <c r="AR41" s="35"/>
      <c r="AS41" s="77"/>
    </row>
    <row r="42" spans="1:45" ht="26.1" customHeight="1">
      <c r="A42" s="221" t="str">
        <f>IF(全国標準卸価格表!A42="","",全国標準卸価格表!A42)</f>
        <v/>
      </c>
      <c r="B42" s="144" t="str">
        <f>IF(全国標準卸価格表!B42="","",全国標準卸価格表!B42)</f>
        <v/>
      </c>
      <c r="C42" s="103" t="str">
        <f>IF(全国標準卸価格表!C42="","",全国標準卸価格表!C42)</f>
        <v>215/55R17 94Q</v>
      </c>
      <c r="D42" s="257" t="str">
        <f>IF(全国標準卸価格表!D42="","",全国標準卸価格表!D42)</f>
        <v>05539843</v>
      </c>
      <c r="E42" s="424">
        <f>IF(全国標準卸価格表!E42="","",ROUND(IF(入力!$N$39=1,ユーザー別卸価格表!E42/(100-入力!$N$45)%,ユーザー別卸価格表!E42+入力!$P$45),-入力!$N$42)*(入力!$I$35+1))</f>
        <v>54560.000000000007</v>
      </c>
      <c r="F42" s="354" t="str">
        <f>IF(全国標準卸価格表!F42="","",全国標準卸価格表!F42)</f>
        <v/>
      </c>
      <c r="G42" s="117" t="str">
        <f>IF(全国標準卸価格表!G42="","",全国標準卸価格表!G42)</f>
        <v/>
      </c>
      <c r="H42" s="188" t="str">
        <f>IF(全国標準卸価格表!H42="","",全国標準卸価格表!H42)</f>
        <v>05539702</v>
      </c>
      <c r="I42" s="424">
        <f>IF(全国標準卸価格表!I42="","",ROUND(IF(入力!$N$39=1,ユーザー別卸価格表!I42/(100-入力!$N$46)%,ユーザー別卸価格表!I42+入力!$P$46),-入力!$N$42)*(入力!$I$35+1))</f>
        <v>53130.000000000007</v>
      </c>
      <c r="J42" s="354" t="str">
        <f>IF(全国標準卸価格表!J42="","",全国標準卸価格表!J42)</f>
        <v/>
      </c>
      <c r="K42" s="213" t="str">
        <f>IF(全国標準卸価格表!K42="","",全国標準卸価格表!K42)</f>
        <v>★</v>
      </c>
      <c r="L42" s="49"/>
      <c r="M42" s="24"/>
      <c r="N42" s="24"/>
      <c r="O42" s="24"/>
      <c r="P42" s="24"/>
      <c r="Q42" s="24"/>
      <c r="R42" s="24"/>
      <c r="S42" s="24"/>
      <c r="T42" s="24"/>
      <c r="U42" s="87"/>
      <c r="V42" s="87"/>
      <c r="W42" s="72"/>
      <c r="X42" s="24"/>
      <c r="Y42" s="283" t="str">
        <f>IF(全国標準卸価格表!Y42="","",全国標準卸価格表!Y42)</f>
        <v/>
      </c>
      <c r="Z42" s="163" t="str">
        <f>IF(全国標準卸価格表!Z42="","",全国標準卸価格表!Z42)</f>
        <v/>
      </c>
      <c r="AA42" s="103" t="str">
        <f>IF(全国標準卸価格表!AA42="","",全国標準卸価格表!AA42)</f>
        <v>265/70R16 112Q</v>
      </c>
      <c r="AB42" s="254" t="str">
        <f>IF(全国標準卸価格表!AB42="","",全国標準卸価格表!AB42)</f>
        <v>05509370</v>
      </c>
      <c r="AC42" s="131">
        <f>IF(全国標準卸価格表!AC42="","",ROUND(IF(入力!$N$39=1,ユーザー別卸価格表!AC42/(100-入力!$N$47)%,ユーザー別卸価格表!AC42+入力!$P$47),-入力!$N$42)*(入力!$I$35+1))</f>
        <v>35860</v>
      </c>
      <c r="AD42" s="131" t="str">
        <f>IF(全国標準卸価格表!AD42="","",全国標準卸価格表!AD42)</f>
        <v/>
      </c>
      <c r="AE42" s="216" t="str">
        <f>IF(全国標準卸価格表!AE42="","",全国標準卸価格表!AE42)</f>
        <v/>
      </c>
      <c r="AF42" s="39"/>
      <c r="AG42" s="309" t="str">
        <f>IF(全国標準卸価格表!AG42="","",全国標準卸価格表!AG42)</f>
        <v/>
      </c>
      <c r="AH42" s="157" t="str">
        <f>IF(全国標準卸価格表!AH42="","",全国標準卸価格表!AH42)</f>
        <v/>
      </c>
      <c r="AI42" s="103" t="str">
        <f>IF(全国標準卸価格表!AI42="","",全国標準卸価格表!AI42)</f>
        <v>145/80R12 86/84N</v>
      </c>
      <c r="AJ42" s="518" t="str">
        <f>IF(全国標準卸価格表!AJ42="","",全国標準卸価格表!AJ42)</f>
        <v>10A09805</v>
      </c>
      <c r="AK42" s="172">
        <f>IF(全国標準卸価格表!AK42="","",ROUND(IF(入力!$N$39=1,ユーザー別卸価格表!AK42/(100-入力!$N$48)%,ユーザー別卸価格表!AK42+入力!$P$48),-入力!$N$42)*(入力!$I$35+1))</f>
        <v>14740.000000000002</v>
      </c>
      <c r="AL42" s="172" t="str">
        <f>IF(全国標準卸価格表!AL42="","",全国標準卸価格表!AL42)</f>
        <v/>
      </c>
      <c r="AM42" s="213" t="str">
        <f>IF(全国標準卸価格表!AM42="","",全国標準卸価格表!AM42)</f>
        <v/>
      </c>
      <c r="AN42" s="77"/>
      <c r="AO42" s="77"/>
      <c r="AP42" s="77"/>
      <c r="AQ42" s="35"/>
      <c r="AR42" s="35"/>
      <c r="AS42" s="77"/>
    </row>
    <row r="43" spans="1:45" ht="26.1" customHeight="1">
      <c r="A43" s="221" t="str">
        <f>IF(全国標準卸価格表!A43="","",全国標準卸価格表!A43)</f>
        <v/>
      </c>
      <c r="B43" s="145" t="str">
        <f>IF(全国標準卸価格表!B43="","",全国標準卸価格表!B43)</f>
        <v/>
      </c>
      <c r="C43" s="101" t="str">
        <f>IF(全国標準卸価格表!C43="","",全国標準卸価格表!C43)</f>
        <v>225/55R17 97Q</v>
      </c>
      <c r="D43" s="350" t="str">
        <f>IF(全国標準卸価格表!D43="","",全国標準卸価格表!D43)</f>
        <v>05539844</v>
      </c>
      <c r="E43" s="429">
        <f>IF(全国標準卸価格表!E43="","",ROUND(IF(入力!$N$39=1,ユーザー別卸価格表!E43/(100-入力!$N$45)%,ユーザー別卸価格表!E43+入力!$P$45),-入力!$N$42)*(入力!$I$35+1))</f>
        <v>56980.000000000007</v>
      </c>
      <c r="F43" s="393" t="str">
        <f>IF(全国標準卸価格表!F43="","",全国標準卸価格表!F43)</f>
        <v/>
      </c>
      <c r="G43" s="396" t="str">
        <f>IF(全国標準卸価格表!G43="","",全国標準卸価格表!G43)</f>
        <v/>
      </c>
      <c r="H43" s="189" t="str">
        <f>IF(全国標準卸価格表!H43="","",全国標準卸価格表!H43)</f>
        <v>05539704</v>
      </c>
      <c r="I43" s="429">
        <f>IF(全国標準卸価格表!I43="","",ROUND(IF(入力!$N$39=1,ユーザー別卸価格表!I43/(100-入力!$N$46)%,ユーザー別卸価格表!I43+入力!$P$46),-入力!$N$42)*(入力!$I$35+1))</f>
        <v>55440.000000000007</v>
      </c>
      <c r="J43" s="393" t="str">
        <f>IF(全国標準卸価格表!J43="","",全国標準卸価格表!J43)</f>
        <v/>
      </c>
      <c r="K43" s="217" t="str">
        <f>IF(全国標準卸価格表!K43="","",全国標準卸価格表!K43)</f>
        <v>★</v>
      </c>
      <c r="L43" s="49"/>
      <c r="M43" s="24"/>
      <c r="N43" s="24"/>
      <c r="O43" s="24"/>
      <c r="P43" s="24"/>
      <c r="Q43" s="24"/>
      <c r="R43" s="24"/>
      <c r="S43" s="24"/>
      <c r="T43" s="24"/>
      <c r="U43" s="87"/>
      <c r="V43" s="87"/>
      <c r="W43" s="72"/>
      <c r="X43" s="24"/>
      <c r="Y43" s="283" t="str">
        <f>IF(全国標準卸価格表!Y43="","",全国標準卸価格表!Y43)</f>
        <v/>
      </c>
      <c r="Z43" s="164" t="str">
        <f>IF(全国標準卸価格表!Z43="","",全国標準卸価格表!Z43)</f>
        <v/>
      </c>
      <c r="AA43" s="101" t="str">
        <f>IF(全国標準卸価格表!AA43="","",全国標準卸価格表!AA43)</f>
        <v>275/70R16 114Q</v>
      </c>
      <c r="AB43" s="255" t="str">
        <f>IF(全国標準卸価格表!AB43="","",全国標準卸価格表!AB43)</f>
        <v>05509374</v>
      </c>
      <c r="AC43" s="132">
        <f>IF(全国標準卸価格表!AC43="","",ROUND(IF(入力!$N$39=1,ユーザー別卸価格表!AC43/(100-入力!$N$47)%,ユーザー別卸価格表!AC43+入力!$P$47),-入力!$N$42)*(入力!$I$35+1))</f>
        <v>38170</v>
      </c>
      <c r="AD43" s="132" t="str">
        <f>IF(全国標準卸価格表!AD43="","",全国標準卸価格表!AD43)</f>
        <v/>
      </c>
      <c r="AE43" s="219" t="str">
        <f>IF(全国標準卸価格表!AE43="","",全国標準卸価格表!AE43)</f>
        <v/>
      </c>
      <c r="AF43" s="39"/>
      <c r="AG43" s="309" t="str">
        <f>IF(全国標準卸価格表!AG43="","",全国標準卸価格表!AG43)</f>
        <v/>
      </c>
      <c r="AH43" s="177" t="str">
        <f>IF(全国標準卸価格表!AH43="","",全国標準卸価格表!AH43)</f>
        <v/>
      </c>
      <c r="AI43" s="103" t="str">
        <f>IF(全国標準卸価格表!AI43="","",全国標準卸価格表!AI43)</f>
        <v>155/80R12 83/81N</v>
      </c>
      <c r="AJ43" s="518" t="str">
        <f>IF(全国標準卸価格表!AJ43="","",全国標準卸価格表!AJ43)</f>
        <v>10A09810</v>
      </c>
      <c r="AK43" s="172">
        <f>IF(全国標準卸価格表!AK43="","",ROUND(IF(入力!$N$39=1,ユーザー別卸価格表!AK43/(100-入力!$N$48)%,ユーザー別卸価格表!AK43+入力!$P$48),-入力!$N$42)*(入力!$I$35+1))</f>
        <v>16720</v>
      </c>
      <c r="AL43" s="172" t="str">
        <f>IF(全国標準卸価格表!AL43="","",全国標準卸価格表!AL43)</f>
        <v/>
      </c>
      <c r="AM43" s="213" t="str">
        <f>IF(全国標準卸価格表!AM43="","",全国標準卸価格表!AM43)</f>
        <v/>
      </c>
      <c r="AN43" s="77"/>
      <c r="AO43" s="77"/>
      <c r="AP43" s="77"/>
      <c r="AQ43" s="35"/>
      <c r="AR43" s="35"/>
      <c r="AS43" s="77"/>
    </row>
    <row r="44" spans="1:45" ht="26.1" customHeight="1" thickBot="1">
      <c r="A44" s="221" t="str">
        <f>IF(全国標準卸価格表!A44="","",全国標準卸価格表!A44)</f>
        <v/>
      </c>
      <c r="B44" s="142">
        <f>IF(全国標準卸価格表!B44="","",全国標準卸価格表!B44)</f>
        <v>60</v>
      </c>
      <c r="C44" s="102" t="str">
        <f>IF(全国標準卸価格表!C44="","",全国標準卸価格表!C44)</f>
        <v>195/60R17 90Q</v>
      </c>
      <c r="D44" s="351" t="str">
        <f>IF(全国標準卸価格表!D44="","",全国標準卸価格表!D44)</f>
        <v>05539839</v>
      </c>
      <c r="E44" s="424">
        <f>IF(全国標準卸価格表!E44="","",ROUND(IF(入力!$N$39=1,ユーザー別卸価格表!E44/(100-入力!$N$45)%,ユーザー別卸価格表!E44+入力!$P$45),-入力!$N$42)*(入力!$I$35+1))</f>
        <v>42240</v>
      </c>
      <c r="F44" s="394" t="str">
        <f>IF(全国標準卸価格表!F44="","",全国標準卸価格表!F44)</f>
        <v/>
      </c>
      <c r="G44" s="397" t="str">
        <f>IF(全国標準卸価格表!G44="","",全国標準卸価格表!G44)</f>
        <v/>
      </c>
      <c r="H44" s="188" t="str">
        <f>IF(全国標準卸価格表!H44="","",全国標準卸価格表!H44)</f>
        <v>05539695</v>
      </c>
      <c r="I44" s="424">
        <f>IF(全国標準卸価格表!I44="","",ROUND(IF(入力!$N$39=1,ユーザー別卸価格表!I44/(100-入力!$N$46)%,ユーザー別卸価格表!I44+入力!$P$46),-入力!$N$42)*(入力!$I$35+1))</f>
        <v>41030</v>
      </c>
      <c r="J44" s="354" t="str">
        <f>IF(全国標準卸価格表!J44="","",全国標準卸価格表!J44)</f>
        <v/>
      </c>
      <c r="K44" s="213" t="str">
        <f>IF(全国標準卸価格表!K44="","",全国標準卸価格表!K44)</f>
        <v>★</v>
      </c>
      <c r="L44" s="49"/>
      <c r="M44" s="24"/>
      <c r="N44" s="77"/>
      <c r="O44" s="75"/>
      <c r="P44" s="75"/>
      <c r="Q44" s="75"/>
      <c r="R44" s="75"/>
      <c r="S44" s="75"/>
      <c r="T44" s="76"/>
      <c r="U44" s="65"/>
      <c r="V44" s="65"/>
      <c r="W44" s="65"/>
      <c r="X44" s="24"/>
      <c r="Y44" s="284" t="str">
        <f>IF(全国標準卸価格表!Y44="","",全国標準卸価格表!Y44)</f>
        <v/>
      </c>
      <c r="Z44" s="159">
        <f>IF(全国標準卸価格表!Z44="","",全国標準卸価格表!Z44)</f>
        <v>80</v>
      </c>
      <c r="AA44" s="100" t="str">
        <f>IF(全国標準卸価格表!AA44="","",全国標準卸価格表!AA44)</f>
        <v>175/80R16 91Q</v>
      </c>
      <c r="AB44" s="256" t="str">
        <f>IF(全国標準卸価格表!AB44="","",全国標準卸価格表!AB44)</f>
        <v>05509356</v>
      </c>
      <c r="AC44" s="138">
        <f>IF(全国標準卸価格表!AC44="","",ROUND(IF(入力!$N$39=1,ユーザー別卸価格表!AC44/(100-入力!$N$47)%,ユーザー別卸価格表!AC44+入力!$P$47),-入力!$N$42)*(入力!$I$35+1))</f>
        <v>22550.000000000004</v>
      </c>
      <c r="AD44" s="138" t="str">
        <f>IF(全国標準卸価格表!AD44="","",全国標準卸価格表!AD44)</f>
        <v/>
      </c>
      <c r="AE44" s="488" t="str">
        <f>IF(全国標準卸価格表!AE44="","",全国標準卸価格表!AE44)</f>
        <v/>
      </c>
      <c r="AF44" s="39"/>
      <c r="AG44" s="317" t="str">
        <f>IF(全国標準卸価格表!AG44="","",全国標準卸価格表!AG44)</f>
        <v/>
      </c>
      <c r="AH44" s="327" t="str">
        <f>IF(全国標準卸価格表!AH44="","",全国標準卸価格表!AH44)</f>
        <v/>
      </c>
      <c r="AI44" s="250" t="str">
        <f>IF(全国標準卸価格表!AI44="","",全国標準卸価格表!AI44)</f>
        <v>155/80R12 88/87N</v>
      </c>
      <c r="AJ44" s="513" t="str">
        <f>IF(全国標準卸価格表!AJ44="","",全国標準卸価格表!AJ44)</f>
        <v>10A09815</v>
      </c>
      <c r="AK44" s="325">
        <f>IF(全国標準卸価格表!AK44="","",ROUND(IF(入力!$N$39=1,ユーザー別卸価格表!AK44/(100-入力!$N$48)%,ユーザー別卸価格表!AK44+入力!$P$48),-入力!$N$42)*(入力!$I$35+1))</f>
        <v>17820</v>
      </c>
      <c r="AL44" s="325" t="str">
        <f>IF(全国標準卸価格表!AL44="","",全国標準卸価格表!AL44)</f>
        <v/>
      </c>
      <c r="AM44" s="326" t="str">
        <f>IF(全国標準卸価格表!AM44="","",全国標準卸価格表!AM44)</f>
        <v/>
      </c>
      <c r="AN44" s="77"/>
      <c r="AO44" s="77"/>
      <c r="AP44" s="77"/>
      <c r="AQ44" s="44"/>
      <c r="AR44" s="44"/>
      <c r="AS44" s="77"/>
    </row>
    <row r="45" spans="1:45" ht="26.1" customHeight="1">
      <c r="A45" s="222" t="str">
        <f>IF(全国標準卸価格表!A45="","",全国標準卸価格表!A45)</f>
        <v/>
      </c>
      <c r="B45" s="141" t="str">
        <f>IF(全国標準卸価格表!B45="","",全国標準卸価格表!B45)</f>
        <v/>
      </c>
      <c r="C45" s="103" t="str">
        <f>IF(全国標準卸価格表!C45="","",全国標準卸価格表!C45)</f>
        <v>215/60R17 96Q</v>
      </c>
      <c r="D45" s="257" t="str">
        <f>IF(全国標準卸価格表!D45="","",全国標準卸価格表!D45)</f>
        <v>05539840</v>
      </c>
      <c r="E45" s="424">
        <f>IF(全国標準卸価格表!E45="","",ROUND(IF(入力!$N$39=1,ユーザー別卸価格表!E45/(100-入力!$N$45)%,ユーザー別卸価格表!E45+入力!$P$45),-入力!$N$42)*(入力!$I$35+1))</f>
        <v>42130</v>
      </c>
      <c r="F45" s="354" t="str">
        <f>IF(全国標準卸価格表!F45="","",全国標準卸価格表!F45)</f>
        <v/>
      </c>
      <c r="G45" s="395" t="str">
        <f>IF(全国標準卸価格表!G45="","",全国標準卸価格表!G45)</f>
        <v/>
      </c>
      <c r="H45" s="188" t="str">
        <f>IF(全国標準卸価格表!H45="","",全国標準卸価格表!H45)</f>
        <v>05539696</v>
      </c>
      <c r="I45" s="424">
        <f>IF(全国標準卸価格表!I45="","",ROUND(IF(入力!$N$39=1,ユーザー別卸価格表!I45/(100-入力!$N$46)%,ユーザー別卸価格表!I45+入力!$P$46),-入力!$N$42)*(入力!$I$35+1))</f>
        <v>40480</v>
      </c>
      <c r="J45" s="354" t="str">
        <f>IF(全国標準卸価格表!J45="","",全国標準卸価格表!J45)</f>
        <v/>
      </c>
      <c r="K45" s="213" t="str">
        <f>IF(全国標準卸価格表!K45="","",全国標準卸価格表!K45)</f>
        <v>★</v>
      </c>
      <c r="L45" s="49"/>
      <c r="M45" s="24"/>
      <c r="N45" s="77"/>
      <c r="O45" s="75"/>
      <c r="P45" s="75"/>
      <c r="Q45" s="75"/>
      <c r="R45" s="75"/>
      <c r="S45" s="75"/>
      <c r="T45" s="76"/>
      <c r="U45" s="65"/>
      <c r="V45" s="65"/>
      <c r="W45" s="65"/>
      <c r="X45" s="24"/>
      <c r="Y45" s="274">
        <f>IF(全国標準卸価格表!Y45="","",全国標準卸価格表!Y45)</f>
        <v>15</v>
      </c>
      <c r="Z45" s="159">
        <f>IF(全国標準卸価格表!Z45="","",全国標準卸価格表!Z45)</f>
        <v>70</v>
      </c>
      <c r="AA45" s="102" t="str">
        <f>IF(全国標準卸価格表!AA45="","",全国標準卸価格表!AA45)</f>
        <v>205/70R15 96Q</v>
      </c>
      <c r="AB45" s="253" t="str">
        <f>IF(全国標準卸価格表!AB45="","",全国標準卸価格表!AB45)</f>
        <v>05509358</v>
      </c>
      <c r="AC45" s="123">
        <f>IF(全国標準卸価格表!AC45="","",ROUND(IF(入力!$N$39=1,ユーザー別卸価格表!AC45/(100-入力!$N$47)%,ユーザー別卸価格表!AC45+入力!$P$47),-入力!$N$42)*(入力!$I$35+1))</f>
        <v>25190.000000000004</v>
      </c>
      <c r="AD45" s="123" t="str">
        <f>IF(全国標準卸価格表!AD45="","",全国標準卸価格表!AD45)</f>
        <v/>
      </c>
      <c r="AE45" s="228" t="str">
        <f>IF(全国標準卸価格表!AE45="","",全国標準卸価格表!AE45)</f>
        <v/>
      </c>
      <c r="AF45" s="77"/>
      <c r="AG45" s="86"/>
      <c r="AH45" s="99"/>
      <c r="AI45" s="99"/>
      <c r="AJ45" s="99"/>
      <c r="AK45" s="99"/>
      <c r="AL45" s="99"/>
      <c r="AM45" s="173"/>
      <c r="AN45" s="77"/>
      <c r="AO45" s="77"/>
      <c r="AP45" s="77"/>
      <c r="AQ45" s="35"/>
      <c r="AR45" s="35"/>
      <c r="AS45" s="77"/>
    </row>
    <row r="46" spans="1:45" ht="26.1" customHeight="1">
      <c r="A46" s="221" t="str">
        <f>IF(全国標準卸価格表!A46="","",全国標準卸価格表!A46)</f>
        <v/>
      </c>
      <c r="B46" s="145" t="str">
        <f>IF(全国標準卸価格表!B46="","",全国標準卸価格表!B46)</f>
        <v/>
      </c>
      <c r="C46" s="101" t="str">
        <f>IF(全国標準卸価格表!C46="","",全国標準卸価格表!C46)</f>
        <v>225/60R17 99Q</v>
      </c>
      <c r="D46" s="350" t="str">
        <f>IF(全国標準卸価格表!D46="","",全国標準卸価格表!D46)</f>
        <v>05539841</v>
      </c>
      <c r="E46" s="429">
        <f>IF(全国標準卸価格表!E46="","",ROUND(IF(入力!$N$39=1,ユーザー別卸価格表!E46/(100-入力!$N$45)%,ユーザー別卸価格表!E46+入力!$P$45),-入力!$N$42)*(入力!$I$35+1))</f>
        <v>44000</v>
      </c>
      <c r="F46" s="393" t="str">
        <f>IF(全国標準卸価格表!F46="","",全国標準卸価格表!F46)</f>
        <v/>
      </c>
      <c r="G46" s="119" t="str">
        <f>IF(全国標準卸価格表!G46="","",全国標準卸価格表!G46)</f>
        <v/>
      </c>
      <c r="H46" s="189" t="str">
        <f>IF(全国標準卸価格表!H46="","",全国標準卸価格表!H46)</f>
        <v>05539698</v>
      </c>
      <c r="I46" s="429">
        <f>IF(全国標準卸価格表!I46="","",ROUND(IF(入力!$N$39=1,ユーザー別卸価格表!I46/(100-入力!$N$46)%,ユーザー別卸価格表!I46+入力!$P$46),-入力!$N$42)*(入力!$I$35+1))</f>
        <v>42020</v>
      </c>
      <c r="J46" s="393" t="str">
        <f>IF(全国標準卸価格表!J46="","",全国標準卸価格表!J46)</f>
        <v/>
      </c>
      <c r="K46" s="217" t="str">
        <f>IF(全国標準卸価格表!K46="","",全国標準卸価格表!K46)</f>
        <v>★</v>
      </c>
      <c r="L46" s="49"/>
      <c r="M46" s="24"/>
      <c r="N46" s="77"/>
      <c r="O46" s="75"/>
      <c r="P46" s="75"/>
      <c r="Q46" s="75"/>
      <c r="R46" s="75"/>
      <c r="S46" s="75"/>
      <c r="T46" s="76"/>
      <c r="U46" s="70"/>
      <c r="V46" s="70"/>
      <c r="W46" s="67"/>
      <c r="X46" s="24"/>
      <c r="Y46" s="285" t="str">
        <f>IF(全国標準卸価格表!Y46="","",全国標準卸価格表!Y46)</f>
        <v/>
      </c>
      <c r="Z46" s="164" t="str">
        <f>IF(全国標準卸価格表!Z46="","",全国標準卸価格表!Z46)</f>
        <v/>
      </c>
      <c r="AA46" s="101" t="str">
        <f>IF(全国標準卸価格表!AA46="","",全国標準卸価格表!AA46)</f>
        <v>265/70R15 112Q</v>
      </c>
      <c r="AB46" s="255" t="str">
        <f>IF(全国標準卸価格表!AB46="","",全国標準卸価格表!AB46)</f>
        <v>05509360</v>
      </c>
      <c r="AC46" s="132">
        <f>IF(全国標準卸価格表!AC46="","",ROUND(IF(入力!$N$39=1,ユーザー別卸価格表!AC46/(100-入力!$N$47)%,ユーザー別卸価格表!AC46+入力!$P$47),-入力!$N$42)*(入力!$I$35+1))</f>
        <v>35310</v>
      </c>
      <c r="AD46" s="132" t="str">
        <f>IF(全国標準卸価格表!AD46="","",全国標準卸価格表!AD46)</f>
        <v/>
      </c>
      <c r="AE46" s="219" t="str">
        <f>IF(全国標準卸価格表!AE46="","",全国標準卸価格表!AE46)</f>
        <v/>
      </c>
      <c r="AF46" s="77"/>
      <c r="AG46" s="86"/>
      <c r="AH46" s="99"/>
      <c r="AI46" s="99"/>
      <c r="AJ46" s="99"/>
      <c r="AK46" s="99"/>
      <c r="AL46" s="99"/>
      <c r="AM46" s="99"/>
      <c r="AN46" s="77"/>
      <c r="AO46" s="77"/>
      <c r="AP46" s="77"/>
      <c r="AQ46" s="44"/>
      <c r="AR46" s="35"/>
      <c r="AS46" s="77"/>
    </row>
    <row r="47" spans="1:45" ht="26.1" customHeight="1">
      <c r="A47" s="223" t="str">
        <f>IF(全国標準卸価格表!A47="","",全国標準卸価格表!A47)</f>
        <v/>
      </c>
      <c r="B47" s="142">
        <f>IF(全国標準卸価格表!B47="","",全国標準卸価格表!B47)</f>
        <v>65</v>
      </c>
      <c r="C47" s="100" t="str">
        <f>IF(全国標準卸価格表!C47="","",全国標準卸価格表!C47)</f>
        <v>215/65R17 99Q</v>
      </c>
      <c r="D47" s="252" t="str">
        <f>IF(全国標準卸価格表!D47="","",全国標準卸価格表!D47)</f>
        <v/>
      </c>
      <c r="E47" s="430" t="str">
        <f>IF(全国標準卸価格表!E47="","",ROUND(IF(入力!$N$39=1,ユーザー別卸価格表!E47/(100-入力!$N$45)%,ユーザー別卸価格表!E47+入力!$P$45),-入力!$N$42)*(入力!$I$35+1))</f>
        <v/>
      </c>
      <c r="F47" s="398" t="str">
        <f>IF(全国標準卸価格表!F47="","",全国標準卸価格表!F47)</f>
        <v/>
      </c>
      <c r="G47" s="399" t="str">
        <f>IF(全国標準卸価格表!G47="","",全国標準卸価格表!G47)</f>
        <v/>
      </c>
      <c r="H47" s="188" t="str">
        <f>IF(全国標準卸価格表!H47="","",全国標準卸価格表!H47)</f>
        <v>05539699</v>
      </c>
      <c r="I47" s="430">
        <f>IF(全国標準卸価格表!I47="","",ROUND(IF(入力!$N$39=1,ユーザー別卸価格表!I47/(100-入力!$N$46)%,ユーザー別卸価格表!I47+入力!$P$46),-入力!$N$42)*(入力!$I$35+1))</f>
        <v>38280</v>
      </c>
      <c r="J47" s="398" t="str">
        <f>IF(全国標準卸価格表!J47="","",全国標準卸価格表!J47)</f>
        <v/>
      </c>
      <c r="K47" s="211" t="str">
        <f>IF(全国標準卸価格表!K47="","",全国標準卸価格表!K47)</f>
        <v/>
      </c>
      <c r="L47" s="49"/>
      <c r="M47" s="24"/>
      <c r="N47" s="77"/>
      <c r="O47" s="75"/>
      <c r="P47" s="75"/>
      <c r="Q47" s="75"/>
      <c r="R47" s="75"/>
      <c r="S47" s="75"/>
      <c r="T47" s="76"/>
      <c r="U47" s="68"/>
      <c r="V47" s="68"/>
      <c r="W47" s="68"/>
      <c r="X47" s="24"/>
      <c r="Y47" s="285" t="str">
        <f>IF(全国標準卸価格表!Y47="","",全国標準卸価格表!Y47)</f>
        <v/>
      </c>
      <c r="Z47" s="159">
        <f>IF(全国標準卸価格表!Z47="","",全国標準卸価格表!Z47)</f>
        <v>80</v>
      </c>
      <c r="AA47" s="102" t="str">
        <f>IF(全国標準卸価格表!AA47="","",全国標準卸価格表!AA47)</f>
        <v>175/80R15 90Q</v>
      </c>
      <c r="AB47" s="253" t="str">
        <f>IF(全国標準卸価格表!AB47="","",全国標準卸価格表!AB47)</f>
        <v>05509350</v>
      </c>
      <c r="AC47" s="129">
        <f>IF(全国標準卸価格表!AC47="","",ROUND(IF(入力!$N$39=1,ユーザー別卸価格表!AC47/(100-入力!$N$47)%,ユーザー別卸価格表!AC47+入力!$P$47),-入力!$N$42)*(入力!$I$35+1))</f>
        <v>20460</v>
      </c>
      <c r="AD47" s="129" t="str">
        <f>IF(全国標準卸価格表!AD47="","",全国標準卸価格表!AD47)</f>
        <v/>
      </c>
      <c r="AE47" s="218" t="str">
        <f>IF(全国標準卸価格表!AE47="","",全国標準卸価格表!AE47)</f>
        <v/>
      </c>
      <c r="AF47" s="77"/>
      <c r="AG47" s="86"/>
      <c r="AH47" s="99"/>
      <c r="AI47" s="99"/>
      <c r="AJ47" s="99"/>
      <c r="AK47" s="99"/>
      <c r="AL47" s="99"/>
      <c r="AM47" s="99"/>
      <c r="AN47" s="77"/>
      <c r="AO47" s="77"/>
      <c r="AP47" s="77"/>
      <c r="AQ47" s="35"/>
      <c r="AR47" s="44"/>
      <c r="AS47" s="77"/>
    </row>
    <row r="48" spans="1:45" ht="26.1" customHeight="1">
      <c r="A48" s="210">
        <f>IF(全国標準卸価格表!A48="","",全国標準卸価格表!A48)</f>
        <v>16</v>
      </c>
      <c r="B48" s="140">
        <f>IF(全国標準卸価格表!B48="","",全国標準卸価格表!B48)</f>
        <v>45</v>
      </c>
      <c r="C48" s="100" t="str">
        <f>IF(全国標準卸価格表!C48="","",全国標準卸価格表!C48)</f>
        <v>195/45R16 80Q</v>
      </c>
      <c r="D48" s="252" t="str">
        <f>IF(全国標準卸価格表!D48="","",全国標準卸価格表!D48)</f>
        <v>05539838</v>
      </c>
      <c r="E48" s="430">
        <f>IF(全国標準卸価格表!E48="","",ROUND(IF(入力!$N$39=1,ユーザー別卸価格表!E48/(100-入力!$N$45)%,ユーザー別卸価格表!E48+入力!$P$45),-入力!$N$42)*(入力!$I$35+1))</f>
        <v>42900</v>
      </c>
      <c r="F48" s="398" t="str">
        <f>IF(全国標準卸価格表!F48="","",全国標準卸価格表!F48)</f>
        <v/>
      </c>
      <c r="G48" s="128" t="str">
        <f>IF(全国標準卸価格表!G48="","",全国標準卸価格表!G48)</f>
        <v/>
      </c>
      <c r="H48" s="195" t="str">
        <f>IF(全国標準卸価格表!H48="","",全国標準卸価格表!H48)</f>
        <v/>
      </c>
      <c r="I48" s="430" t="str">
        <f>IF(全国標準卸価格表!I48="","",ROUND(IF(入力!$N$39=1,ユーザー別卸価格表!I48/(100-入力!$N$46)%,ユーザー別卸価格表!I48+入力!$P$46),-入力!$N$42)*(入力!$I$35+1))</f>
        <v/>
      </c>
      <c r="J48" s="398" t="str">
        <f>IF(全国標準卸価格表!J48="","",全国標準卸価格表!J48)</f>
        <v/>
      </c>
      <c r="K48" s="500" t="str">
        <f>IF(全国標準卸価格表!K48="","",全国標準卸価格表!K48)</f>
        <v/>
      </c>
      <c r="L48" s="49"/>
      <c r="M48" s="24"/>
      <c r="N48" s="77"/>
      <c r="O48" s="75"/>
      <c r="P48" s="77"/>
      <c r="Q48" s="77"/>
      <c r="R48" s="77"/>
      <c r="S48" s="77"/>
      <c r="T48" s="77"/>
      <c r="U48" s="69"/>
      <c r="V48" s="69"/>
      <c r="W48" s="69"/>
      <c r="X48" s="24"/>
      <c r="Y48" s="285"/>
      <c r="Z48" s="380"/>
      <c r="AA48" s="103" t="str">
        <f>IF(全国標準卸価格表!AA48="","",全国標準卸価格表!AA48)</f>
        <v>195/80R15 96Q</v>
      </c>
      <c r="AB48" s="254" t="str">
        <f>IF(全国標準卸価格表!AB48="","",全国標準卸価格表!AB48)</f>
        <v>05509351</v>
      </c>
      <c r="AC48" s="131">
        <f>IF(全国標準卸価格表!AC48="","",ROUND(IF(入力!$N$39=1,ユーザー別卸価格表!AC48/(100-入力!$N$47)%,ユーザー別卸価格表!AC48+入力!$P$47),-入力!$N$42)*(入力!$I$35+1))</f>
        <v>24860.000000000004</v>
      </c>
      <c r="AD48" s="131" t="str">
        <f>IF(全国標準卸価格表!AD48="","",全国標準卸価格表!AD48)</f>
        <v/>
      </c>
      <c r="AE48" s="216" t="str">
        <f>IF(全国標準卸価格表!AE48="","",全国標準卸価格表!AE48)</f>
        <v/>
      </c>
      <c r="AF48" s="77"/>
      <c r="AG48" s="86"/>
      <c r="AH48" s="99"/>
      <c r="AI48" s="99"/>
      <c r="AJ48" s="99"/>
      <c r="AK48" s="99"/>
      <c r="AL48" s="99"/>
      <c r="AM48" s="99"/>
      <c r="AN48" s="77"/>
      <c r="AO48" s="77"/>
      <c r="AP48" s="35"/>
      <c r="AQ48" s="35"/>
      <c r="AR48" s="77"/>
      <c r="AS48" s="77"/>
    </row>
    <row r="49" spans="1:45" ht="26.1" customHeight="1">
      <c r="A49" s="215" t="str">
        <f>IF(全国標準卸価格表!A49="","",全国標準卸価格表!A49)</f>
        <v/>
      </c>
      <c r="B49" s="141">
        <f>IF(全国標準卸価格表!B49="","",全国標準卸価格表!B49)</f>
        <v>50</v>
      </c>
      <c r="C49" s="103" t="str">
        <f>IF(全国標準卸価格表!C49="","",全国標準卸価格表!C49)</f>
        <v>195/50R16 84Q</v>
      </c>
      <c r="D49" s="257" t="str">
        <f>IF(全国標準卸価格表!D49="","",全国標準卸価格表!D49)</f>
        <v>05539837</v>
      </c>
      <c r="E49" s="424">
        <f>IF(全国標準卸価格表!E49="","",ROUND(IF(入力!$N$39=1,ユーザー別卸価格表!E49/(100-入力!$N$45)%,ユーザー別卸価格表!E49+入力!$P$45),-入力!$N$42)*(入力!$I$35+1))</f>
        <v>45210.000000000007</v>
      </c>
      <c r="F49" s="354" t="str">
        <f>IF(全国標準卸価格表!F49="","",全国標準卸価格表!F49)</f>
        <v/>
      </c>
      <c r="G49" s="117" t="str">
        <f>IF(全国標準卸価格表!G49="","",全国標準卸価格表!G49)</f>
        <v/>
      </c>
      <c r="H49" s="188" t="str">
        <f>IF(全国標準卸価格表!H49="","",全国標準卸価格表!H49)</f>
        <v/>
      </c>
      <c r="I49" s="424" t="str">
        <f>IF(全国標準卸価格表!I49="","",ROUND(IF(入力!$N$39=1,ユーザー別卸価格表!I49/(100-入力!$N$46)%,ユーザー別卸価格表!I49+入力!$P$46),-入力!$N$42)*(入力!$I$35+1))</f>
        <v/>
      </c>
      <c r="J49" s="354" t="str">
        <f>IF(全国標準卸価格表!J49="","",全国標準卸価格表!J49)</f>
        <v/>
      </c>
      <c r="K49" s="213" t="str">
        <f>IF(全国標準卸価格表!K49="","",全国標準卸価格表!K49)</f>
        <v/>
      </c>
      <c r="L49" s="49"/>
      <c r="M49" s="24"/>
      <c r="N49" s="77"/>
      <c r="O49" s="75"/>
      <c r="P49" s="77"/>
      <c r="Q49" s="77"/>
      <c r="R49" s="77"/>
      <c r="S49" s="77"/>
      <c r="T49" s="77"/>
      <c r="U49" s="65"/>
      <c r="V49" s="65"/>
      <c r="W49" s="65"/>
      <c r="X49" s="24"/>
      <c r="Y49" s="285" t="str">
        <f>IF(全国標準卸価格表!Y49="","",全国標準卸価格表!Y49)</f>
        <v/>
      </c>
      <c r="Z49" s="163" t="str">
        <f>IF(全国標準卸価格表!Z49="","",全国標準卸価格表!Z49)</f>
        <v/>
      </c>
      <c r="AA49" s="103" t="str">
        <f>IF(全国標準卸価格表!AA49="","",全国標準卸価格表!AA49)</f>
        <v>215/80R15 102Q</v>
      </c>
      <c r="AB49" s="254" t="str">
        <f>IF(全国標準卸価格表!AB49="","",全国標準卸価格表!AB49)</f>
        <v>05509352</v>
      </c>
      <c r="AC49" s="131">
        <f>IF(全国標準卸価格表!AC49="","",ROUND(IF(入力!$N$39=1,ユーザー別卸価格表!AC49/(100-入力!$N$47)%,ユーザー別卸価格表!AC49+入力!$P$47),-入力!$N$42)*(入力!$I$35+1))</f>
        <v>28710.000000000004</v>
      </c>
      <c r="AD49" s="131" t="str">
        <f>IF(全国標準卸価格表!AD49="","",全国標準卸価格表!AD49)</f>
        <v/>
      </c>
      <c r="AE49" s="216" t="str">
        <f>IF(全国標準卸価格表!AE49="","",全国標準卸価格表!AE49)</f>
        <v/>
      </c>
      <c r="AF49" s="21"/>
      <c r="AG49" s="99"/>
      <c r="AH49" s="99"/>
      <c r="AI49" s="99"/>
      <c r="AJ49" s="99"/>
      <c r="AK49" s="99"/>
      <c r="AL49" s="99"/>
      <c r="AM49" s="99"/>
      <c r="AN49" s="77"/>
      <c r="AO49" s="77"/>
      <c r="AP49" s="35"/>
      <c r="AQ49" s="44"/>
      <c r="AR49" s="77"/>
      <c r="AS49" s="77"/>
    </row>
    <row r="50" spans="1:45" ht="26.1" customHeight="1" thickBot="1">
      <c r="A50" s="215" t="str">
        <f>IF(全国標準卸価格表!A50="","",全国標準卸価格表!A50)</f>
        <v/>
      </c>
      <c r="B50" s="142">
        <f>IF(全国標準卸価格表!B50="","",全国標準卸価格表!B50)</f>
        <v>55</v>
      </c>
      <c r="C50" s="102" t="str">
        <f>IF(全国標準卸価格表!C50="","",全国標準卸価格表!C50)</f>
        <v>185/55R16 83Q</v>
      </c>
      <c r="D50" s="391" t="str">
        <f>IF(全国標準卸価格表!D50="","",全国標準卸価格表!D50)</f>
        <v>05539834</v>
      </c>
      <c r="E50" s="427">
        <f>IF(全国標準卸価格表!E50="","",ROUND(IF(入力!$N$39=1,ユーザー別卸価格表!E50/(100-入力!$N$45)%,ユーザー別卸価格表!E50+入力!$P$45),-入力!$N$42)*(入力!$I$35+1))</f>
        <v>42020</v>
      </c>
      <c r="F50" s="394" t="str">
        <f>IF(全国標準卸価格表!F50="","",全国標準卸価格表!F50)</f>
        <v/>
      </c>
      <c r="G50" s="113" t="str">
        <f>IF(全国標準卸価格表!G50="","",全国標準卸価格表!G50)</f>
        <v/>
      </c>
      <c r="H50" s="390" t="str">
        <f>IF(全国標準卸価格表!H50="","",全国標準卸価格表!H50)</f>
        <v>05539682</v>
      </c>
      <c r="I50" s="427">
        <f>IF(全国標準卸価格表!I50="","",ROUND(IF(入力!$N$39=1,ユーザー別卸価格表!I50/(100-入力!$N$46)%,ユーザー別卸価格表!I50+入力!$P$46),-入力!$N$42)*(入力!$I$35+1))</f>
        <v>40920</v>
      </c>
      <c r="J50" s="394" t="str">
        <f>IF(全国標準卸価格表!J50="","",全国標準卸価格表!J50)</f>
        <v/>
      </c>
      <c r="K50" s="214" t="str">
        <f>IF(全国標準卸価格表!K50="","",全国標準卸価格表!K50)</f>
        <v>★</v>
      </c>
      <c r="L50" s="41"/>
      <c r="M50" s="24"/>
      <c r="N50" s="77"/>
      <c r="O50" s="75"/>
      <c r="P50" s="77"/>
      <c r="Q50" s="77"/>
      <c r="R50" s="77"/>
      <c r="S50" s="77"/>
      <c r="T50" s="77"/>
      <c r="U50" s="65"/>
      <c r="V50" s="65"/>
      <c r="W50" s="65"/>
      <c r="X50" s="24"/>
      <c r="Y50" s="286" t="str">
        <f>IF(全国標準卸価格表!Y50="","",全国標準卸価格表!Y50)</f>
        <v/>
      </c>
      <c r="Z50" s="287" t="str">
        <f>IF(全国標準卸価格表!Z50="","",全国標準卸価格表!Z50)</f>
        <v/>
      </c>
      <c r="AA50" s="250" t="str">
        <f>IF(全国標準卸価格表!AA50="","",全国標準卸価格表!AA50)</f>
        <v>225/80R15 105Q</v>
      </c>
      <c r="AB50" s="259" t="str">
        <f>IF(全国標準卸価格表!AB50="","",全国標準卸価格表!AB50)</f>
        <v>05509354</v>
      </c>
      <c r="AC50" s="231">
        <f>IF(全国標準卸価格表!AC50="","",ROUND(IF(入力!$N$39=1,ユーザー別卸価格表!AC50/(100-入力!$N$47)%,ユーザー別卸価格表!AC50+入力!$P$47),-入力!$N$42)*(入力!$I$35+1))</f>
        <v>29700.000000000004</v>
      </c>
      <c r="AD50" s="231" t="str">
        <f>IF(全国標準卸価格表!AD50="","",全国標準卸価格表!AD50)</f>
        <v/>
      </c>
      <c r="AE50" s="238" t="str">
        <f>IF(全国標準卸価格表!AE50="","",全国標準卸価格表!AE50)</f>
        <v/>
      </c>
      <c r="AF50" s="21"/>
      <c r="AG50" s="99"/>
      <c r="AH50" s="99"/>
      <c r="AI50" s="99"/>
      <c r="AJ50" s="99"/>
      <c r="AK50" s="99"/>
      <c r="AL50" s="99"/>
      <c r="AM50" s="99"/>
      <c r="AN50" s="77"/>
      <c r="AO50" s="77"/>
      <c r="AP50" s="35"/>
      <c r="AQ50" s="35"/>
      <c r="AR50" s="77"/>
      <c r="AS50" s="77"/>
    </row>
    <row r="51" spans="1:45" ht="26.1" customHeight="1">
      <c r="A51" s="215" t="str">
        <f>IF(全国標準卸価格表!A51="","",全国標準卸価格表!A51)</f>
        <v/>
      </c>
      <c r="B51" s="144" t="str">
        <f>IF(全国標準卸価格表!B51="","",全国標準卸価格表!B51)</f>
        <v/>
      </c>
      <c r="C51" s="103" t="str">
        <f>IF(全国標準卸価格表!C51="","",全国標準卸価格表!C51)</f>
        <v>195/55R16 87Q</v>
      </c>
      <c r="D51" s="257" t="str">
        <f>IF(全国標準卸価格表!D51="","",全国標準卸価格表!D51)</f>
        <v>05539835</v>
      </c>
      <c r="E51" s="424">
        <f>IF(全国標準卸価格表!E51="","",ROUND(IF(入力!$N$39=1,ユーザー別卸価格表!E51/(100-入力!$N$45)%,ユーザー別卸価格表!E51+入力!$P$45),-入力!$N$42)*(入力!$I$35+1))</f>
        <v>45100.000000000007</v>
      </c>
      <c r="F51" s="354" t="str">
        <f>IF(全国標準卸価格表!F51="","",全国標準卸価格表!F51)</f>
        <v/>
      </c>
      <c r="G51" s="395" t="str">
        <f>IF(全国標準卸価格表!G51="","",全国標準卸価格表!G51)</f>
        <v/>
      </c>
      <c r="H51" s="188" t="str">
        <f>IF(全国標準卸価格表!H51="","",全国標準卸価格表!H51)</f>
        <v/>
      </c>
      <c r="I51" s="496" t="str">
        <f>IF(全国標準卸価格表!I51="","",ROUND(IF(入力!$N$39=1,ユーザー別卸価格表!I51/(100-入力!$N$46)%,ユーザー別卸価格表!I51+入力!$P$46),-入力!$N$42)*(入力!$I$35+1))</f>
        <v/>
      </c>
      <c r="J51" s="96" t="str">
        <f>IF(全国標準卸価格表!J51="","",全国標準卸価格表!J51)</f>
        <v/>
      </c>
      <c r="K51" s="403" t="str">
        <f>IF(全国標準卸価格表!K51="","",全国標準卸価格表!K51)</f>
        <v/>
      </c>
      <c r="L51" s="77"/>
      <c r="M51" s="24"/>
      <c r="N51" s="77"/>
      <c r="O51" s="77"/>
      <c r="P51" s="77"/>
      <c r="Q51" s="77"/>
      <c r="R51" s="77"/>
      <c r="S51" s="77"/>
      <c r="T51" s="77"/>
      <c r="U51" s="65"/>
      <c r="V51" s="65"/>
      <c r="W51" s="65"/>
      <c r="X51" s="24"/>
      <c r="Y51" s="542"/>
      <c r="Z51" s="163"/>
      <c r="AA51" s="111"/>
      <c r="AB51" s="120"/>
      <c r="AC51" s="131"/>
      <c r="AD51" s="131"/>
      <c r="AE51" s="173" t="s">
        <v>426</v>
      </c>
      <c r="AF51" s="21"/>
      <c r="AG51" s="99"/>
      <c r="AH51" s="99"/>
      <c r="AI51" s="99"/>
      <c r="AJ51" s="99"/>
      <c r="AK51" s="99"/>
      <c r="AL51" s="99"/>
      <c r="AM51" s="99"/>
      <c r="AN51" s="77"/>
      <c r="AO51" s="77"/>
      <c r="AP51" s="35"/>
      <c r="AQ51" s="35"/>
      <c r="AR51" s="77"/>
      <c r="AS51" s="77"/>
    </row>
    <row r="52" spans="1:45" ht="26.1" customHeight="1" thickBot="1">
      <c r="A52" s="215" t="str">
        <f>IF(全国標準卸価格表!A52="","",全国標準卸価格表!A52)</f>
        <v/>
      </c>
      <c r="B52" s="144" t="str">
        <f>IF(全国標準卸価格表!B52="","",全国標準卸価格表!B52)</f>
        <v/>
      </c>
      <c r="C52" s="103" t="str">
        <f>IF(全国標準卸価格表!C52="","",全国標準卸価格表!C52)</f>
        <v>205/55R16 91Q</v>
      </c>
      <c r="D52" s="257" t="str">
        <f>IF(全国標準卸価格表!D52="","",全国標準卸価格表!D52)</f>
        <v>05539836</v>
      </c>
      <c r="E52" s="424">
        <f>IF(全国標準卸価格表!E52="","",ROUND(IF(入力!$N$39=1,ユーザー別卸価格表!E52/(100-入力!$N$45)%,ユーザー別卸価格表!E52+入力!$P$45),-入力!$N$42)*(入力!$I$35+1))</f>
        <v>47960.000000000007</v>
      </c>
      <c r="F52" s="354" t="str">
        <f>IF(全国標準卸価格表!F52="","",全国標準卸価格表!F52)</f>
        <v/>
      </c>
      <c r="G52" s="395" t="str">
        <f>IF(全国標準卸価格表!G52="","",全国標準卸価格表!G52)</f>
        <v/>
      </c>
      <c r="H52" s="188" t="str">
        <f>IF(全国標準卸価格表!H52="","",全国標準卸価格表!H52)</f>
        <v>05539686</v>
      </c>
      <c r="I52" s="424">
        <f>IF(全国標準卸価格表!I52="","",ROUND(IF(入力!$N$39=1,ユーザー別卸価格表!I52/(100-入力!$N$46)%,ユーザー別卸価格表!I52+入力!$P$46),-入力!$N$42)*(入力!$I$35+1))</f>
        <v>46750.000000000007</v>
      </c>
      <c r="J52" s="354" t="str">
        <f>IF(全国標準卸価格表!J52="","",全国標準卸価格表!J52)</f>
        <v/>
      </c>
      <c r="K52" s="213" t="str">
        <f>IF(全国標準卸価格表!K52="","",全国標準卸価格表!K52)</f>
        <v>★</v>
      </c>
      <c r="L52" s="77"/>
      <c r="M52" s="24"/>
      <c r="N52" s="77"/>
      <c r="O52" s="77"/>
      <c r="P52" s="77"/>
      <c r="Q52" s="77"/>
      <c r="R52" s="77"/>
      <c r="S52" s="77"/>
      <c r="T52" s="77"/>
      <c r="U52" s="65"/>
      <c r="V52" s="65"/>
      <c r="W52" s="65"/>
      <c r="X52" s="24"/>
      <c r="Y52" s="86"/>
      <c r="Z52" s="163"/>
      <c r="AA52" s="111"/>
      <c r="AB52" s="120"/>
      <c r="AC52" s="131"/>
      <c r="AD52" s="131"/>
      <c r="AE52" s="172"/>
      <c r="AF52" s="77"/>
      <c r="AG52" s="77"/>
      <c r="AH52" s="77"/>
      <c r="AI52" s="77"/>
      <c r="AJ52" s="77"/>
      <c r="AK52" s="77"/>
      <c r="AL52" s="77"/>
      <c r="AM52" s="77"/>
      <c r="AN52" s="77"/>
      <c r="AO52" s="77"/>
      <c r="AP52" s="35"/>
      <c r="AQ52" s="35"/>
      <c r="AR52" s="77"/>
      <c r="AS52" s="77"/>
    </row>
    <row r="53" spans="1:45" ht="26.1" customHeight="1">
      <c r="A53" s="215" t="str">
        <f>IF(全国標準卸価格表!A53="","",全国標準卸価格表!A53)</f>
        <v/>
      </c>
      <c r="B53" s="144" t="str">
        <f>IF(全国標準卸価格表!B53="","",全国標準卸価格表!B53)</f>
        <v/>
      </c>
      <c r="C53" s="101" t="str">
        <f>IF(全国標準卸価格表!C53="","",全国標準卸価格表!C53)</f>
        <v>215/55R16 93Q</v>
      </c>
      <c r="D53" s="350" t="str">
        <f>IF(全国標準卸価格表!D53="","",全国標準卸価格表!D53)</f>
        <v/>
      </c>
      <c r="E53" s="429" t="str">
        <f>IF(全国標準卸価格表!E53="","",ROUND(IF(入力!$N$39=1,ユーザー別卸価格表!E53/(100-入力!$N$45)%,ユーザー別卸価格表!E53+入力!$P$45),-入力!$N$42)*(入力!$I$35+1))</f>
        <v/>
      </c>
      <c r="F53" s="393" t="str">
        <f>IF(全国標準卸価格表!F53="","",全国標準卸価格表!F53)</f>
        <v/>
      </c>
      <c r="G53" s="396" t="str">
        <f>IF(全国標準卸価格表!G53="","",全国標準卸価格表!G53)</f>
        <v/>
      </c>
      <c r="H53" s="189" t="str">
        <f>IF(全国標準卸価格表!H53="","",全国標準卸価格表!H53)</f>
        <v>05539688</v>
      </c>
      <c r="I53" s="425">
        <f>IF(全国標準卸価格表!I53="","",ROUND(IF(入力!$N$39=1,ユーザー別卸価格表!I53/(100-入力!$N$46)%,ユーザー別卸価格表!I53+入力!$P$46),-入力!$N$42)*(入力!$I$35+1))</f>
        <v>49390.000000000007</v>
      </c>
      <c r="J53" s="133" t="str">
        <f>IF(全国標準卸価格表!J53="","",全国標準卸価格表!J53)</f>
        <v/>
      </c>
      <c r="K53" s="405" t="str">
        <f>IF(全国標準卸価格表!K53="","",全国標準卸価格表!K53)</f>
        <v/>
      </c>
      <c r="L53" s="77"/>
      <c r="M53" s="24"/>
      <c r="N53" s="77"/>
      <c r="O53" s="77"/>
      <c r="P53" s="77"/>
      <c r="Q53" s="77"/>
      <c r="R53" s="77"/>
      <c r="S53" s="77"/>
      <c r="T53" s="77"/>
      <c r="U53" s="65"/>
      <c r="V53" s="65"/>
      <c r="W53" s="65"/>
      <c r="Y53" s="269" t="s">
        <v>432</v>
      </c>
      <c r="Z53" s="270"/>
      <c r="AA53" s="484"/>
      <c r="AB53" s="459" t="s">
        <v>433</v>
      </c>
      <c r="AC53" s="459"/>
      <c r="AD53" s="459"/>
      <c r="AE53" s="260" t="s">
        <v>434</v>
      </c>
      <c r="AF53" s="77"/>
      <c r="AG53" s="269" t="s">
        <v>435</v>
      </c>
      <c r="AH53" s="270"/>
      <c r="AI53" s="270"/>
      <c r="AJ53" s="509" t="s">
        <v>436</v>
      </c>
      <c r="AK53" s="320"/>
      <c r="AL53" s="320"/>
      <c r="AM53" s="260" t="s">
        <v>437</v>
      </c>
      <c r="AN53" s="77"/>
      <c r="AO53" s="77"/>
      <c r="AP53" s="35"/>
      <c r="AQ53" s="35"/>
      <c r="AR53" s="77"/>
      <c r="AS53" s="77"/>
    </row>
    <row r="54" spans="1:45" ht="26.1" customHeight="1" thickBot="1">
      <c r="A54" s="222" t="str">
        <f>IF(全国標準卸価格表!A54="","",全国標準卸価格表!A54)</f>
        <v/>
      </c>
      <c r="B54" s="142">
        <f>IF(全国標準卸価格表!B54="","",全国標準卸価格表!B54)</f>
        <v>60</v>
      </c>
      <c r="C54" s="102" t="str">
        <f>IF(全国標準卸価格表!C54="","",全国標準卸価格表!C54)</f>
        <v>175/60R16 82Q</v>
      </c>
      <c r="D54" s="351" t="str">
        <f>IF(全国標準卸価格表!D54="","",全国標準卸価格表!D54)</f>
        <v>05539829</v>
      </c>
      <c r="E54" s="427">
        <f>IF(全国標準卸価格表!E54="","",ROUND(IF(入力!$N$39=1,ユーザー別卸価格表!E54/(100-入力!$N$45)%,ユーザー別卸価格表!E54+入力!$P$45),-入力!$N$42)*(入力!$I$35+1))</f>
        <v>33990</v>
      </c>
      <c r="F54" s="394" t="str">
        <f>IF(全国標準卸価格表!F54="","",全国標準卸価格表!F54)</f>
        <v/>
      </c>
      <c r="G54" s="113" t="str">
        <f>IF(全国標準卸価格表!G54="","",全国標準卸価格表!G54)</f>
        <v/>
      </c>
      <c r="H54" s="197" t="str">
        <f>IF(全国標準卸価格表!H54="","",全国標準卸価格表!H54)</f>
        <v>05539670</v>
      </c>
      <c r="I54" s="427">
        <f>IF(全国標準卸価格表!I54="","",ROUND(IF(入力!$N$39=1,ユーザー別卸価格表!I54/(100-入力!$N$46)%,ユーザー別卸価格表!I54+入力!$P$46),-入力!$N$42)*(入力!$I$35+1))</f>
        <v>32890</v>
      </c>
      <c r="J54" s="394" t="str">
        <f>IF(全国標準卸価格表!J54="","",全国標準卸価格表!J54)</f>
        <v/>
      </c>
      <c r="K54" s="214" t="str">
        <f>IF(全国標準卸価格表!K54="","",全国標準卸価格表!K54)</f>
        <v>★</v>
      </c>
      <c r="L54" s="77"/>
      <c r="M54" s="24"/>
      <c r="N54" s="77"/>
      <c r="O54" s="77"/>
      <c r="P54" s="77"/>
      <c r="Q54" s="77"/>
      <c r="R54" s="77"/>
      <c r="S54" s="77"/>
      <c r="T54" s="77"/>
      <c r="U54" s="65"/>
      <c r="V54" s="65"/>
      <c r="W54" s="65"/>
      <c r="Y54" s="336"/>
      <c r="Z54" s="150"/>
      <c r="AA54" s="239" t="s">
        <v>84</v>
      </c>
      <c r="AB54" s="251" t="s">
        <v>85</v>
      </c>
      <c r="AC54" s="71" t="s">
        <v>86</v>
      </c>
      <c r="AD54" s="71"/>
      <c r="AE54" s="330"/>
      <c r="AF54" s="77"/>
      <c r="AG54" s="344"/>
      <c r="AH54" s="345"/>
      <c r="AI54" s="239" t="s">
        <v>84</v>
      </c>
      <c r="AJ54" s="251" t="s">
        <v>85</v>
      </c>
      <c r="AK54" s="239" t="s">
        <v>86</v>
      </c>
      <c r="AL54" s="337"/>
      <c r="AM54" s="346"/>
      <c r="AN54" s="77"/>
      <c r="AO54" s="77"/>
      <c r="AP54" s="35"/>
      <c r="AQ54" s="35"/>
      <c r="AR54" s="35"/>
      <c r="AS54" s="77"/>
    </row>
    <row r="55" spans="1:45" ht="26.1" customHeight="1" thickBot="1">
      <c r="A55" s="221" t="str">
        <f>IF(全国標準卸価格表!A55="","",全国標準卸価格表!A55)</f>
        <v/>
      </c>
      <c r="B55" s="144" t="str">
        <f>IF(全国標準卸価格表!B55="","",全国標準卸価格表!B55)</f>
        <v/>
      </c>
      <c r="C55" s="103" t="str">
        <f>IF(全国標準卸価格表!C55="","",全国標準卸価格表!C55)</f>
        <v>185/60R16 86Q</v>
      </c>
      <c r="D55" s="257" t="str">
        <f>IF(全国標準卸価格表!D55="","",全国標準卸価格表!D55)</f>
        <v>05539830</v>
      </c>
      <c r="E55" s="424">
        <f>IF(全国標準卸価格表!E55="","",ROUND(IF(入力!$N$39=1,ユーザー別卸価格表!E55/(100-入力!$N$45)%,ユーザー別卸価格表!E55+入力!$P$45),-入力!$N$42)*(入力!$I$35+1))</f>
        <v>36080</v>
      </c>
      <c r="F55" s="354" t="str">
        <f>IF(全国標準卸価格表!F55="","",全国標準卸価格表!F55)</f>
        <v/>
      </c>
      <c r="G55" s="137" t="str">
        <f>IF(全国標準卸価格表!G55="","",全国標準卸価格表!G55)</f>
        <v/>
      </c>
      <c r="H55" s="188" t="str">
        <f>IF(全国標準卸価格表!H55="","",全国標準卸価格表!H55)</f>
        <v/>
      </c>
      <c r="I55" s="424" t="str">
        <f>IF(全国標準卸価格表!I55="","",ROUND(IF(入力!$N$39=1,ユーザー別卸価格表!I55/(100-入力!$N$46)%,ユーザー別卸価格表!I55+入力!$P$46),-入力!$N$42)*(入力!$I$35+1))</f>
        <v/>
      </c>
      <c r="J55" s="354" t="str">
        <f>IF(全国標準卸価格表!J55="","",全国標準卸価格表!J55)</f>
        <v/>
      </c>
      <c r="K55" s="225" t="str">
        <f>IF(全国標準卸価格表!K55="","",全国標準卸価格表!K55)</f>
        <v/>
      </c>
      <c r="L55" s="77"/>
      <c r="M55" s="64" t="s">
        <v>526</v>
      </c>
      <c r="N55" s="77"/>
      <c r="O55" s="77"/>
      <c r="P55" s="77"/>
      <c r="Q55" s="77"/>
      <c r="R55" s="77"/>
      <c r="S55" s="77"/>
      <c r="T55" s="77"/>
      <c r="U55" s="65"/>
      <c r="V55" s="65"/>
      <c r="W55" s="65"/>
      <c r="Y55" s="339">
        <f>IF(全国標準卸価格表!Y55="","",全国標準卸価格表!Y55)</f>
        <v>17.5</v>
      </c>
      <c r="Z55" s="343">
        <f>IF(全国標準卸価格表!Z55="","",全国標準卸価格表!Z55)</f>
        <v>60</v>
      </c>
      <c r="AA55" s="335" t="str">
        <f>IF(全国標準卸価格表!AA55="","",全国標準卸価格表!AA55)</f>
        <v>205/60R17.5 111/109L</v>
      </c>
      <c r="AB55" s="349" t="str">
        <f>IF(全国標準卸価格表!AB55="","",全国標準卸価格表!AB55)</f>
        <v>10B09080</v>
      </c>
      <c r="AC55" s="342">
        <f>IF(全国標準卸価格表!AC55="","",ROUND(IF(入力!$N$39=1,ユーザー別卸価格表!AC55/(100-入力!$N$50)%,ユーザー別卸価格表!AC55+入力!$P$50),-入力!$N$42)*(入力!$I$35+1))</f>
        <v>41030</v>
      </c>
      <c r="AD55" s="341"/>
      <c r="AE55" s="490" t="str">
        <f>IF(全国標準卸価格表!AE55="","",ROUND(IF(入力!$N$39=1,ユーザー別卸価格表!AE55/(100-入力!$N$50)%,ユーザー別卸価格表!AE55+入力!$P$50),-入力!$N$42)*(入力!$I$35+1))</f>
        <v/>
      </c>
      <c r="AF55" s="39"/>
      <c r="AG55" s="522">
        <v>17.5</v>
      </c>
      <c r="AH55" s="523" t="str">
        <f>IF(全国標準卸価格表!AH55="","",全国標準卸価格表!AH55)</f>
        <v>TB</v>
      </c>
      <c r="AI55" s="524" t="str">
        <f>IF(全国標準卸価格表!AI55="","",全国標準卸価格表!AI55)</f>
        <v>225/80R17.5 123/122L</v>
      </c>
      <c r="AJ55" s="525" t="str">
        <f>IF(全国標準卸価格表!AJ55="","",全国標準卸価格表!AJ55)</f>
        <v>10809796</v>
      </c>
      <c r="AK55" s="526" t="str">
        <f>IF(地区標準卸価格表!AK55="OPEN","OPEN",ROUND(IF(入力!$N$39=1,ユーザー別卸価格表!AK55/(100-入力!$N$52)%,ユーザー別卸価格表!AK55+入力!$P$52),-入力!$N$42)*(入力!$I$35+1))</f>
        <v>OPEN</v>
      </c>
      <c r="AL55" s="533" t="str">
        <f>IF(全国標準卸価格表!AL55="","",全国標準卸価格表!AL55)</f>
        <v/>
      </c>
      <c r="AM55" s="527" t="str">
        <f>IF(全国標準卸価格表!AM55="","",全国標準卸価格表!AM55)</f>
        <v/>
      </c>
      <c r="AN55" s="77"/>
      <c r="AO55" s="77"/>
      <c r="AP55" s="35"/>
      <c r="AQ55" s="35"/>
      <c r="AR55" s="35"/>
      <c r="AS55" s="77"/>
    </row>
    <row r="56" spans="1:45" ht="26.1" customHeight="1">
      <c r="A56" s="221" t="str">
        <f>IF(全国標準卸価格表!A56="","",全国標準卸価格表!A56)</f>
        <v/>
      </c>
      <c r="B56" s="144" t="str">
        <f>IF(全国標準卸価格表!B56="","",全国標準卸価格表!B56)</f>
        <v/>
      </c>
      <c r="C56" s="103" t="str">
        <f>IF(全国標準卸価格表!C56="","",全国標準卸価格表!C56)</f>
        <v>195/60R16 89Q</v>
      </c>
      <c r="D56" s="257" t="str">
        <f>IF(全国標準卸価格表!D56="","",全国標準卸価格表!D56)</f>
        <v>05539831</v>
      </c>
      <c r="E56" s="424">
        <f>IF(全国標準卸価格表!E56="","",ROUND(IF(入力!$N$39=1,ユーザー別卸価格表!E56/(100-入力!$N$45)%,ユーザー別卸価格表!E56+入力!$P$45),-入力!$N$42)*(入力!$I$35+1))</f>
        <v>38830</v>
      </c>
      <c r="F56" s="354" t="str">
        <f>IF(全国標準卸価格表!F56="","",全国標準卸価格表!F56)</f>
        <v/>
      </c>
      <c r="G56" s="117" t="str">
        <f>IF(全国標準卸価格表!G56="","",全国標準卸価格表!G56)</f>
        <v/>
      </c>
      <c r="H56" s="188" t="str">
        <f>IF(全国標準卸価格表!H56="","",全国標準卸価格表!H56)</f>
        <v>05539674</v>
      </c>
      <c r="I56" s="424">
        <f>IF(全国標準卸価格表!I56="","",ROUND(IF(入力!$N$39=1,ユーザー別卸価格表!I56/(100-入力!$N$46)%,ユーザー別卸価格表!I56+入力!$P$46),-入力!$N$42)*(入力!$I$35+1))</f>
        <v>37290</v>
      </c>
      <c r="J56" s="354" t="str">
        <f>IF(全国標準卸価格表!J56="","",全国標準卸価格表!J56)</f>
        <v/>
      </c>
      <c r="K56" s="213" t="str">
        <f>IF(全国標準卸価格表!K56="","",全国標準卸価格表!K56)</f>
        <v>★</v>
      </c>
      <c r="L56" s="77"/>
      <c r="M56" s="64" t="s">
        <v>453</v>
      </c>
      <c r="N56" s="77"/>
      <c r="O56" s="77"/>
      <c r="P56" s="77"/>
      <c r="Q56" s="77"/>
      <c r="R56" s="77"/>
      <c r="S56" s="77"/>
      <c r="T56" s="77"/>
      <c r="U56" s="65"/>
      <c r="V56" s="65"/>
      <c r="W56" s="65"/>
      <c r="Y56" s="291" t="str">
        <f>IF(全国標準卸価格表!Y56="","",全国標準卸価格表!Y56)</f>
        <v/>
      </c>
      <c r="Z56" s="184" t="str">
        <f>IF(全国標準卸価格表!Z56="","",全国標準卸価格表!Z56)</f>
        <v/>
      </c>
      <c r="AA56" s="106" t="str">
        <f>IF(全国標準卸価格表!AA56="","",全国標準卸価格表!AA56)</f>
        <v>225/60R17.5 116/114L</v>
      </c>
      <c r="AB56" s="350" t="str">
        <f>IF(全国標準卸価格表!AB56="","",全国標準卸価格表!AB56)</f>
        <v>10B09084</v>
      </c>
      <c r="AC56" s="201">
        <f>IF(全国標準卸価格表!AC56="","",ROUND(IF(入力!$N$39=1,ユーザー別卸価格表!AC56/(100-入力!$N$50)%,ユーザー別卸価格表!AC56+入力!$P$50),-入力!$N$42)*(入力!$I$35+1))</f>
        <v>43120</v>
      </c>
      <c r="AD56" s="200"/>
      <c r="AE56" s="491" t="str">
        <f>IF(全国標準卸価格表!AE56="","",ROUND(IF(入力!$N$39=1,ユーザー別卸価格表!AE56/(100-入力!$N$50)%,ユーザー別卸価格表!AE56+入力!$P$50),-入力!$N$42)*(入力!$I$35+1))</f>
        <v/>
      </c>
      <c r="AF56" s="39"/>
      <c r="AG56" s="448"/>
      <c r="AH56" s="158"/>
      <c r="AI56" s="111"/>
      <c r="AJ56" s="379"/>
      <c r="AK56" s="93"/>
      <c r="AL56" s="170"/>
      <c r="AM56" s="173"/>
      <c r="AN56" s="77"/>
      <c r="AO56" s="77"/>
      <c r="AP56" s="35"/>
      <c r="AQ56" s="35"/>
      <c r="AR56" s="35"/>
      <c r="AS56" s="77"/>
    </row>
    <row r="57" spans="1:45" ht="26.1" customHeight="1">
      <c r="A57" s="221" t="str">
        <f>IF(全国標準卸価格表!A57="","",全国標準卸価格表!A57)</f>
        <v/>
      </c>
      <c r="B57" s="144" t="str">
        <f>IF(全国標準卸価格表!B57="","",全国標準卸価格表!B57)</f>
        <v/>
      </c>
      <c r="C57" s="103" t="s">
        <v>456</v>
      </c>
      <c r="D57" s="254" t="str">
        <f>IF(全国標準卸価格表!D57="","",全国標準卸価格表!D57)</f>
        <v>05539874</v>
      </c>
      <c r="E57" s="424">
        <f>IF(全国標準卸価格表!E57="","",ROUND(IF(入力!$N$39=1,ユーザー別卸価格表!E57/(100-入力!$N$45)%,ユーザー別卸価格表!E57+入力!$P$45),-入力!$N$42)*(入力!$I$35+1))</f>
        <v>41030</v>
      </c>
      <c r="F57" s="354" t="s">
        <v>89</v>
      </c>
      <c r="G57" s="117" t="str">
        <f>IF(全国標準卸価格表!G57="","",全国標準卸価格表!G57)</f>
        <v/>
      </c>
      <c r="H57" s="188" t="str">
        <f>IF(全国標準卸価格表!H57="","",全国標準卸価格表!H57)</f>
        <v>05539676</v>
      </c>
      <c r="I57" s="424">
        <f>IF(全国標準卸価格表!I57="","",ROUND(IF(入力!$N$39=1,ユーザー別卸価格表!I57/(100-入力!$N$46)%,ユーザー別卸価格表!I57+入力!$P$46),-入力!$N$42)*(入力!$I$35+1))</f>
        <v>38940</v>
      </c>
      <c r="J57" s="354" t="str">
        <f>IF(全国標準卸価格表!J57="","",全国標準卸価格表!J57)</f>
        <v/>
      </c>
      <c r="K57" s="213" t="str">
        <f>IF(全国標準卸価格表!K57="","",全国標準卸価格表!K57)</f>
        <v>★</v>
      </c>
      <c r="L57" s="77"/>
      <c r="M57" s="64" t="s">
        <v>459</v>
      </c>
      <c r="N57" s="77"/>
      <c r="O57" s="77"/>
      <c r="P57" s="77"/>
      <c r="Q57" s="77"/>
      <c r="R57" s="77"/>
      <c r="S57" s="77"/>
      <c r="T57" s="77"/>
      <c r="U57" s="65"/>
      <c r="V57" s="65"/>
      <c r="W57" s="65"/>
      <c r="Y57" s="291" t="str">
        <f>IF(全国標準卸価格表!Y57="","",全国標準卸価格表!Y57)</f>
        <v/>
      </c>
      <c r="Z57" s="82">
        <f>IF(全国標準卸価格表!Z57="","",全国標準卸価格表!Z57)</f>
        <v>70</v>
      </c>
      <c r="AA57" s="105" t="str">
        <f>IF(全国標準卸価格表!AA57="","",全国標準卸価格表!AA57)</f>
        <v>195/70R17.5 112/110L</v>
      </c>
      <c r="AB57" s="351" t="str">
        <f>IF(全国標準卸価格表!AB57="","",全国標準卸価格表!AB57)</f>
        <v>10B09070</v>
      </c>
      <c r="AC57" s="193">
        <f>IF(全国標準卸価格表!AC57="","",ROUND(IF(入力!$N$39=1,ユーザー別卸価格表!AC57/(100-入力!$N$50)%,ユーザー別卸価格表!AC57+入力!$P$50),-入力!$N$42)*(入力!$I$35+1))</f>
        <v>36520</v>
      </c>
      <c r="AD57" s="198"/>
      <c r="AE57" s="275" t="str">
        <f>IF(全国標準卸価格表!AE57="","",ROUND(IF(入力!$N$39=1,ユーザー別卸価格表!AE57/(100-入力!$N$50)%,ユーザー別卸価格表!AE57+入力!$P$50),-入力!$N$42)*(入力!$I$35+1))</f>
        <v/>
      </c>
      <c r="AF57" s="39"/>
      <c r="AG57" s="448"/>
      <c r="AH57" s="158"/>
      <c r="AI57" s="111"/>
      <c r="AJ57" s="379"/>
      <c r="AK57" s="93"/>
      <c r="AL57" s="170"/>
      <c r="AM57" s="173"/>
      <c r="AN57" s="77"/>
      <c r="AO57" s="77"/>
      <c r="AP57" s="35"/>
      <c r="AQ57" s="35"/>
      <c r="AR57" s="35"/>
      <c r="AS57" s="77"/>
    </row>
    <row r="58" spans="1:45" ht="26.1" customHeight="1">
      <c r="A58" s="221" t="str">
        <f>IF(全国標準卸価格表!A58="","",全国標準卸価格表!A58)</f>
        <v/>
      </c>
      <c r="B58" s="144" t="str">
        <f>IF(全国標準卸価格表!B58="","",全国標準卸価格表!B58)</f>
        <v/>
      </c>
      <c r="C58" s="103" t="str">
        <f>IF(全国標準卸価格表!C58="","",全国標準卸価格表!C58)</f>
        <v>215/60R16 95Q</v>
      </c>
      <c r="D58" s="257" t="str">
        <f>IF(全国標準卸価格表!D58="","",全国標準卸価格表!D58)</f>
        <v>05539833</v>
      </c>
      <c r="E58" s="424">
        <f>IF(全国標準卸価格表!E58="","",ROUND(IF(入力!$N$39=1,ユーザー別卸価格表!E58/(100-入力!$N$45)%,ユーザー別卸価格表!E58+入力!$P$45),-入力!$N$42)*(入力!$I$35+1))</f>
        <v>43010</v>
      </c>
      <c r="F58" s="354" t="str">
        <f>IF(全国標準卸価格表!F58="","",全国標準卸価格表!F58)</f>
        <v/>
      </c>
      <c r="G58" s="121" t="str">
        <f>IF(全国標準卸価格表!G58="","",全国標準卸価格表!G58)</f>
        <v/>
      </c>
      <c r="H58" s="188" t="str">
        <f>IF(全国標準卸価格表!H58="","",全国標準卸価格表!H58)</f>
        <v/>
      </c>
      <c r="I58" s="424" t="str">
        <f>IF(全国標準卸価格表!I58="","",ROUND(IF(入力!$N$39=1,ユーザー別卸価格表!I58/(100-入力!$N$46)%,ユーザー別卸価格表!I58+入力!$P$46),-入力!$N$42)*(入力!$I$35+1))</f>
        <v/>
      </c>
      <c r="J58" s="354" t="str">
        <f>IF(全国標準卸価格表!J58="","",全国標準卸価格表!J58)</f>
        <v/>
      </c>
      <c r="K58" s="226" t="str">
        <f>IF(全国標準卸価格表!K58="","",全国標準卸価格表!K58)</f>
        <v/>
      </c>
      <c r="L58" s="35"/>
      <c r="M58" s="64" t="s">
        <v>464</v>
      </c>
      <c r="N58" s="77"/>
      <c r="O58" s="77"/>
      <c r="P58" s="77"/>
      <c r="Q58" s="77"/>
      <c r="R58" s="77"/>
      <c r="S58" s="77"/>
      <c r="T58" s="77"/>
      <c r="U58" s="65"/>
      <c r="V58" s="65"/>
      <c r="W58" s="65"/>
      <c r="Y58" s="291" t="str">
        <f>IF(全国標準卸価格表!Y58="","",全国標準卸価格表!Y58)</f>
        <v/>
      </c>
      <c r="Z58" s="52" t="str">
        <f>IF(全国標準卸価格表!Z58="","",全国標準卸価格表!Z58)</f>
        <v/>
      </c>
      <c r="AA58" s="107" t="str">
        <f>IF(全国標準卸価格表!AA58="","",全国標準卸価格表!AA58)</f>
        <v>205/70R17.5 115/113L</v>
      </c>
      <c r="AB58" s="257" t="str">
        <f>IF(全国標準卸価格表!AB58="","",全国標準卸価格表!AB58)</f>
        <v>10B09071</v>
      </c>
      <c r="AC58" s="194">
        <f>IF(全国標準卸価格表!AC58="","",ROUND(IF(入力!$N$39=1,ユーザー別卸価格表!AC58/(100-入力!$N$50)%,ユーザー別卸価格表!AC58+入力!$P$50),-入力!$N$42)*(入力!$I$35+1))</f>
        <v>39160</v>
      </c>
      <c r="AD58" s="165"/>
      <c r="AE58" s="281" t="str">
        <f>IF(全国標準卸価格表!AE58="","",ROUND(IF(入力!$N$39=1,ユーザー別卸価格表!AE58/(100-入力!$N$50)%,ユーザー別卸価格表!AE58+入力!$P$50),-入力!$N$42)*(入力!$I$35+1))</f>
        <v/>
      </c>
      <c r="AF58" s="51"/>
      <c r="AG58" s="448"/>
      <c r="AH58" s="158"/>
      <c r="AI58" s="111"/>
      <c r="AJ58" s="379"/>
      <c r="AK58" s="93"/>
      <c r="AL58" s="170"/>
      <c r="AM58" s="173"/>
      <c r="AN58" s="77"/>
      <c r="AO58" s="77"/>
      <c r="AP58" s="35"/>
      <c r="AQ58" s="35"/>
      <c r="AR58" s="35"/>
      <c r="AS58" s="77"/>
    </row>
    <row r="59" spans="1:45" ht="26.1" customHeight="1">
      <c r="A59" s="221" t="str">
        <f>IF(全国標準卸価格表!A59="","",全国標準卸価格表!A59)</f>
        <v/>
      </c>
      <c r="B59" s="145" t="str">
        <f>IF(全国標準卸価格表!B59="","",全国標準卸価格表!B59)</f>
        <v/>
      </c>
      <c r="C59" s="101" t="str">
        <f>IF(全国標準卸価格表!C59="","",全国標準卸価格表!C59)</f>
        <v>225/60R16 98Q</v>
      </c>
      <c r="D59" s="350" t="str">
        <f>IF(全国標準卸価格表!D59="","",全国標準卸価格表!D59)</f>
        <v/>
      </c>
      <c r="E59" s="429" t="str">
        <f>IF(全国標準卸価格表!E59="","",ROUND(IF(入力!$N$39=1,ユーザー別卸価格表!E59/(100-入力!$N$45)%,ユーザー別卸価格表!E59+入力!$P$45),-入力!$N$42)*(入力!$I$35+1))</f>
        <v/>
      </c>
      <c r="F59" s="393" t="str">
        <f>IF(全国標準卸価格表!F59="","",全国標準卸価格表!F59)</f>
        <v/>
      </c>
      <c r="G59" s="396" t="str">
        <f>IF(全国標準卸価格表!G59="","",全国標準卸価格表!G59)</f>
        <v/>
      </c>
      <c r="H59" s="189" t="str">
        <f>IF(全国標準卸価格表!H59="","",全国標準卸価格表!H59)</f>
        <v>05539680</v>
      </c>
      <c r="I59" s="429">
        <f>IF(全国標準卸価格表!I59="","",ROUND(IF(入力!$N$39=1,ユーザー別卸価格表!I59/(100-入力!$N$46)%,ユーザー別卸価格表!I59+入力!$P$46),-入力!$N$42)*(入力!$I$35+1))</f>
        <v>44330</v>
      </c>
      <c r="J59" s="393" t="str">
        <f>IF(全国標準卸価格表!J59="","",全国標準卸価格表!J59)</f>
        <v/>
      </c>
      <c r="K59" s="217" t="str">
        <f>IF(全国標準卸価格表!K59="","",全国標準卸価格表!K59)</f>
        <v/>
      </c>
      <c r="L59" s="77"/>
      <c r="M59" s="64" t="s">
        <v>469</v>
      </c>
      <c r="N59" s="77"/>
      <c r="O59" s="77"/>
      <c r="P59" s="77"/>
      <c r="Q59" s="77"/>
      <c r="R59" s="77"/>
      <c r="S59" s="77"/>
      <c r="T59" s="77"/>
      <c r="U59" s="65"/>
      <c r="V59" s="65"/>
      <c r="W59" s="65"/>
      <c r="Y59" s="291" t="str">
        <f>IF(全国標準卸価格表!Y59="","",全国標準卸価格表!Y59)</f>
        <v/>
      </c>
      <c r="Z59" s="81" t="str">
        <f>IF(全国標準卸価格表!Z59="","",全国標準卸価格表!Z59)</f>
        <v/>
      </c>
      <c r="AA59" s="106" t="str">
        <f>IF(全国標準卸価格表!AA59="","",全国標準卸価格表!AA59)</f>
        <v>215/70R17.5 118/116L</v>
      </c>
      <c r="AB59" s="350" t="str">
        <f>IF(全国標準卸価格表!AB59="","",全国標準卸価格表!AB59)</f>
        <v>10B09072</v>
      </c>
      <c r="AC59" s="191">
        <f>IF(全国標準卸価格表!AC59="","",ROUND(IF(入力!$N$39=1,ユーザー別卸価格表!AC59/(100-入力!$N$50)%,ユーザー別卸価格表!AC59+入力!$P$50),-入力!$N$42)*(入力!$I$35+1))</f>
        <v>40150</v>
      </c>
      <c r="AD59" s="200"/>
      <c r="AE59" s="277" t="str">
        <f>IF(全国標準卸価格表!AE59="","",ROUND(IF(入力!$N$39=1,ユーザー別卸価格表!AE59/(100-入力!$N$50)%,ユーザー別卸価格表!AE59+入力!$P$50),-入力!$N$42)*(入力!$I$35+1))</f>
        <v/>
      </c>
      <c r="AF59" s="51"/>
      <c r="AG59" s="448"/>
      <c r="AH59" s="158"/>
      <c r="AI59" s="111"/>
      <c r="AJ59" s="379"/>
      <c r="AK59" s="93"/>
      <c r="AL59" s="170"/>
      <c r="AM59" s="173"/>
      <c r="AN59" s="77"/>
      <c r="AO59" s="77"/>
      <c r="AP59" s="77"/>
      <c r="AQ59" s="35"/>
      <c r="AR59" s="35"/>
      <c r="AS59" s="35"/>
    </row>
    <row r="60" spans="1:45" ht="26.1" customHeight="1">
      <c r="A60" s="221" t="str">
        <f>IF(全国標準卸価格表!A60="","",全国標準卸価格表!A60)</f>
        <v/>
      </c>
      <c r="B60" s="142">
        <f>IF(全国標準卸価格表!B60="","",全国標準卸価格表!B60)</f>
        <v>65</v>
      </c>
      <c r="C60" s="102" t="str">
        <f>IF(全国標準卸価格表!C60="","",全国標準卸価格表!C60)</f>
        <v>195/65R16 92Q</v>
      </c>
      <c r="D60" s="351" t="str">
        <f>IF(全国標準卸価格表!D60="","",全国標準卸価格表!D60)</f>
        <v>05539826</v>
      </c>
      <c r="E60" s="424">
        <f>IF(全国標準卸価格表!E60="","",ROUND(IF(入力!$N$39=1,ユーザー別卸価格表!E60/(100-入力!$N$45)%,ユーザー別卸価格表!E60+入力!$P$45),-入力!$N$42)*(入力!$I$35+1))</f>
        <v>34100</v>
      </c>
      <c r="F60" s="354" t="str">
        <f>IF(全国標準卸価格表!F60="","",全国標準卸価格表!F60)</f>
        <v/>
      </c>
      <c r="G60" s="121" t="str">
        <f>IF(全国標準卸価格表!G60="","",全国標準卸価格表!G60)</f>
        <v/>
      </c>
      <c r="H60" s="188" t="str">
        <f>IF(全国標準卸価格表!H60="","",全国標準卸価格表!H60)</f>
        <v>05539665</v>
      </c>
      <c r="I60" s="424">
        <f>IF(全国標準卸価格表!I60="","",ROUND(IF(入力!$N$39=1,ユーザー別卸価格表!I60/(100-入力!$N$46)%,ユーザー別卸価格表!I60+入力!$P$46),-入力!$N$42)*(入力!$I$35+1))</f>
        <v>32780</v>
      </c>
      <c r="J60" s="354" t="str">
        <f>IF(全国標準卸価格表!J60="","",全国標準卸価格表!J60)</f>
        <v/>
      </c>
      <c r="K60" s="214" t="str">
        <f>IF(全国標準卸価格表!K60="","",全国標準卸価格表!K60)</f>
        <v>★</v>
      </c>
      <c r="L60" s="77"/>
      <c r="M60" s="64" t="s">
        <v>475</v>
      </c>
      <c r="N60" s="77"/>
      <c r="O60" s="77"/>
      <c r="P60" s="77"/>
      <c r="Q60" s="77"/>
      <c r="R60" s="77"/>
      <c r="S60" s="77"/>
      <c r="T60" s="77"/>
      <c r="U60" s="65"/>
      <c r="V60" s="65"/>
      <c r="W60" s="65"/>
      <c r="Y60" s="292" t="str">
        <f>IF(全国標準卸価格表!Y60="","",全国標準卸価格表!Y60)</f>
        <v/>
      </c>
      <c r="Z60" s="81">
        <f>IF(全国標準卸価格表!Z60="","",全国標準卸価格表!Z60)</f>
        <v>80</v>
      </c>
      <c r="AA60" s="106" t="str">
        <f>IF(全国標準卸価格表!AA60="","",全国標準卸価格表!AA60)</f>
        <v>205/80R17.5 120/118L</v>
      </c>
      <c r="AB60" s="350" t="str">
        <f>IF(全国標準卸価格表!AB60="","",全国標準卸価格表!AB60)</f>
        <v>10B09024</v>
      </c>
      <c r="AC60" s="192">
        <f>IF(全国標準卸価格表!AC60="","",ROUND(IF(入力!$N$39=1,ユーザー別卸価格表!AC60/(100-入力!$N$50)%,ユーザー別卸価格表!AC60+入力!$P$50),-入力!$N$42)*(入力!$I$35+1))</f>
        <v>35860</v>
      </c>
      <c r="AD60" s="200"/>
      <c r="AE60" s="272" t="str">
        <f>IF(全国標準卸価格表!AE60="","",ROUND(IF(入力!$N$39=1,ユーザー別卸価格表!AE60/(100-入力!$N$50)%,ユーザー別卸価格表!AE60+入力!$P$50),-入力!$N$42)*(入力!$I$35+1))</f>
        <v/>
      </c>
      <c r="AF60" s="51"/>
      <c r="AG60" s="448"/>
      <c r="AH60" s="158"/>
      <c r="AI60" s="111"/>
      <c r="AJ60" s="379"/>
      <c r="AK60" s="93"/>
      <c r="AL60" s="170"/>
      <c r="AM60" s="173"/>
      <c r="AN60" s="77"/>
      <c r="AO60" s="77"/>
      <c r="AP60" s="77"/>
      <c r="AQ60" s="35"/>
      <c r="AR60" s="35"/>
      <c r="AS60" s="35"/>
    </row>
    <row r="61" spans="1:45" ht="26.1" customHeight="1">
      <c r="A61" s="227" t="str">
        <f>IF(全国標準卸価格表!A61="","",全国標準卸価格表!A61)</f>
        <v/>
      </c>
      <c r="B61" s="141" t="str">
        <f>IF(全国標準卸価格表!B61="","",全国標準卸価格表!B61)</f>
        <v/>
      </c>
      <c r="C61" s="103" t="str">
        <f>IF(全国標準卸価格表!C61="","",全国標準卸価格表!C61)</f>
        <v>205/65R16 95Q</v>
      </c>
      <c r="D61" s="257" t="str">
        <f>IF(全国標準卸価格表!D61="","",全国標準卸価格表!D61)</f>
        <v>05539827</v>
      </c>
      <c r="E61" s="424">
        <f>IF(全国標準卸価格表!E61="","",ROUND(IF(入力!$N$39=1,ユーザー別卸価格表!E61/(100-入力!$N$45)%,ユーザー別卸価格表!E61+入力!$P$45),-入力!$N$42)*(入力!$I$35+1))</f>
        <v>34210</v>
      </c>
      <c r="F61" s="354" t="str">
        <f>IF(全国標準卸価格表!F61="","",全国標準卸価格表!F61)</f>
        <v/>
      </c>
      <c r="G61" s="395" t="str">
        <f>IF(全国標準卸価格表!G61="","",全国標準卸価格表!G61)</f>
        <v/>
      </c>
      <c r="H61" s="188" t="str">
        <f>IF(全国標準卸価格表!H61="","",全国標準卸価格表!H61)</f>
        <v>05539666</v>
      </c>
      <c r="I61" s="424">
        <f>IF(全国標準卸価格表!I61="","",ROUND(IF(入力!$N$39=1,ユーザー別卸価格表!I61/(100-入力!$N$46)%,ユーザー別卸価格表!I61+入力!$P$46),-入力!$N$42)*(入力!$I$35+1))</f>
        <v>33220</v>
      </c>
      <c r="J61" s="354" t="str">
        <f>IF(全国標準卸価格表!J61="","",全国標準卸価格表!J61)</f>
        <v/>
      </c>
      <c r="K61" s="213" t="str">
        <f>IF(全国標準卸価格表!K61="","",全国標準卸価格表!K61)</f>
        <v>★</v>
      </c>
      <c r="L61" s="77"/>
      <c r="M61" s="64" t="s">
        <v>481</v>
      </c>
      <c r="N61" s="77"/>
      <c r="O61" s="77"/>
      <c r="P61" s="77"/>
      <c r="Q61" s="77"/>
      <c r="R61" s="77"/>
      <c r="S61" s="77"/>
      <c r="T61" s="77"/>
      <c r="U61" s="65"/>
      <c r="V61" s="65"/>
      <c r="W61" s="65"/>
      <c r="Y61" s="274">
        <f>IF(全国標準卸価格表!Y61="","",全国標準卸価格表!Y61)</f>
        <v>16</v>
      </c>
      <c r="Z61" s="81">
        <f>IF(全国標準卸価格表!Z61="","",全国標準卸価格表!Z61)</f>
        <v>65</v>
      </c>
      <c r="AA61" s="106" t="str">
        <f>IF(全国標準卸価格表!AA61="","",全国標準卸価格表!AA61)</f>
        <v>205/65R16 109/107L</v>
      </c>
      <c r="AB61" s="350" t="str">
        <f>IF(全国標準卸価格表!AB61="","",全国標準卸価格表!AB61)</f>
        <v>10B09044</v>
      </c>
      <c r="AC61" s="201">
        <f>IF(全国標準卸価格表!AC61="","",ROUND(IF(入力!$N$39=1,ユーザー別卸価格表!AC61/(100-入力!$N$50)%,ユーザー別卸価格表!AC61+入力!$P$50),-入力!$N$42)*(入力!$I$35+1))</f>
        <v>41030</v>
      </c>
      <c r="AD61" s="200"/>
      <c r="AE61" s="491" t="str">
        <f>IF(全国標準卸価格表!AE61="","",ROUND(IF(入力!$N$39=1,ユーザー別卸価格表!AE61/(100-入力!$N$50)%,ユーザー別卸価格表!AE61+入力!$P$50),-入力!$N$42)*(入力!$I$35+1))</f>
        <v/>
      </c>
      <c r="AF61" s="51"/>
      <c r="AG61" s="448"/>
      <c r="AH61" s="158"/>
      <c r="AI61" s="111"/>
      <c r="AJ61" s="379"/>
      <c r="AK61" s="93"/>
      <c r="AL61" s="170"/>
      <c r="AM61" s="173"/>
      <c r="AN61" s="77"/>
      <c r="AO61" s="77"/>
      <c r="AP61" s="77"/>
      <c r="AQ61" s="35"/>
      <c r="AR61" s="35"/>
      <c r="AS61" s="35"/>
    </row>
    <row r="62" spans="1:45" ht="26.1" customHeight="1" thickBot="1">
      <c r="A62" s="229" t="str">
        <f>IF(全国標準卸価格表!A62="","",全国標準卸価格表!A62)</f>
        <v/>
      </c>
      <c r="B62" s="230" t="str">
        <f>IF(全国標準卸価格表!B62="","",全国標準卸価格表!B62)</f>
        <v/>
      </c>
      <c r="C62" s="250" t="str">
        <f>IF(全国標準卸価格表!C62="","",全国標準卸価格表!C62)</f>
        <v>215/65R16 98Q</v>
      </c>
      <c r="D62" s="392" t="str">
        <f>IF(全国標準卸価格表!D62="","",全国標準卸価格表!D62)</f>
        <v>05539828</v>
      </c>
      <c r="E62" s="431">
        <f>IF(全国標準卸価格表!E62="","",ROUND(IF(入力!$N$39=1,ユーザー別卸価格表!E62/(100-入力!$N$45)%,ユーザー別卸価格表!E62+入力!$P$45),-入力!$N$42)*(入力!$I$35+1))</f>
        <v>35860</v>
      </c>
      <c r="F62" s="400" t="str">
        <f>IF(全国標準卸価格表!F62="","",全国標準卸価格表!F62)</f>
        <v/>
      </c>
      <c r="G62" s="401" t="str">
        <f>IF(全国標準卸価格表!G62="","",全国標準卸価格表!G62)</f>
        <v/>
      </c>
      <c r="H62" s="288" t="str">
        <f>IF(全国標準卸価格表!H62="","",全国標準卸価格表!H62)</f>
        <v>05539668</v>
      </c>
      <c r="I62" s="431">
        <f>IF(全国標準卸価格表!I62="","",ROUND(IF(入力!$N$39=1,ユーザー別卸価格表!I62/(100-入力!$N$46)%,ユーザー別卸価格表!I62+入力!$P$46),-入力!$N$42)*(入力!$I$35+1))</f>
        <v>34870</v>
      </c>
      <c r="J62" s="400" t="str">
        <f>IF(全国標準卸価格表!J62="","",全国標準卸価格表!J62)</f>
        <v/>
      </c>
      <c r="K62" s="326" t="str">
        <f>IF(全国標準卸価格表!K62="","",全国標準卸価格表!K62)</f>
        <v>★</v>
      </c>
      <c r="L62" s="77"/>
      <c r="M62" s="64" t="s">
        <v>487</v>
      </c>
      <c r="N62" s="77"/>
      <c r="O62" s="77"/>
      <c r="P62" s="77"/>
      <c r="Q62" s="77"/>
      <c r="R62" s="77"/>
      <c r="S62" s="77"/>
      <c r="T62" s="77"/>
      <c r="U62" s="65"/>
      <c r="V62" s="65"/>
      <c r="W62" s="65"/>
      <c r="Y62" s="222" t="str">
        <f>IF(全国標準卸価格表!Y62="","",全国標準卸価格表!Y62)</f>
        <v/>
      </c>
      <c r="Z62" s="80">
        <f>IF(全国標準卸価格表!Z62="","",全国標準卸価格表!Z62)</f>
        <v>70</v>
      </c>
      <c r="AA62" s="105" t="str">
        <f>IF(全国標準卸価格表!AA62="","",全国標準卸価格表!AA62)</f>
        <v>195/70R16 109/107L</v>
      </c>
      <c r="AB62" s="351" t="str">
        <f>IF(全国標準卸価格表!AB62="","",全国標準卸価格表!AB62)</f>
        <v>10B09064</v>
      </c>
      <c r="AC62" s="199">
        <f>IF(全国標準卸価格表!AC62="","",ROUND(IF(入力!$N$39=1,ユーザー別卸価格表!AC62/(100-入力!$N$50)%,ユーザー別卸価格表!AC62+入力!$P$50),-入力!$N$42)*(入力!$I$35+1))</f>
        <v>37070</v>
      </c>
      <c r="AD62" s="198"/>
      <c r="AE62" s="279" t="str">
        <f>IF(全国標準卸価格表!AE62="","",ROUND(IF(入力!$N$39=1,ユーザー別卸価格表!AE62/(100-入力!$N$50)%,ユーザー別卸価格表!AE62+入力!$P$50),-入力!$N$42)*(入力!$I$35+1))</f>
        <v/>
      </c>
      <c r="AF62" s="51"/>
      <c r="AG62" s="77"/>
      <c r="AH62" s="77"/>
      <c r="AI62" s="77"/>
      <c r="AJ62" s="77"/>
      <c r="AK62" s="77"/>
      <c r="AL62" s="77"/>
      <c r="AM62" s="77"/>
      <c r="AN62" s="77"/>
      <c r="AO62" s="77"/>
      <c r="AP62" s="77"/>
      <c r="AQ62" s="35"/>
      <c r="AR62" s="35"/>
      <c r="AS62" s="35"/>
    </row>
    <row r="63" spans="1:45" ht="26.1" customHeight="1">
      <c r="A63" s="450"/>
      <c r="B63" s="160"/>
      <c r="C63" s="111"/>
      <c r="D63" s="165"/>
      <c r="E63" s="424"/>
      <c r="F63" s="354"/>
      <c r="G63" s="449"/>
      <c r="H63" s="165"/>
      <c r="I63" s="424"/>
      <c r="J63" s="354"/>
      <c r="K63" s="75"/>
      <c r="L63" s="77"/>
      <c r="M63" s="65"/>
      <c r="N63" s="77"/>
      <c r="O63" s="77"/>
      <c r="P63" s="77"/>
      <c r="Q63" s="77"/>
      <c r="R63" s="77"/>
      <c r="S63" s="77"/>
      <c r="T63" s="77"/>
      <c r="U63" s="65"/>
      <c r="V63" s="65"/>
      <c r="W63" s="65"/>
      <c r="Y63" s="222" t="str">
        <f>IF(全国標準卸価格表!Y63="","",全国標準卸価格表!Y63)</f>
        <v/>
      </c>
      <c r="Z63" s="185" t="str">
        <f>IF(全国標準卸価格表!Z63="","",全国標準卸価格表!Z63)</f>
        <v/>
      </c>
      <c r="AA63" s="106" t="str">
        <f>IF(全国標準卸価格表!AA63="","",全国標準卸価格表!AA63)</f>
        <v>225/70R16 117/115L</v>
      </c>
      <c r="AB63" s="350" t="str">
        <f>IF(全国標準卸価格表!AB63="","",全国標準卸価格表!AB63)</f>
        <v>10B09065</v>
      </c>
      <c r="AC63" s="201">
        <f>IF(全国標準卸価格表!AC63="","",ROUND(IF(入力!$N$39=1,ユーザー別卸価格表!AC63/(100-入力!$N$50)%,ユーザー別卸価格表!AC63+入力!$P$50),-入力!$N$42)*(入力!$I$35+1))</f>
        <v>40370</v>
      </c>
      <c r="AD63" s="200"/>
      <c r="AE63" s="277" t="str">
        <f>IF(全国標準卸価格表!AE63="","",ROUND(IF(入力!$N$39=1,ユーザー別卸価格表!AE63/(100-入力!$N$50)%,ユーザー別卸価格表!AE63+入力!$P$50),-入力!$N$42)*(入力!$I$35+1))</f>
        <v/>
      </c>
      <c r="AF63" s="51"/>
      <c r="AG63" s="269" t="s">
        <v>492</v>
      </c>
      <c r="AH63" s="270"/>
      <c r="AI63" s="270"/>
      <c r="AJ63" s="458" t="s">
        <v>493</v>
      </c>
      <c r="AK63" s="289"/>
      <c r="AL63" s="289"/>
      <c r="AM63" s="260" t="s">
        <v>494</v>
      </c>
      <c r="AN63" s="77"/>
      <c r="AO63" s="77"/>
      <c r="AP63" s="77"/>
      <c r="AQ63" s="35"/>
      <c r="AR63" s="35"/>
      <c r="AS63" s="35"/>
    </row>
    <row r="64" spans="1:45" ht="26.1" customHeight="1" thickBot="1">
      <c r="A64" s="86"/>
      <c r="B64" s="34"/>
      <c r="C64" s="24"/>
      <c r="D64" s="112"/>
      <c r="E64" s="112"/>
      <c r="F64" s="112"/>
      <c r="G64" s="112"/>
      <c r="H64" s="112"/>
      <c r="I64" s="169"/>
      <c r="J64" s="169"/>
      <c r="K64" s="169"/>
      <c r="L64" s="77"/>
      <c r="M64" s="77"/>
      <c r="N64" s="77"/>
      <c r="O64" s="77"/>
      <c r="P64" s="77"/>
      <c r="Q64" s="77"/>
      <c r="R64" s="77"/>
      <c r="S64" s="77"/>
      <c r="T64" s="77"/>
      <c r="U64" s="65"/>
      <c r="V64" s="65"/>
      <c r="W64" s="65"/>
      <c r="Y64" s="222" t="str">
        <f>IF(全国標準卸価格表!Y64="","",全国標準卸価格表!Y64)</f>
        <v/>
      </c>
      <c r="Z64" s="80">
        <f>IF(全国標準卸価格表!Z64="","",全国標準卸価格表!Z64)</f>
        <v>75</v>
      </c>
      <c r="AA64" s="108" t="str">
        <f>IF(全国標準卸価格表!AA64="","",全国標準卸価格表!AA64)</f>
        <v>225/75R16 118/116L</v>
      </c>
      <c r="AB64" s="352" t="str">
        <f>IF(全国標準卸価格表!AB64="","",全国標準卸価格表!AB64)</f>
        <v>10B09041</v>
      </c>
      <c r="AC64" s="205">
        <f>IF(全国標準卸価格表!AC64="","",ROUND(IF(入力!$N$39=1,ユーザー別卸価格表!AC64/(100-入力!$N$50)%,ユーザー別卸価格表!AC64+入力!$P$50),-入力!$N$42)*(入力!$I$35+1))</f>
        <v>39820</v>
      </c>
      <c r="AD64" s="168"/>
      <c r="AE64" s="492" t="str">
        <f>IF(全国標準卸価格表!AE64="","",ROUND(IF(入力!$N$39=1,ユーザー別卸価格表!AE64/(100-入力!$N$50)%,ユーザー別卸価格表!AE64+入力!$P$50),-入力!$N$42)*(入力!$I$35+1))</f>
        <v/>
      </c>
      <c r="AF64" s="51"/>
      <c r="AG64" s="338"/>
      <c r="AH64" s="21"/>
      <c r="AI64" s="239" t="s">
        <v>84</v>
      </c>
      <c r="AJ64" s="251" t="s">
        <v>85</v>
      </c>
      <c r="AK64" s="239" t="s">
        <v>86</v>
      </c>
      <c r="AL64" s="337"/>
      <c r="AM64" s="330"/>
      <c r="AN64" s="77"/>
      <c r="AO64" s="77"/>
      <c r="AP64" s="77"/>
      <c r="AQ64" s="35"/>
      <c r="AR64" s="35"/>
      <c r="AS64" s="35"/>
    </row>
    <row r="65" spans="1:45" ht="26.1" customHeight="1">
      <c r="A65" s="471"/>
      <c r="B65" s="472"/>
      <c r="C65" s="472"/>
      <c r="D65" s="472"/>
      <c r="E65" s="473"/>
      <c r="F65" s="474"/>
      <c r="G65" s="474"/>
      <c r="H65" s="474"/>
      <c r="I65" s="474"/>
      <c r="J65" s="475"/>
      <c r="K65" s="476"/>
      <c r="L65" s="77"/>
      <c r="M65" s="77"/>
      <c r="N65" s="77"/>
      <c r="O65" s="77"/>
      <c r="P65" s="77"/>
      <c r="Q65" s="77"/>
      <c r="R65" s="77"/>
      <c r="S65" s="77"/>
      <c r="T65" s="77"/>
      <c r="U65" s="77"/>
      <c r="V65" s="77"/>
      <c r="W65" s="77"/>
      <c r="Y65" s="222" t="str">
        <f>IF(全国標準卸価格表!Y65="","",全国標準卸価格表!Y65)</f>
        <v/>
      </c>
      <c r="Z65" s="80">
        <f>IF(全国標準卸価格表!Z65="","",全国標準卸価格表!Z65)</f>
        <v>85</v>
      </c>
      <c r="AA65" s="105" t="str">
        <f>IF(全国標準卸価格表!AA65="","",全国標準卸価格表!AA65)</f>
        <v>185/85R16 111/109L</v>
      </c>
      <c r="AB65" s="351" t="str">
        <f>IF(全国標準卸価格表!AB65="","",全国標準卸価格表!AB65)</f>
        <v>10B09008</v>
      </c>
      <c r="AC65" s="199">
        <f>IF(全国標準卸価格表!AC65="","",ROUND(IF(入力!$N$39=1,ユーザー別卸価格表!AC65/(100-入力!$N$50)%,ユーザー別卸価格表!AC65+入力!$P$50),-入力!$N$42)*(入力!$I$35+1))</f>
        <v>33330</v>
      </c>
      <c r="AD65" s="198"/>
      <c r="AE65" s="279" t="str">
        <f>IF(全国標準卸価格表!AE65="","",ROUND(IF(入力!$N$39=1,ユーザー別卸価格表!AE65/(100-入力!$N$50)%,ユーザー別卸価格表!AE65+入力!$P$50),-入力!$N$42)*(入力!$I$35+1))</f>
        <v/>
      </c>
      <c r="AF65" s="51"/>
      <c r="AG65" s="360">
        <v>15</v>
      </c>
      <c r="AH65" s="359">
        <v>65</v>
      </c>
      <c r="AI65" s="361" t="str">
        <f>IF(全国標準卸価格表!AI65="","",全国標準卸価格表!AI65)</f>
        <v>185/65R15 88Q</v>
      </c>
      <c r="AJ65" s="512" t="str">
        <f>IF(全国標準卸価格表!AJ65="","",全国標準卸価格表!AJ65)</f>
        <v>05509220</v>
      </c>
      <c r="AK65" s="460" t="str">
        <f>IF(地区標準卸価格表!AK65="OPEN","OPEN",ROUND(IF(入力!$N$39=1,ユーザー別卸価格表!AK65/(100-入力!$N$53)%,ユーザー別卸価格表!AK65+入力!$P$53),-入力!$N$42)*(入力!$I$35+1))</f>
        <v>OPEN</v>
      </c>
      <c r="AL65" s="534" t="str">
        <f>IF(全国標準卸価格表!AL65="","",全国標準卸価格表!AL65)</f>
        <v/>
      </c>
      <c r="AM65" s="358" t="str">
        <f>IF(全国標準卸価格表!AM65="","",全国標準卸価格表!AM65)</f>
        <v/>
      </c>
      <c r="AN65" s="77"/>
      <c r="AO65" s="77"/>
      <c r="AP65" s="77"/>
      <c r="AQ65" s="35"/>
      <c r="AR65" s="35"/>
      <c r="AS65" s="35"/>
    </row>
    <row r="66" spans="1:45" ht="26.1" customHeight="1">
      <c r="A66" s="477"/>
      <c r="B66" s="478"/>
      <c r="C66" s="94"/>
      <c r="D66" s="469"/>
      <c r="E66" s="94"/>
      <c r="F66" s="469"/>
      <c r="G66" s="469"/>
      <c r="H66" s="469"/>
      <c r="I66" s="94"/>
      <c r="J66" s="469"/>
      <c r="K66" s="469"/>
      <c r="L66" s="77"/>
      <c r="M66" s="77"/>
      <c r="N66" s="77"/>
      <c r="O66" s="77"/>
      <c r="P66" s="77"/>
      <c r="Q66" s="77"/>
      <c r="R66" s="77"/>
      <c r="S66" s="77"/>
      <c r="T66" s="77"/>
      <c r="U66" s="77"/>
      <c r="V66" s="77"/>
      <c r="W66" s="77"/>
      <c r="Y66" s="222" t="str">
        <f>IF(全国標準卸価格表!Y66="","",全国標準卸価格表!Y66)</f>
        <v/>
      </c>
      <c r="Z66" s="299" t="str">
        <f>IF(全国標準卸価格表!Z66="","",全国標準卸価格表!Z66)</f>
        <v/>
      </c>
      <c r="AA66" s="107" t="str">
        <f>IF(全国標準卸価格表!AA66="","",全国標準卸価格表!AA66)</f>
        <v>215/85R16 120/118L</v>
      </c>
      <c r="AB66" s="257" t="str">
        <f>IF(全国標準卸価格表!AB66="","",全国標準卸価格表!AB66)</f>
        <v>10B09022</v>
      </c>
      <c r="AC66" s="194">
        <f>IF(全国標準卸価格表!AC66="","",ROUND(IF(入力!$N$39=1,ユーザー別卸価格表!AC66/(100-入力!$N$50)%,ユーザー別卸価格表!AC66+入力!$P$50),-入力!$N$42)*(入力!$I$35+1))</f>
        <v>36080</v>
      </c>
      <c r="AD66" s="165"/>
      <c r="AE66" s="281" t="str">
        <f>IF(全国標準卸価格表!AE66="","",ROUND(IF(入力!$N$39=1,ユーザー別卸価格表!AE66/(100-入力!$N$50)%,ユーザー別卸価格表!AE66+入力!$P$50),-入力!$N$42)*(入力!$I$35+1))</f>
        <v/>
      </c>
      <c r="AF66" s="51"/>
      <c r="AG66" s="381"/>
      <c r="AH66" s="54"/>
      <c r="AI66" s="103" t="s">
        <v>503</v>
      </c>
      <c r="AJ66" s="510" t="str">
        <f>IF(全国標準卸価格表!AJ66="","",全国標準卸価格表!AJ66)</f>
        <v>05509230</v>
      </c>
      <c r="AK66" s="461" t="str">
        <f>IF(地区標準卸価格表!AK66="OPEN","OPEN",ROUND(IF(入力!$N$39=1,ユーザー別卸価格表!AK66/(100-入力!$N$53)%,ユーザー別卸価格表!AK66+入力!$P$53),-入力!$N$42)*(入力!$I$35+1))</f>
        <v>OPEN</v>
      </c>
      <c r="AL66" s="535" t="str">
        <f>IF(全国標準卸価格表!AL66="","",全国標準卸価格表!AL66)</f>
        <v/>
      </c>
      <c r="AM66" s="330" t="str">
        <f>IF(全国標準卸価格表!AM66="","",全国標準卸価格表!AM66)</f>
        <v/>
      </c>
      <c r="AN66" s="77"/>
      <c r="AO66" s="77"/>
      <c r="AP66" s="77"/>
      <c r="AQ66" s="35"/>
      <c r="AR66" s="35"/>
      <c r="AS66" s="35"/>
    </row>
    <row r="67" spans="1:45" ht="26.1" customHeight="1">
      <c r="A67" s="479"/>
      <c r="B67" s="480"/>
      <c r="C67" s="481"/>
      <c r="D67" s="474"/>
      <c r="E67" s="97"/>
      <c r="F67" s="97"/>
      <c r="G67" s="476"/>
      <c r="H67" s="476"/>
      <c r="I67" s="470"/>
      <c r="J67" s="476"/>
      <c r="K67" s="476"/>
      <c r="L67" s="77"/>
      <c r="M67" s="77"/>
      <c r="N67" s="77"/>
      <c r="O67" s="77"/>
      <c r="P67" s="77"/>
      <c r="Q67" s="77"/>
      <c r="R67" s="77"/>
      <c r="S67" s="77"/>
      <c r="T67" s="77"/>
      <c r="U67" s="77"/>
      <c r="V67" s="77"/>
      <c r="W67" s="77"/>
      <c r="Y67" s="293" t="str">
        <f>IF(全国標準卸価格表!Y67="","",全国標準卸価格表!Y67)</f>
        <v/>
      </c>
      <c r="Z67" s="185" t="str">
        <f>IF(全国標準卸価格表!Z67="","",全国標準卸価格表!Z67)</f>
        <v/>
      </c>
      <c r="AA67" s="106" t="str">
        <f>IF(全国標準卸価格表!AA67="","",全国標準卸価格表!AA67)</f>
        <v>225/85R16 121/119L</v>
      </c>
      <c r="AB67" s="350" t="str">
        <f>IF(全国標準卸価格表!AB67="","",全国標準卸価格表!AB67)</f>
        <v>10B09023</v>
      </c>
      <c r="AC67" s="201">
        <f>IF(全国標準卸価格表!AC67="","",ROUND(IF(入力!$N$39=1,ユーザー別卸価格表!AC67/(100-入力!$N$50)%,ユーザー別卸価格表!AC67+入力!$P$50),-入力!$N$42)*(入力!$I$35+1))</f>
        <v>37730</v>
      </c>
      <c r="AD67" s="200"/>
      <c r="AE67" s="491" t="str">
        <f>IF(全国標準卸価格表!AE67="","",ROUND(IF(入力!$N$39=1,ユーザー別卸価格表!AE67/(100-入力!$N$50)%,ユーザー別卸価格表!AE67+入力!$P$50),-入力!$N$42)*(入力!$I$35+1))</f>
        <v/>
      </c>
      <c r="AF67" s="51"/>
      <c r="AG67" s="321"/>
      <c r="AH67" s="157"/>
      <c r="AI67" s="103" t="str">
        <f>IF(全国標準卸価格表!AI67="","",全国標準卸価格表!AI67)</f>
        <v>195/65R15 91Q</v>
      </c>
      <c r="AJ67" s="515" t="str">
        <f>IF(全国標準卸価格表!AJ67="","",全国標準卸価格表!AJ67)</f>
        <v>05509210</v>
      </c>
      <c r="AK67" s="444" t="str">
        <f>IF(地区標準卸価格表!AK67="OPEN","OPEN",ROUND(IF(入力!$N$39=1,ユーザー別卸価格表!AK67/(100-入力!$N$53)%,ユーザー別卸価格表!AK67+入力!$P$53),-入力!$N$42)*(入力!$I$35+1))</f>
        <v>OPEN</v>
      </c>
      <c r="AL67" s="148" t="str">
        <f>IF(全国標準卸価格表!AL67="","",全国標準卸価格表!AL67)</f>
        <v/>
      </c>
      <c r="AM67" s="546" t="str">
        <f>IF(全国標準卸価格表!AM67="","",全国標準卸価格表!AM67)</f>
        <v/>
      </c>
      <c r="AN67" s="77"/>
      <c r="AO67" s="77"/>
      <c r="AP67" s="77"/>
      <c r="AQ67" s="35"/>
      <c r="AR67" s="35"/>
      <c r="AS67" s="35"/>
    </row>
    <row r="68" spans="1:45" ht="26.1" customHeight="1">
      <c r="A68" s="483"/>
      <c r="B68" s="480"/>
      <c r="C68" s="481"/>
      <c r="D68" s="481"/>
      <c r="E68" s="97"/>
      <c r="F68" s="97"/>
      <c r="G68" s="97"/>
      <c r="H68" s="97"/>
      <c r="I68" s="470"/>
      <c r="J68" s="470"/>
      <c r="K68" s="470"/>
      <c r="L68" s="77"/>
      <c r="M68" s="77"/>
      <c r="N68" s="77"/>
      <c r="O68" s="77"/>
      <c r="P68" s="77"/>
      <c r="Q68" s="77"/>
      <c r="R68" s="77"/>
      <c r="S68" s="77"/>
      <c r="T68" s="77"/>
      <c r="U68" s="77"/>
      <c r="V68" s="77"/>
      <c r="W68" s="77"/>
      <c r="Y68" s="290">
        <f>IF(全国標準卸価格表!Y68="","",全国標準卸価格表!Y68)</f>
        <v>15.5</v>
      </c>
      <c r="Z68" s="79">
        <f>IF(全国標準卸価格表!Z68="","",全国標準卸価格表!Z68)</f>
        <v>60</v>
      </c>
      <c r="AA68" s="109" t="str">
        <f>IF(全国標準卸価格表!AA68="","",全国標準卸価格表!AA68)</f>
        <v>215/60R15.5 110/108L</v>
      </c>
      <c r="AB68" s="252" t="str">
        <f>IF(全国標準卸価格表!AB68="","",全国標準卸価格表!AB68)</f>
        <v>10B09074</v>
      </c>
      <c r="AC68" s="204">
        <f>IF(全国標準卸価格表!AC68="","",ROUND(IF(入力!$N$39=1,ユーザー別卸価格表!AC68/(100-入力!$N$50)%,ユーザー別卸価格表!AC68+入力!$P$50),-入力!$N$42)*(入力!$I$35+1))</f>
        <v>40260</v>
      </c>
      <c r="AD68" s="196"/>
      <c r="AE68" s="282" t="str">
        <f>IF(全国標準卸価格表!AE68="","",ROUND(IF(入力!$N$39=1,ユーザー別卸価格表!AE68/(100-入力!$N$50)%,ユーザー別卸価格表!AE68+入力!$P$50),-入力!$N$42)*(入力!$I$35+1))</f>
        <v/>
      </c>
      <c r="AF68" s="51"/>
      <c r="AG68" s="321" t="str">
        <f>IF(全国標準卸価格表!AG68="","",全国標準卸価格表!AG68)</f>
        <v/>
      </c>
      <c r="AH68" s="157" t="str">
        <f>IF(全国標準卸価格表!AH68="","",全国標準卸価格表!AH68)</f>
        <v/>
      </c>
      <c r="AI68" s="101" t="str">
        <f>IF(全国標準卸価格表!AI68="","",全国標準卸価格表!AI68)</f>
        <v>195/65R15 91Q(HC)</v>
      </c>
      <c r="AJ68" s="516" t="str">
        <f>IF(全国標準卸価格表!AJ68="","",全国標準卸価格表!AJ68)</f>
        <v>05509211</v>
      </c>
      <c r="AK68" s="190" t="str">
        <f>IF(地区標準卸価格表!AK68="OPEN","OPEN",ROUND(IF(入力!$N$39=1,ユーザー別卸価格表!AK68/(100-入力!$N$53)%,ユーザー別卸価格表!AK68+入力!$P$53),-入力!$N$42)*(入力!$I$35+1))</f>
        <v>OPEN</v>
      </c>
      <c r="AL68" s="536" t="str">
        <f>IF(全国標準卸価格表!AL68="","",全国標準卸価格表!AL68)</f>
        <v/>
      </c>
      <c r="AM68" s="547" t="str">
        <f>IF(全国標準卸価格表!AM68="","",全国標準卸価格表!AM68)</f>
        <v/>
      </c>
      <c r="AN68" s="77"/>
      <c r="AO68" s="77"/>
      <c r="AP68" s="77"/>
      <c r="AQ68" s="35"/>
      <c r="AR68" s="35"/>
      <c r="AS68" s="35"/>
    </row>
    <row r="69" spans="1:45" ht="26.1" customHeight="1">
      <c r="A69" s="479"/>
      <c r="B69" s="480"/>
      <c r="C69" s="481"/>
      <c r="D69" s="481"/>
      <c r="E69" s="97"/>
      <c r="F69" s="97"/>
      <c r="G69" s="97"/>
      <c r="H69" s="97"/>
      <c r="I69" s="470"/>
      <c r="J69" s="470"/>
      <c r="K69" s="470"/>
      <c r="L69" s="34"/>
      <c r="M69" s="77"/>
      <c r="N69" s="77"/>
      <c r="O69" s="77"/>
      <c r="P69" s="77"/>
      <c r="Q69" s="77"/>
      <c r="R69" s="77"/>
      <c r="S69" s="77"/>
      <c r="T69" s="77"/>
      <c r="U69" s="77"/>
      <c r="V69" s="77"/>
      <c r="W69" s="77"/>
      <c r="Y69" s="221" t="str">
        <f>IF(全国標準卸価格表!Y69="","",全国標準卸価格表!Y69)</f>
        <v/>
      </c>
      <c r="Z69" s="82">
        <f>IF(全国標準卸価格表!Z69="","",全国標準卸価格表!Z69)</f>
        <v>70</v>
      </c>
      <c r="AA69" s="105" t="str">
        <f>IF(全国標準卸価格表!AA69="","",全国標準卸価格表!AA69)</f>
        <v>185/70R15.5 106/104L</v>
      </c>
      <c r="AB69" s="351" t="str">
        <f>IF(全国標準卸価格表!AB69="","",全国標準卸価格表!AB69)</f>
        <v>10B09058</v>
      </c>
      <c r="AC69" s="199">
        <f>IF(全国標準卸価格表!AC69="","",ROUND(IF(入力!$N$39=1,ユーザー別卸価格表!AC69/(100-入力!$N$50)%,ユーザー別卸価格表!AC69+入力!$P$50),-入力!$N$42)*(入力!$I$35+1))</f>
        <v>33220</v>
      </c>
      <c r="AD69" s="198"/>
      <c r="AE69" s="275" t="str">
        <f>IF(全国標準卸価格表!AE69="","",ROUND(IF(入力!$N$39=1,ユーザー別卸価格表!AE69/(100-入力!$N$50)%,ユーザー別卸価格表!AE69+入力!$P$50),-入力!$N$42)*(入力!$I$35+1))</f>
        <v/>
      </c>
      <c r="AF69" s="39"/>
      <c r="AG69" s="271">
        <f>IF(全国標準卸価格表!AG69="","",全国標準卸価格表!AG69)</f>
        <v>14</v>
      </c>
      <c r="AH69" s="154">
        <f>IF(全国標準卸価格表!AH69="","",全国標準卸価格表!AH69)</f>
        <v>80</v>
      </c>
      <c r="AI69" s="102" t="str">
        <f>IF(全国標準卸価格表!AI69="","",全国標準卸価格表!AI69)</f>
        <v>175/80R14 88Q</v>
      </c>
      <c r="AJ69" s="517" t="str">
        <f>IF(全国標準卸価格表!AJ69="","",全国標準卸価格表!AJ69)</f>
        <v>05509205</v>
      </c>
      <c r="AK69" s="467" t="str">
        <f>IF(地区標準卸価格表!AK69="OPEN","OPEN",ROUND(IF(入力!$N$39=1,ユーザー別卸価格表!AK69/(100-入力!$N$53)%,ユーザー別卸価格表!AK69+入力!$P$53),-入力!$N$42)*(入力!$I$35+1))</f>
        <v>OPEN</v>
      </c>
      <c r="AL69" s="467" t="str">
        <f>IF(全国標準卸価格表!AL69="","",全国標準卸価格表!AL69)</f>
        <v/>
      </c>
      <c r="AM69" s="328" t="str">
        <f>IF(全国標準卸価格表!AM69="","",全国標準卸価格表!AM69)</f>
        <v/>
      </c>
      <c r="AN69" s="77"/>
      <c r="AO69" s="77"/>
      <c r="AP69" s="77"/>
      <c r="AQ69" s="35"/>
      <c r="AR69" s="35"/>
      <c r="AS69" s="35"/>
    </row>
    <row r="70" spans="1:45" ht="26.1" customHeight="1" thickBot="1">
      <c r="A70" s="479"/>
      <c r="B70" s="480"/>
      <c r="C70" s="481"/>
      <c r="D70" s="481"/>
      <c r="E70" s="97"/>
      <c r="F70" s="97"/>
      <c r="G70" s="97"/>
      <c r="H70" s="97"/>
      <c r="I70" s="470"/>
      <c r="J70" s="470"/>
      <c r="K70" s="470"/>
      <c r="L70" s="34"/>
      <c r="M70" s="77"/>
      <c r="N70" s="77"/>
      <c r="O70" s="77"/>
      <c r="P70" s="77"/>
      <c r="Q70" s="77"/>
      <c r="R70" s="77"/>
      <c r="S70" s="77"/>
      <c r="T70" s="77"/>
      <c r="U70" s="77"/>
      <c r="V70" s="77"/>
      <c r="W70" s="77"/>
      <c r="Y70" s="274">
        <f>IF(全国標準卸価格表!Y70="","",全国標準卸価格表!Y70)</f>
        <v>15</v>
      </c>
      <c r="Z70" s="79">
        <f>IF(全国標準卸価格表!Z70="","",全国標準卸価格表!Z70)</f>
        <v>65</v>
      </c>
      <c r="AA70" s="109" t="str">
        <f>IF(全国標準卸価格表!AA70="","",全国標準卸価格表!AA70)</f>
        <v>185/65R15 101/99L</v>
      </c>
      <c r="AB70" s="252" t="str">
        <f>IF(全国標準卸価格表!AB70="","",全国標準卸価格表!AB70)</f>
        <v>10B09042</v>
      </c>
      <c r="AC70" s="204">
        <f>IF(全国標準卸価格表!AC70="","",ROUND(IF(入力!$N$39=1,ユーザー別卸価格表!AC70/(100-入力!$N$50)%,ユーザー別卸価格表!AC70+入力!$P$50),-入力!$N$42)*(入力!$I$35+1))</f>
        <v>35750</v>
      </c>
      <c r="AD70" s="196"/>
      <c r="AE70" s="282" t="str">
        <f>IF(全国標準卸価格表!AE70="","",ROUND(IF(入力!$N$39=1,ユーザー別卸価格表!AE70/(100-入力!$N$50)%,ユーザー別卸価格表!AE70+入力!$P$50),-入力!$N$42)*(入力!$I$35+1))</f>
        <v/>
      </c>
      <c r="AF70" s="39"/>
      <c r="AG70" s="501" t="str">
        <f>IF(全国標準卸価格表!AG70="","",全国標準卸価格表!AG70)</f>
        <v/>
      </c>
      <c r="AH70" s="327" t="str">
        <f>IF(全国標準卸価格表!AH70="","",全国標準卸価格表!AH70)</f>
        <v/>
      </c>
      <c r="AI70" s="250" t="str">
        <f>IF(全国標準卸価格表!AI70="","",全国標準卸価格表!AI70)</f>
        <v>175/80R14 88Q(HC)</v>
      </c>
      <c r="AJ70" s="513" t="str">
        <f>IF(全国標準卸価格表!AJ70="","",全国標準卸価格表!AJ70)</f>
        <v>05509209</v>
      </c>
      <c r="AK70" s="261" t="str">
        <f>IF(地区標準卸価格表!AK70="OPEN","OPEN",ROUND(IF(入力!$N$39=1,ユーザー別卸価格表!AK70/(100-入力!$N$53)%,ユーザー別卸価格表!AK70+入力!$P$53),-入力!$N$42)*(入力!$I$35+1))</f>
        <v>OPEN</v>
      </c>
      <c r="AL70" s="261" t="str">
        <f>IF(全国標準卸価格表!AL70="","",全国標準卸価格表!AL70)</f>
        <v/>
      </c>
      <c r="AM70" s="439" t="str">
        <f>IF(全国標準卸価格表!AM70="","",全国標準卸価格表!AM70)</f>
        <v/>
      </c>
      <c r="AN70" s="77"/>
      <c r="AO70" s="77"/>
      <c r="AP70" s="77"/>
      <c r="AQ70" s="35"/>
      <c r="AR70" s="35"/>
      <c r="AS70" s="35"/>
    </row>
    <row r="71" spans="1:45" ht="26.1" customHeight="1" thickBot="1">
      <c r="A71" s="479"/>
      <c r="B71" s="480"/>
      <c r="C71" s="481"/>
      <c r="D71" s="481"/>
      <c r="E71" s="97"/>
      <c r="F71" s="97"/>
      <c r="G71" s="97"/>
      <c r="H71" s="97"/>
      <c r="I71" s="470"/>
      <c r="J71" s="470"/>
      <c r="K71" s="470"/>
      <c r="L71" s="34"/>
      <c r="M71" s="77"/>
      <c r="N71" s="77"/>
      <c r="O71" s="77"/>
      <c r="P71" s="77"/>
      <c r="Q71" s="77"/>
      <c r="R71" s="77"/>
      <c r="S71" s="77"/>
      <c r="T71" s="77"/>
      <c r="U71" s="77"/>
      <c r="V71" s="77"/>
      <c r="W71" s="77"/>
      <c r="Y71" s="294" t="str">
        <f>IF(全国標準卸価格表!Y71="","",全国標準卸価格表!Y71)</f>
        <v/>
      </c>
      <c r="Z71" s="300">
        <f>IF(全国標準卸価格表!Z71="","",全国標準卸価格表!Z71)</f>
        <v>70</v>
      </c>
      <c r="AA71" s="301" t="str">
        <f>IF(全国標準卸価格表!AA71="","",全国標準卸価格表!AA71)</f>
        <v>195/70R15 106/104L</v>
      </c>
      <c r="AB71" s="353" t="str">
        <f>IF(全国標準卸価格表!AB71="","",全国標準卸価格表!AB71)</f>
        <v>10B09050</v>
      </c>
      <c r="AC71" s="298">
        <f>IF(全国標準卸価格表!AC71="","",ROUND(IF(入力!$N$39=1,ユーザー別卸価格表!AC71/(100-入力!$N$50)%,ユーザー別卸価格表!AC71+入力!$P$50),-入力!$N$42)*(入力!$I$35+1))</f>
        <v>33770</v>
      </c>
      <c r="AD71" s="297"/>
      <c r="AE71" s="493" t="str">
        <f>IF(全国標準卸価格表!AE71="","",ROUND(IF(入力!$N$39=1,ユーザー別卸価格表!AE71/(100-入力!$N$50)%,ユーザー別卸価格表!AE71+入力!$P$50),-入力!$N$42)*(入力!$I$35+1))</f>
        <v/>
      </c>
      <c r="AF71" s="35"/>
      <c r="AG71" s="24" t="str">
        <f>IF(全国標準卸価格表!AG71="","",全国標準卸価格表!AG71)</f>
        <v>（HC）はハードコンパウンド仕様になります。</v>
      </c>
      <c r="AH71" s="35"/>
      <c r="AI71" s="77"/>
      <c r="AJ71" s="35"/>
      <c r="AK71" s="35"/>
      <c r="AL71" s="35"/>
      <c r="AM71" s="35"/>
      <c r="AN71" s="77"/>
      <c r="AO71" s="77"/>
      <c r="AP71" s="77"/>
      <c r="AQ71" s="35"/>
      <c r="AR71" s="35"/>
      <c r="AS71" s="35"/>
    </row>
    <row r="72" spans="1:45" ht="26.1" customHeight="1">
      <c r="A72" s="479"/>
      <c r="B72" s="480"/>
      <c r="C72" s="481"/>
      <c r="D72" s="481"/>
      <c r="E72" s="97"/>
      <c r="F72" s="97"/>
      <c r="G72" s="97"/>
      <c r="H72" s="97"/>
      <c r="I72" s="470"/>
      <c r="J72" s="470"/>
      <c r="K72" s="470"/>
      <c r="L72" s="88"/>
      <c r="M72" s="77"/>
      <c r="N72" s="77"/>
      <c r="O72" s="77"/>
      <c r="P72" s="77"/>
      <c r="Q72" s="77"/>
      <c r="R72" s="77"/>
      <c r="S72" s="77"/>
      <c r="T72" s="77"/>
      <c r="U72" s="77"/>
      <c r="V72" s="77"/>
      <c r="W72" s="77"/>
      <c r="Y72" s="86"/>
      <c r="Z72" s="77"/>
      <c r="AA72" s="77"/>
      <c r="AB72" s="77"/>
      <c r="AC72" s="77"/>
      <c r="AD72" s="77"/>
      <c r="AE72" s="77"/>
      <c r="AF72" s="77"/>
      <c r="AG72" s="77"/>
      <c r="AH72" s="77"/>
      <c r="AI72" s="77"/>
      <c r="AJ72" s="77"/>
      <c r="AK72" s="77"/>
      <c r="AL72" s="77"/>
      <c r="AM72" s="77"/>
      <c r="AN72" s="77"/>
      <c r="AO72" s="77"/>
      <c r="AP72" s="77"/>
      <c r="AQ72" s="35"/>
      <c r="AR72" s="35"/>
      <c r="AS72" s="35"/>
    </row>
    <row r="73" spans="1:45" ht="26.1" customHeight="1">
      <c r="A73" s="483"/>
      <c r="B73" s="480"/>
      <c r="C73" s="481"/>
      <c r="D73" s="481"/>
      <c r="E73" s="97"/>
      <c r="F73" s="97"/>
      <c r="G73" s="97"/>
      <c r="H73" s="97"/>
      <c r="I73" s="470"/>
      <c r="J73" s="470"/>
      <c r="K73" s="470"/>
      <c r="L73" s="88"/>
      <c r="M73" s="77"/>
      <c r="N73" s="77"/>
      <c r="O73" s="77"/>
      <c r="P73" s="77"/>
      <c r="Q73" s="77"/>
      <c r="R73" s="77"/>
      <c r="S73" s="77"/>
      <c r="T73" s="77"/>
      <c r="U73" s="77"/>
      <c r="V73" s="77"/>
      <c r="W73" s="77"/>
      <c r="Y73" s="77"/>
      <c r="Z73" s="77"/>
      <c r="AA73" s="77"/>
      <c r="AB73" s="77"/>
      <c r="AC73" s="77"/>
      <c r="AD73" s="77"/>
      <c r="AE73" s="77"/>
      <c r="AF73" s="77"/>
      <c r="AG73" s="77"/>
      <c r="AH73" s="77"/>
      <c r="AI73" s="77"/>
      <c r="AJ73" s="77"/>
      <c r="AK73" s="77"/>
      <c r="AL73" s="77"/>
      <c r="AM73" s="77"/>
      <c r="AN73" s="77"/>
      <c r="AO73" s="77"/>
      <c r="AP73" s="77"/>
      <c r="AQ73" s="35"/>
      <c r="AR73" s="35"/>
      <c r="AS73" s="35"/>
    </row>
    <row r="74" spans="1:45" ht="26.1" customHeight="1">
      <c r="A74" s="93" t="str">
        <f>IF(全国標準卸価格表!A74="","",全国標準卸価格表!A74)</f>
        <v/>
      </c>
      <c r="B74" s="95"/>
      <c r="C74" s="96"/>
      <c r="D74" s="97"/>
      <c r="E74" s="179"/>
      <c r="F74" s="179"/>
      <c r="G74" s="178"/>
      <c r="H74" s="178"/>
      <c r="I74" s="65"/>
      <c r="J74" s="65"/>
      <c r="K74" s="65"/>
      <c r="L74" s="35"/>
      <c r="M74" s="77"/>
      <c r="N74" s="77"/>
      <c r="O74" s="77"/>
      <c r="P74" s="77"/>
      <c r="Q74" s="77"/>
      <c r="R74" s="77"/>
      <c r="S74" s="77"/>
      <c r="T74" s="77"/>
      <c r="U74" s="77"/>
      <c r="V74" s="77"/>
      <c r="W74" s="77"/>
      <c r="Y74" s="77"/>
      <c r="Z74" s="77"/>
      <c r="AA74" s="77"/>
      <c r="AB74" s="77"/>
      <c r="AC74" s="77"/>
      <c r="AD74" s="77"/>
      <c r="AE74" s="77"/>
      <c r="AF74" s="51"/>
      <c r="AG74" s="77"/>
      <c r="AH74" s="77"/>
      <c r="AI74" s="77"/>
      <c r="AJ74" s="77"/>
      <c r="AK74" s="77"/>
      <c r="AL74" s="77"/>
      <c r="AM74" s="77"/>
      <c r="AN74" s="77"/>
      <c r="AO74" s="77"/>
      <c r="AP74" s="77"/>
      <c r="AQ74" s="35"/>
      <c r="AR74" s="35"/>
      <c r="AS74" s="35"/>
    </row>
    <row r="75" spans="1:45" ht="26.1" customHeight="1">
      <c r="A75" s="34"/>
      <c r="B75" s="49"/>
      <c r="C75" s="77"/>
      <c r="D75" s="77"/>
      <c r="E75" s="77"/>
      <c r="F75" s="77"/>
      <c r="G75" s="77"/>
      <c r="H75" s="77"/>
      <c r="I75" s="65"/>
      <c r="J75" s="65"/>
      <c r="K75" s="65"/>
      <c r="L75" s="35"/>
      <c r="M75" s="77"/>
      <c r="N75" s="77"/>
      <c r="O75" s="77"/>
      <c r="P75" s="77"/>
      <c r="Q75" s="77"/>
      <c r="R75" s="77"/>
      <c r="S75" s="77"/>
      <c r="T75" s="77"/>
      <c r="U75" s="77"/>
      <c r="V75" s="77"/>
      <c r="W75" s="77"/>
      <c r="Y75" s="77"/>
      <c r="Z75" s="77"/>
      <c r="AA75" s="77"/>
      <c r="AB75" s="77"/>
      <c r="AC75" s="77"/>
      <c r="AD75" s="77"/>
      <c r="AE75" s="77"/>
      <c r="AF75" s="51"/>
      <c r="AG75" s="77"/>
      <c r="AH75" s="77"/>
      <c r="AI75" s="77"/>
      <c r="AJ75" s="77"/>
      <c r="AK75" s="77"/>
      <c r="AL75" s="77"/>
      <c r="AM75" s="77"/>
      <c r="AN75" s="77"/>
      <c r="AO75" s="77"/>
      <c r="AP75" s="77"/>
      <c r="AQ75" s="77"/>
      <c r="AR75" s="77"/>
      <c r="AS75" s="77"/>
    </row>
    <row r="76" spans="1:45" ht="26.1" customHeight="1">
      <c r="A76" s="77"/>
      <c r="B76" s="77"/>
      <c r="C76" s="77"/>
      <c r="D76" s="77"/>
      <c r="E76" s="77"/>
      <c r="F76" s="77"/>
      <c r="G76" s="77"/>
      <c r="H76" s="77"/>
      <c r="I76" s="65"/>
      <c r="J76" s="65"/>
      <c r="K76" s="65"/>
      <c r="L76" s="77"/>
      <c r="M76" s="65"/>
      <c r="N76" s="77"/>
      <c r="O76" s="77"/>
      <c r="P76" s="77"/>
      <c r="Q76" s="77"/>
      <c r="R76" s="77"/>
      <c r="S76" s="77"/>
      <c r="T76" s="77"/>
      <c r="U76" s="77"/>
      <c r="V76" s="77"/>
      <c r="W76" s="77"/>
      <c r="Y76" s="77"/>
      <c r="Z76" s="77"/>
      <c r="AA76" s="77"/>
      <c r="AB76" s="77"/>
      <c r="AC76" s="77"/>
      <c r="AD76" s="77"/>
      <c r="AE76" s="77"/>
      <c r="AF76" s="77"/>
      <c r="AG76" s="77"/>
      <c r="AH76" s="77"/>
      <c r="AI76" s="77"/>
      <c r="AJ76" s="77"/>
      <c r="AK76" s="77"/>
      <c r="AL76" s="77"/>
      <c r="AM76" s="77"/>
      <c r="AN76" s="77"/>
      <c r="AO76" s="77"/>
      <c r="AP76" s="77"/>
      <c r="AQ76" s="77"/>
      <c r="AR76" s="77"/>
      <c r="AS76" s="77"/>
    </row>
    <row r="77" spans="1:45" ht="24" customHeight="1">
      <c r="A77" s="77"/>
      <c r="B77" s="77"/>
      <c r="C77" s="77"/>
      <c r="D77" s="77"/>
      <c r="E77" s="77"/>
      <c r="F77" s="77"/>
      <c r="G77" s="77"/>
      <c r="H77" s="77"/>
      <c r="I77" s="65"/>
      <c r="J77" s="65"/>
      <c r="K77" s="65"/>
      <c r="L77" s="77"/>
      <c r="M77" s="65"/>
      <c r="N77" s="77"/>
      <c r="O77" s="77"/>
      <c r="P77" s="77"/>
      <c r="Q77" s="77"/>
      <c r="R77" s="77"/>
      <c r="S77" s="77"/>
      <c r="T77" s="77"/>
      <c r="U77" s="77"/>
      <c r="V77" s="77"/>
      <c r="W77" s="77"/>
      <c r="Y77" s="77"/>
      <c r="Z77" s="77"/>
      <c r="AA77" s="77"/>
      <c r="AB77" s="77"/>
      <c r="AC77" s="77"/>
      <c r="AD77" s="77"/>
      <c r="AE77" s="77"/>
      <c r="AF77" s="77"/>
      <c r="AG77" s="77"/>
      <c r="AH77" s="77"/>
      <c r="AI77" s="77"/>
      <c r="AJ77" s="77"/>
      <c r="AK77" s="77"/>
      <c r="AL77" s="77"/>
      <c r="AM77" s="77"/>
      <c r="AN77" s="77"/>
      <c r="AO77" s="77"/>
      <c r="AP77" s="77"/>
      <c r="AQ77" s="77"/>
      <c r="AR77" s="77"/>
      <c r="AS77" s="77"/>
    </row>
    <row r="78" spans="1:45" ht="24" customHeight="1">
      <c r="A78" s="77"/>
      <c r="B78" s="77"/>
      <c r="C78" s="77"/>
      <c r="D78" s="77"/>
      <c r="E78" s="77"/>
      <c r="F78" s="77"/>
      <c r="G78" s="77"/>
      <c r="H78" s="77"/>
      <c r="I78" s="65"/>
      <c r="J78" s="65"/>
      <c r="K78" s="65"/>
      <c r="L78" s="77"/>
      <c r="M78" s="65"/>
      <c r="N78" s="77"/>
      <c r="O78" s="77"/>
      <c r="P78" s="77"/>
      <c r="Q78" s="77"/>
      <c r="R78" s="77"/>
      <c r="S78" s="77"/>
      <c r="T78" s="77"/>
      <c r="U78" s="77"/>
      <c r="V78" s="77"/>
      <c r="W78" s="77"/>
      <c r="Y78" s="77"/>
      <c r="Z78" s="77"/>
      <c r="AA78" s="77"/>
      <c r="AB78" s="77"/>
      <c r="AC78" s="77"/>
      <c r="AD78" s="77"/>
      <c r="AE78" s="77"/>
      <c r="AF78" s="77"/>
      <c r="AG78" s="77"/>
      <c r="AH78" s="77"/>
      <c r="AI78" s="77"/>
      <c r="AJ78" s="77"/>
      <c r="AK78" s="77"/>
      <c r="AL78" s="77"/>
      <c r="AM78" s="77"/>
      <c r="AN78" s="77"/>
      <c r="AO78" s="77"/>
      <c r="AP78" s="77"/>
      <c r="AQ78" s="77"/>
      <c r="AR78" s="77"/>
      <c r="AS78" s="77"/>
    </row>
    <row r="79" spans="1:45" ht="24" customHeight="1">
      <c r="A79" s="77"/>
      <c r="B79" s="77"/>
      <c r="C79" s="77"/>
      <c r="D79" s="77"/>
      <c r="E79" s="77"/>
      <c r="F79" s="77"/>
      <c r="G79" s="77"/>
      <c r="H79" s="77"/>
      <c r="I79" s="65"/>
      <c r="J79" s="65"/>
      <c r="K79" s="65"/>
      <c r="L79" s="77"/>
      <c r="M79" s="65"/>
      <c r="N79" s="77"/>
      <c r="O79" s="77"/>
      <c r="P79" s="77"/>
      <c r="Q79" s="77"/>
      <c r="R79" s="77"/>
      <c r="S79" s="77"/>
      <c r="T79" s="77"/>
      <c r="U79" s="77"/>
      <c r="V79" s="77"/>
      <c r="W79" s="77"/>
      <c r="Y79" s="77"/>
      <c r="Z79" s="77"/>
      <c r="AA79" s="77"/>
      <c r="AB79" s="77"/>
      <c r="AC79" s="77"/>
      <c r="AD79" s="77"/>
      <c r="AE79" s="77"/>
      <c r="AF79" s="77"/>
      <c r="AG79" s="77"/>
      <c r="AH79" s="77"/>
      <c r="AI79" s="77"/>
      <c r="AJ79" s="77"/>
      <c r="AK79" s="77"/>
      <c r="AL79" s="77"/>
      <c r="AM79" s="77"/>
      <c r="AN79" s="77"/>
      <c r="AO79" s="77"/>
      <c r="AP79" s="77"/>
      <c r="AQ79" s="77"/>
      <c r="AR79" s="77"/>
      <c r="AS79" s="77"/>
    </row>
    <row r="80" spans="1:45">
      <c r="A80" s="77"/>
      <c r="B80" s="77"/>
      <c r="C80" s="77"/>
      <c r="D80" s="77"/>
      <c r="E80" s="77"/>
      <c r="F80" s="77"/>
      <c r="G80" s="77"/>
      <c r="H80" s="77"/>
      <c r="I80" s="65"/>
      <c r="J80" s="65"/>
      <c r="K80" s="65"/>
      <c r="L80" s="77"/>
      <c r="M80" s="65"/>
      <c r="N80" s="77"/>
      <c r="O80" s="77"/>
      <c r="P80" s="77"/>
      <c r="Q80" s="77"/>
      <c r="R80" s="77"/>
      <c r="S80" s="77"/>
      <c r="T80" s="77"/>
      <c r="U80" s="77"/>
      <c r="V80" s="77"/>
      <c r="W80" s="77"/>
      <c r="Y80" s="77"/>
      <c r="Z80" s="77"/>
      <c r="AA80" s="77"/>
      <c r="AB80" s="77"/>
      <c r="AC80" s="77"/>
      <c r="AD80" s="77"/>
      <c r="AE80" s="77"/>
      <c r="AF80" s="77"/>
      <c r="AG80" s="77"/>
      <c r="AH80" s="77"/>
      <c r="AI80" s="77"/>
      <c r="AJ80" s="77"/>
      <c r="AK80" s="77"/>
      <c r="AL80" s="77"/>
      <c r="AM80" s="77"/>
      <c r="AN80" s="77"/>
      <c r="AO80" s="77"/>
      <c r="AP80" s="77"/>
      <c r="AQ80" s="77"/>
      <c r="AR80" s="77"/>
      <c r="AS80" s="77"/>
    </row>
    <row r="81" spans="1:11">
      <c r="A81" s="77"/>
      <c r="B81" s="77"/>
      <c r="C81" s="77"/>
      <c r="D81" s="77"/>
      <c r="E81" s="77"/>
      <c r="F81" s="77"/>
      <c r="G81" s="77"/>
      <c r="H81" s="77"/>
      <c r="I81" s="65"/>
      <c r="J81" s="65"/>
      <c r="K81" s="65"/>
    </row>
    <row r="82" spans="1:11">
      <c r="A82" s="77"/>
      <c r="B82" s="77"/>
      <c r="C82" s="77"/>
      <c r="D82" s="77"/>
      <c r="E82" s="77"/>
      <c r="F82" s="77"/>
      <c r="G82" s="77"/>
      <c r="H82" s="77"/>
      <c r="I82" s="65"/>
      <c r="J82" s="65"/>
      <c r="K82" s="65"/>
    </row>
    <row r="83" spans="1:11">
      <c r="A83" s="77"/>
      <c r="B83" s="77"/>
      <c r="C83" s="77"/>
      <c r="D83" s="77"/>
      <c r="E83" s="77"/>
      <c r="F83" s="77"/>
      <c r="G83" s="77"/>
      <c r="H83" s="77"/>
      <c r="I83" s="65"/>
      <c r="J83" s="65"/>
      <c r="K83" s="65"/>
    </row>
    <row r="84" spans="1:11">
      <c r="A84" s="77"/>
      <c r="B84" s="77"/>
      <c r="C84" s="77"/>
      <c r="D84" s="77"/>
      <c r="E84" s="77"/>
      <c r="F84" s="77"/>
      <c r="G84" s="77"/>
      <c r="H84" s="77"/>
      <c r="I84" s="65"/>
      <c r="J84" s="65"/>
      <c r="K84" s="65"/>
    </row>
  </sheetData>
  <mergeCells count="9">
    <mergeCell ref="H6:K6"/>
    <mergeCell ref="A4:W4"/>
    <mergeCell ref="H5:K5"/>
    <mergeCell ref="D5:G5"/>
    <mergeCell ref="D6:G6"/>
    <mergeCell ref="P5:S5"/>
    <mergeCell ref="T5:W5"/>
    <mergeCell ref="P6:S6"/>
    <mergeCell ref="T6:W6"/>
  </mergeCells>
  <phoneticPr fontId="6"/>
  <conditionalFormatting sqref="AA7:AE50 AA51:AD51 AA55:AE71">
    <cfRule type="expression" dxfId="1" priority="4">
      <formula>MOD(ROW(),2)=0</formula>
    </cfRule>
  </conditionalFormatting>
  <conditionalFormatting sqref="AI7:AM44 O8:W36 C8:K62 AI55:AM55 AI65:AM70">
    <cfRule type="expression" dxfId="0" priority="5">
      <formula>MOD(ROW(),2)=0</formula>
    </cfRule>
  </conditionalFormatting>
  <printOptions horizontalCentered="1"/>
  <pageMargins left="0" right="0" top="0.39370078740157483" bottom="7.874015748031496E-2" header="0.19685039370078741" footer="0.19685039370078741"/>
  <pageSetup paperSize="9" scale="41" fitToWidth="2" orientation="portrait" r:id="rId1"/>
  <headerFooter alignWithMargins="0">
    <oddHeader>&amp;R&amp;D</oddHeader>
    <oddFooter>&amp;R&amp;A</oddFooter>
  </headerFooter>
  <colBreaks count="1" manualBreakCount="1">
    <brk id="24" max="71"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D16D6A04CEF41BA9EE22FFABAB2F3" ma:contentTypeVersion="16" ma:contentTypeDescription="Create a new document." ma:contentTypeScope="" ma:versionID="27a5240c29ab1e4990ca5f9d50ea8b02">
  <xsd:schema xmlns:xsd="http://www.w3.org/2001/XMLSchema" xmlns:xs="http://www.w3.org/2001/XMLSchema" xmlns:p="http://schemas.microsoft.com/office/2006/metadata/properties" xmlns:ns2="48a8e863-e523-4953-aa7d-148b48b2fbb1" xmlns:ns3="ede2196a-f95a-4ce9-a5d1-0ad1e2957685" targetNamespace="http://schemas.microsoft.com/office/2006/metadata/properties" ma:root="true" ma:fieldsID="73e4e3670729f9af85c2a5c0dc288c9c" ns2:_="" ns3:_="">
    <xsd:import namespace="48a8e863-e523-4953-aa7d-148b48b2fbb1"/>
    <xsd:import namespace="ede2196a-f95a-4ce9-a5d1-0ad1e29576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8e863-e523-4953-aa7d-148b48b2f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5a26052-1bf0-409f-8a84-82be1c828a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2196a-f95a-4ce9-a5d1-0ad1e29576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8acdda6-ce6e-4ebf-9ae8-48e62a00d48a}" ma:internalName="TaxCatchAll" ma:showField="CatchAllData" ma:web="c5e53818-ffcf-42b6-996b-2c95eeb7c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de2196a-f95a-4ce9-a5d1-0ad1e2957685" xsi:nil="true"/>
    <lcf76f155ced4ddcb4097134ff3c332f xmlns="48a8e863-e523-4953-aa7d-148b48b2fbb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CABFA-D3CB-4FC3-8174-1B2EEF4D2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8e863-e523-4953-aa7d-148b48b2fbb1"/>
    <ds:schemaRef ds:uri="ede2196a-f95a-4ce9-a5d1-0ad1e2957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98D85-8844-4618-9DB1-4D598613A2FC}">
  <ds:schemaRefs>
    <ds:schemaRef ds:uri="http://schemas.microsoft.com/office/2006/metadata/properties"/>
    <ds:schemaRef ds:uri="http://schemas.microsoft.com/office/infopath/2007/PartnerControls"/>
    <ds:schemaRef ds:uri="ede2196a-f95a-4ce9-a5d1-0ad1e2957685"/>
    <ds:schemaRef ds:uri="48a8e863-e523-4953-aa7d-148b48b2fbb1"/>
  </ds:schemaRefs>
</ds:datastoreItem>
</file>

<file path=customXml/itemProps3.xml><?xml version="1.0" encoding="utf-8"?>
<ds:datastoreItem xmlns:ds="http://schemas.openxmlformats.org/officeDocument/2006/customXml" ds:itemID="{3DF20A7D-CE2B-4913-BA33-71B15D4BF6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vt:lpstr>
      <vt:lpstr>全国標準卸価格表</vt:lpstr>
      <vt:lpstr>地区標準卸価格表</vt:lpstr>
      <vt:lpstr>ユーザー別卸価格表</vt:lpstr>
      <vt:lpstr>消費税入り価格_ユーザー別小売(卸)価格試算</vt:lpstr>
      <vt:lpstr>ユーザー別卸価格表!Print_Area</vt:lpstr>
      <vt:lpstr>'消費税入り価格_ユーザー別小売(卸)価格試算'!Print_Area</vt:lpstr>
      <vt:lpstr>全国標準卸価格表!Print_Area</vt:lpstr>
      <vt:lpstr>地区標準卸価格表!Print_Area</vt:lpstr>
    </vt:vector>
  </TitlesOfParts>
  <Manager/>
  <Company>日本グッドイヤ－(株)</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石井まゆみ</dc:creator>
  <cp:keywords/>
  <dc:description/>
  <cp:lastModifiedBy>小池 直樹</cp:lastModifiedBy>
  <cp:revision/>
  <dcterms:created xsi:type="dcterms:W3CDTF">2000-01-14T06:16:53Z</dcterms:created>
  <dcterms:modified xsi:type="dcterms:W3CDTF">2025-09-22T08:10:16Z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0x010100400D16D6A04CEF41BA9EE22FFABAB2F3</vt:lpwstr>
  </property>
  <property fmtid="{D5CDD505-2E9C-101B-9397-08002B2CF9AE}" pid="3" name="MediaServiceImageTags">
    <vt:lpwstr/>
  </property>
</Properties>
</file>